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Documentos\IDPC\2021\Riesgos\Monitoreo\"/>
    </mc:Choice>
  </mc:AlternateContent>
  <xr:revisionPtr revIDLastSave="0" documentId="13_ncr:1_{980215BA-9897-4ACB-B7CD-45F7A302DE13}" xr6:coauthVersionLast="45" xr6:coauthVersionMax="45" xr10:uidLastSave="{00000000-0000-0000-0000-000000000000}"/>
  <bookViews>
    <workbookView xWindow="-120" yWindow="-120" windowWidth="20730" windowHeight="11160" activeTab="1" xr2:uid="{00000000-000D-0000-FFFF-FFFF00000000}"/>
  </bookViews>
  <sheets>
    <sheet name="Contexto" sheetId="1" r:id="rId1"/>
    <sheet name="Comunicación Estratégica" sheetId="2" r:id="rId2"/>
    <sheet name="Atención ciudadanía" sheetId="3" r:id="rId3"/>
    <sheet name="Talento Humano " sheetId="4" r:id="rId4"/>
    <sheet name="Gestión Documental" sheetId="5" r:id="rId5"/>
    <sheet name="Bienes e infraestructura" sheetId="6" r:id="rId6"/>
    <sheet name="Control Disciplinario I" sheetId="7" r:id="rId7"/>
    <sheet name="Financiera" sheetId="8" r:id="rId8"/>
    <sheet name="Sistemas de Informaciòn y tec" sheetId="9" r:id="rId9"/>
    <sheet name="Gestión Contractual " sheetId="10" r:id="rId10"/>
    <sheet name="Divulgación y Apropiación" sheetId="11" r:id="rId11"/>
    <sheet name="Gestión Territorial" sheetId="12" r:id="rId12"/>
    <sheet name="Protección e Intervención" sheetId="13" r:id="rId13"/>
    <sheet name="Seguimiento y Evaluación" sheetId="14" r:id="rId14"/>
    <sheet name="Gestión Jurídica" sheetId="15" r:id="rId15"/>
    <sheet name="Fortalecimiento del SIG " sheetId="16" r:id="rId16"/>
    <sheet name="Direccionamiento Estratégico" sheetId="17" r:id="rId17"/>
    <sheet name="Datos" sheetId="18" state="hidden" r:id="rId18"/>
  </sheets>
  <definedNames>
    <definedName name="Direccionamiento_Estrategico">Datos!$G$2:$G$5</definedName>
    <definedName name="disminuye">Datos!$P$2:$P$3</definedName>
    <definedName name="exis" localSheetId="14">Datos!$C$2:$C$3</definedName>
    <definedName name="exis">Datos!$C$2:$C$3</definedName>
    <definedName name="exisc" localSheetId="14">Datos!$C$6:$C$8</definedName>
    <definedName name="exisc">Datos!$C$6:$C$8</definedName>
    <definedName name="exisc23" localSheetId="14">Datos!$C$11:$C$12</definedName>
    <definedName name="exisc23">Datos!$C$11:$C$12</definedName>
    <definedName name="Gestión_de_Divulgación" localSheetId="14">Datos!$I$2:$I$3</definedName>
    <definedName name="imp" localSheetId="14">Datos!$B$2:$B$6</definedName>
    <definedName name="imp">Datos!$B$2:$B$6</definedName>
    <definedName name="ind" localSheetId="14">Datos!$O$2:$O$4</definedName>
    <definedName name="ind">Datos!$O$2:$O$4</definedName>
    <definedName name="inst" localSheetId="16">#REF!</definedName>
    <definedName name="inst" localSheetId="10">#REF!</definedName>
    <definedName name="inst" localSheetId="15">#REF!</definedName>
    <definedName name="inst" localSheetId="14">#REF!</definedName>
    <definedName name="inst" localSheetId="12">#REF!</definedName>
    <definedName name="inst" localSheetId="13">#REF!</definedName>
    <definedName name="inst">#REF!</definedName>
    <definedName name="mproc">Datos!$G$2:$G$22</definedName>
    <definedName name="Ninguno" localSheetId="14">Datos!$H$2</definedName>
    <definedName name="no">Datos!$D$2</definedName>
    <definedName name="noaplica">Datos!$Q$2</definedName>
    <definedName name="pcinco">Datos!$K$2:$K$5</definedName>
    <definedName name="pdos">Datos!$I$2:$I$3</definedName>
    <definedName name="pocho">Datos!$M$2:$M$5</definedName>
    <definedName name="pond" localSheetId="16">#REF!</definedName>
    <definedName name="pond" localSheetId="10">#REF!</definedName>
    <definedName name="pond" localSheetId="15">#REF!</definedName>
    <definedName name="pond" localSheetId="9">#REF!</definedName>
    <definedName name="pond" localSheetId="14">#REF!</definedName>
    <definedName name="pond" localSheetId="11">#REF!</definedName>
    <definedName name="pond" localSheetId="12">#REF!</definedName>
    <definedName name="pond" localSheetId="13">#REF!</definedName>
    <definedName name="pond">#REF!</definedName>
    <definedName name="pquince">Datos!$N$2:$N$7</definedName>
    <definedName name="prob" localSheetId="14">Datos!$A$2:$A$6</definedName>
    <definedName name="prob">Datos!$A$2:$A$6</definedName>
    <definedName name="proc">Datos!$G$2:$G$5</definedName>
    <definedName name="pseis">Datos!$L$2:$L$5</definedName>
    <definedName name="ptres">Datos!$J$2:$J$5</definedName>
    <definedName name="puno">Datos!$H$2</definedName>
    <definedName name="resto">Datos!$H$2</definedName>
    <definedName name="tip" localSheetId="14">Datos!$E$2:$E$3</definedName>
    <definedName name="tip">Datos!$E$2:$E$3</definedName>
    <definedName name="xyz" localSheetId="15">#REF!</definedName>
    <definedName name="xyz">#REF!</definedName>
    <definedName name="zona" localSheetId="16">#REF!</definedName>
    <definedName name="zona" localSheetId="10">#REF!</definedName>
    <definedName name="zona" localSheetId="15">#REF!</definedName>
    <definedName name="zona" localSheetId="9">#REF!</definedName>
    <definedName name="zona" localSheetId="14">#REF!</definedName>
    <definedName name="zona" localSheetId="11">#REF!</definedName>
    <definedName name="zona" localSheetId="12">#REF!</definedName>
    <definedName name="zona" localSheetId="13">#REF!</definedName>
    <definedName name="z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2" roundtripDataSignature="AMtx7mi57OiKqWcHdoWY9hhyWuJiJO8Bqg=="/>
    </ext>
  </extLst>
</workbook>
</file>

<file path=xl/calcChain.xml><?xml version="1.0" encoding="utf-8"?>
<calcChain xmlns="http://schemas.openxmlformats.org/spreadsheetml/2006/main">
  <c r="BV12" i="17" l="1"/>
  <c r="BF12" i="17"/>
  <c r="BE12" i="17"/>
  <c r="BD12" i="17"/>
  <c r="BC12" i="17"/>
  <c r="BB12" i="17"/>
  <c r="BA12" i="17"/>
  <c r="AZ12" i="17"/>
  <c r="AY12" i="17"/>
  <c r="AV12" i="17"/>
  <c r="AN12" i="17"/>
  <c r="AL12" i="17"/>
  <c r="AJ12" i="17"/>
  <c r="AH12" i="17"/>
  <c r="AF12" i="17"/>
  <c r="AD12" i="17"/>
  <c r="AB12" i="17"/>
  <c r="AO12" i="17" s="1"/>
  <c r="AP12" i="17" s="1"/>
  <c r="N12" i="17"/>
  <c r="L12" i="17"/>
  <c r="R12" i="17" s="1"/>
  <c r="K12" i="17"/>
  <c r="I12" i="17"/>
  <c r="BV11" i="17"/>
  <c r="BF11" i="17"/>
  <c r="BE11" i="17"/>
  <c r="BD11" i="17"/>
  <c r="BA11" i="17" s="1"/>
  <c r="BC11" i="17"/>
  <c r="BB11" i="17"/>
  <c r="AZ11" i="17"/>
  <c r="AY11" i="17"/>
  <c r="AV11" i="17"/>
  <c r="AO11" i="17"/>
  <c r="AP11" i="17" s="1"/>
  <c r="AN11" i="17"/>
  <c r="AL11" i="17"/>
  <c r="AJ11" i="17"/>
  <c r="AH11" i="17"/>
  <c r="AF11" i="17"/>
  <c r="AD11" i="17"/>
  <c r="AB11" i="17"/>
  <c r="R11" i="17"/>
  <c r="P11" i="17"/>
  <c r="M11" i="17" s="1"/>
  <c r="L11" i="17"/>
  <c r="Q11" i="17" s="1"/>
  <c r="K11" i="17"/>
  <c r="I11" i="17"/>
  <c r="BV10" i="17"/>
  <c r="AN10" i="17"/>
  <c r="AL10" i="17"/>
  <c r="AJ10" i="17"/>
  <c r="AH10" i="17"/>
  <c r="AF10" i="17"/>
  <c r="AD10" i="17"/>
  <c r="AB10" i="17"/>
  <c r="BV9" i="17"/>
  <c r="AN9" i="17"/>
  <c r="AL9" i="17"/>
  <c r="AJ9" i="17"/>
  <c r="AH9" i="17"/>
  <c r="AF9" i="17"/>
  <c r="AO9" i="17" s="1"/>
  <c r="AP9" i="17" s="1"/>
  <c r="AD9" i="17"/>
  <c r="AB9" i="17"/>
  <c r="BV8" i="17"/>
  <c r="BS8" i="17"/>
  <c r="BE8" i="17"/>
  <c r="BC8" i="17"/>
  <c r="AZ8" i="17"/>
  <c r="BD8" i="17" s="1"/>
  <c r="BA8" i="17" s="1"/>
  <c r="AY8" i="17"/>
  <c r="AV8" i="17"/>
  <c r="AN8" i="17"/>
  <c r="AL8" i="17"/>
  <c r="AJ8" i="17"/>
  <c r="AH8" i="17"/>
  <c r="AF8" i="17"/>
  <c r="AD8" i="17"/>
  <c r="AB8" i="17"/>
  <c r="AO8" i="17" s="1"/>
  <c r="AP8" i="17" s="1"/>
  <c r="Q8" i="17"/>
  <c r="L8" i="17"/>
  <c r="R8" i="17" s="1"/>
  <c r="K8" i="17"/>
  <c r="I8" i="17"/>
  <c r="AZ10" i="16"/>
  <c r="AY10" i="16"/>
  <c r="AV10" i="16"/>
  <c r="AN10" i="16"/>
  <c r="AL10" i="16"/>
  <c r="AJ10" i="16"/>
  <c r="AH10" i="16"/>
  <c r="AF10" i="16"/>
  <c r="AD10" i="16"/>
  <c r="AB10" i="16"/>
  <c r="AO10" i="16" s="1"/>
  <c r="AP10" i="16" s="1"/>
  <c r="N10" i="16"/>
  <c r="L10" i="16"/>
  <c r="R10" i="16" s="1"/>
  <c r="K10" i="16"/>
  <c r="I10" i="16"/>
  <c r="BF8" i="16"/>
  <c r="BE8" i="16"/>
  <c r="BD8" i="16"/>
  <c r="BC8" i="16"/>
  <c r="BA8" i="16"/>
  <c r="AZ8" i="16"/>
  <c r="BB8" i="16" s="1"/>
  <c r="AY8" i="16"/>
  <c r="AV8" i="16"/>
  <c r="AN8" i="16"/>
  <c r="AL8" i="16"/>
  <c r="AJ8" i="16"/>
  <c r="AH8" i="16"/>
  <c r="AF8" i="16"/>
  <c r="AD8" i="16"/>
  <c r="AO8" i="16" s="1"/>
  <c r="AP8" i="16" s="1"/>
  <c r="AB8" i="16"/>
  <c r="Q8" i="16"/>
  <c r="O8" i="16"/>
  <c r="L8" i="16"/>
  <c r="P8" i="16" s="1"/>
  <c r="M8" i="16" s="1"/>
  <c r="K8" i="16"/>
  <c r="I8" i="16"/>
  <c r="BF10" i="15"/>
  <c r="BD10" i="15"/>
  <c r="AZ10" i="15"/>
  <c r="BE10" i="15" s="1"/>
  <c r="AN10" i="15"/>
  <c r="AL10" i="15"/>
  <c r="AJ10" i="15"/>
  <c r="AH10" i="15"/>
  <c r="AF10" i="15"/>
  <c r="AD10" i="15"/>
  <c r="AB10" i="15"/>
  <c r="AO10" i="15" s="1"/>
  <c r="AP10" i="15" s="1"/>
  <c r="R10" i="15"/>
  <c r="Q10" i="15"/>
  <c r="O10" i="15"/>
  <c r="L10" i="15"/>
  <c r="P10" i="15" s="1"/>
  <c r="BC9" i="15"/>
  <c r="AZ9" i="15"/>
  <c r="BB9" i="15" s="1"/>
  <c r="AN9" i="15"/>
  <c r="AL9" i="15"/>
  <c r="AJ9" i="15"/>
  <c r="AH9" i="15"/>
  <c r="AF9" i="15"/>
  <c r="AD9" i="15"/>
  <c r="AB9" i="15"/>
  <c r="Q9" i="15"/>
  <c r="P9" i="15"/>
  <c r="O9" i="15"/>
  <c r="N9" i="15"/>
  <c r="L9" i="15"/>
  <c r="R9" i="15" s="1"/>
  <c r="AZ8" i="15"/>
  <c r="AY8" i="15"/>
  <c r="AV8" i="15"/>
  <c r="AN8" i="15"/>
  <c r="AL8" i="15"/>
  <c r="AJ8" i="15"/>
  <c r="AH8" i="15"/>
  <c r="AF8" i="15"/>
  <c r="AD8" i="15"/>
  <c r="AB8" i="15"/>
  <c r="N8" i="15"/>
  <c r="L8" i="15"/>
  <c r="R8" i="15" s="1"/>
  <c r="K8" i="15"/>
  <c r="I8" i="15"/>
  <c r="AN11" i="14"/>
  <c r="AL11" i="14"/>
  <c r="AJ11" i="14"/>
  <c r="AH11" i="14"/>
  <c r="AF11" i="14"/>
  <c r="AD11" i="14"/>
  <c r="AB11" i="14"/>
  <c r="AO11" i="14" s="1"/>
  <c r="AP11" i="14" s="1"/>
  <c r="BF10" i="14"/>
  <c r="BE10" i="14"/>
  <c r="BD10" i="14"/>
  <c r="BC10" i="14"/>
  <c r="BB10" i="14"/>
  <c r="AZ10" i="14"/>
  <c r="AY10" i="14"/>
  <c r="AV10" i="14"/>
  <c r="AN10" i="14"/>
  <c r="AL10" i="14"/>
  <c r="AJ10" i="14"/>
  <c r="AH10" i="14"/>
  <c r="AF10" i="14"/>
  <c r="AD10" i="14"/>
  <c r="AB10" i="14"/>
  <c r="AO10" i="14" s="1"/>
  <c r="AP10" i="14" s="1"/>
  <c r="AQ10" i="14" s="1"/>
  <c r="Q10" i="14"/>
  <c r="L10" i="14"/>
  <c r="R10" i="14" s="1"/>
  <c r="K10" i="14"/>
  <c r="I10" i="14"/>
  <c r="AN9" i="14"/>
  <c r="AL9" i="14"/>
  <c r="AJ9" i="14"/>
  <c r="AH9" i="14"/>
  <c r="AF9" i="14"/>
  <c r="AD9" i="14"/>
  <c r="AB9" i="14"/>
  <c r="AO9" i="14" s="1"/>
  <c r="AP9" i="14" s="1"/>
  <c r="BD8" i="14"/>
  <c r="BA10" i="14" s="1"/>
  <c r="BC8" i="14"/>
  <c r="BA8" i="14"/>
  <c r="AZ8" i="14"/>
  <c r="BF8" i="14" s="1"/>
  <c r="AY8" i="14"/>
  <c r="AV8" i="14"/>
  <c r="AN8" i="14"/>
  <c r="AL8" i="14"/>
  <c r="AJ8" i="14"/>
  <c r="AH8" i="14"/>
  <c r="AF8" i="14"/>
  <c r="AD8" i="14"/>
  <c r="AB8" i="14"/>
  <c r="R8" i="14"/>
  <c r="M10" i="14" s="1"/>
  <c r="Q8" i="14"/>
  <c r="P8" i="14"/>
  <c r="M8" i="14" s="1"/>
  <c r="O8" i="14"/>
  <c r="N8" i="14"/>
  <c r="L8" i="14"/>
  <c r="K8" i="14"/>
  <c r="I8" i="14"/>
  <c r="AN32" i="13"/>
  <c r="AL32" i="13"/>
  <c r="AJ32" i="13"/>
  <c r="AH32" i="13"/>
  <c r="AF32" i="13"/>
  <c r="AD32" i="13"/>
  <c r="AB32" i="13"/>
  <c r="AN31" i="13"/>
  <c r="AL31" i="13"/>
  <c r="AJ31" i="13"/>
  <c r="AH31" i="13"/>
  <c r="AF31" i="13"/>
  <c r="AD31" i="13"/>
  <c r="AB31" i="13"/>
  <c r="AN29" i="13"/>
  <c r="AL29" i="13"/>
  <c r="AJ29" i="13"/>
  <c r="AH29" i="13"/>
  <c r="AF29" i="13"/>
  <c r="AD29" i="13"/>
  <c r="AB29" i="13"/>
  <c r="BF28" i="13"/>
  <c r="BE28" i="13"/>
  <c r="BD28" i="13"/>
  <c r="BA28" i="13" s="1"/>
  <c r="BC28" i="13"/>
  <c r="BB28" i="13"/>
  <c r="AZ28" i="13"/>
  <c r="AY28" i="13"/>
  <c r="AV28" i="13"/>
  <c r="AN28" i="13"/>
  <c r="AL28" i="13"/>
  <c r="AO28" i="13" s="1"/>
  <c r="AP28" i="13" s="1"/>
  <c r="AJ28" i="13"/>
  <c r="AH28" i="13"/>
  <c r="AF28" i="13"/>
  <c r="AD28" i="13"/>
  <c r="AB28" i="13"/>
  <c r="R28" i="13"/>
  <c r="M28" i="13" s="1"/>
  <c r="P28" i="13"/>
  <c r="L28" i="13"/>
  <c r="Q28" i="13" s="1"/>
  <c r="K28" i="13"/>
  <c r="I28" i="13"/>
  <c r="AN27" i="13"/>
  <c r="AL27" i="13"/>
  <c r="AJ27" i="13"/>
  <c r="AH27" i="13"/>
  <c r="AF27" i="13"/>
  <c r="AD27" i="13"/>
  <c r="AB27" i="13"/>
  <c r="AN26" i="13"/>
  <c r="AL26" i="13"/>
  <c r="AJ26" i="13"/>
  <c r="AH26" i="13"/>
  <c r="AF26" i="13"/>
  <c r="AD26" i="13"/>
  <c r="AB26" i="13"/>
  <c r="AN24" i="13"/>
  <c r="AL24" i="13"/>
  <c r="AO24" i="13" s="1"/>
  <c r="AP24" i="13" s="1"/>
  <c r="AJ24" i="13"/>
  <c r="AH24" i="13"/>
  <c r="AF24" i="13"/>
  <c r="AD24" i="13"/>
  <c r="AB24" i="13"/>
  <c r="BF23" i="13"/>
  <c r="BD23" i="13"/>
  <c r="BA23" i="13" s="1"/>
  <c r="AZ23" i="13"/>
  <c r="BE23" i="13" s="1"/>
  <c r="AY23" i="13"/>
  <c r="AV23" i="13"/>
  <c r="AN23" i="13"/>
  <c r="AL23" i="13"/>
  <c r="AJ23" i="13"/>
  <c r="AH23" i="13"/>
  <c r="AF23" i="13"/>
  <c r="AD23" i="13"/>
  <c r="AB23" i="13"/>
  <c r="P23" i="13"/>
  <c r="O23" i="13"/>
  <c r="N23" i="13"/>
  <c r="L23" i="13"/>
  <c r="R23" i="13" s="1"/>
  <c r="M23" i="13" s="1"/>
  <c r="K23" i="13"/>
  <c r="I23" i="13"/>
  <c r="AN22" i="13"/>
  <c r="AL22" i="13"/>
  <c r="AJ22" i="13"/>
  <c r="AH22" i="13"/>
  <c r="AF22" i="13"/>
  <c r="AD22" i="13"/>
  <c r="AB22" i="13"/>
  <c r="AN21" i="13"/>
  <c r="AL21" i="13"/>
  <c r="AJ21" i="13"/>
  <c r="AH21" i="13"/>
  <c r="AF21" i="13"/>
  <c r="AD21" i="13"/>
  <c r="AB21" i="13"/>
  <c r="AR20" i="13"/>
  <c r="AN20" i="13"/>
  <c r="AL20" i="13"/>
  <c r="AJ20" i="13"/>
  <c r="AH20" i="13"/>
  <c r="AF20" i="13"/>
  <c r="AO20" i="13" s="1"/>
  <c r="AP20" i="13" s="1"/>
  <c r="AQ20" i="13" s="1"/>
  <c r="AD20" i="13"/>
  <c r="AB20" i="13"/>
  <c r="AN19" i="13"/>
  <c r="AL19" i="13"/>
  <c r="AJ19" i="13"/>
  <c r="AH19" i="13"/>
  <c r="AF19" i="13"/>
  <c r="AD19" i="13"/>
  <c r="AB19" i="13"/>
  <c r="BE18" i="13"/>
  <c r="BC18" i="13"/>
  <c r="AZ18" i="13"/>
  <c r="BD18" i="13" s="1"/>
  <c r="BA18" i="13" s="1"/>
  <c r="AY18" i="13"/>
  <c r="AV18" i="13"/>
  <c r="AQ18" i="13"/>
  <c r="AO18" i="13"/>
  <c r="AP18" i="13" s="1"/>
  <c r="AN18" i="13"/>
  <c r="AL18" i="13"/>
  <c r="AJ18" i="13"/>
  <c r="AH18" i="13"/>
  <c r="AF18" i="13"/>
  <c r="AD18" i="13"/>
  <c r="AB18" i="13"/>
  <c r="R18" i="13"/>
  <c r="L18" i="13"/>
  <c r="K18" i="13"/>
  <c r="I18" i="13"/>
  <c r="AN17" i="13"/>
  <c r="AL17" i="13"/>
  <c r="AJ17" i="13"/>
  <c r="AH17" i="13"/>
  <c r="AF17" i="13"/>
  <c r="AD17" i="13"/>
  <c r="AB17" i="13"/>
  <c r="AN16" i="13"/>
  <c r="AL16" i="13"/>
  <c r="AJ16" i="13"/>
  <c r="AH16" i="13"/>
  <c r="AF16" i="13"/>
  <c r="AD16" i="13"/>
  <c r="AB16" i="13"/>
  <c r="AN15" i="13"/>
  <c r="AL15" i="13"/>
  <c r="AJ15" i="13"/>
  <c r="AH15" i="13"/>
  <c r="AF15" i="13"/>
  <c r="AD15" i="13"/>
  <c r="AO15" i="13" s="1"/>
  <c r="AP15" i="13" s="1"/>
  <c r="AB15" i="13"/>
  <c r="AN14" i="13"/>
  <c r="AL14" i="13"/>
  <c r="AJ14" i="13"/>
  <c r="AH14" i="13"/>
  <c r="AF14" i="13"/>
  <c r="AD14" i="13"/>
  <c r="AB14" i="13"/>
  <c r="BD13" i="13"/>
  <c r="BC13" i="13"/>
  <c r="BB13" i="13"/>
  <c r="BA13" i="13"/>
  <c r="AZ13" i="13"/>
  <c r="BF13" i="13" s="1"/>
  <c r="AY13" i="13"/>
  <c r="AV13" i="13"/>
  <c r="AN13" i="13"/>
  <c r="AL13" i="13"/>
  <c r="AJ13" i="13"/>
  <c r="AH13" i="13"/>
  <c r="AF13" i="13"/>
  <c r="AD13" i="13"/>
  <c r="AB13" i="13"/>
  <c r="R13" i="13"/>
  <c r="Q13" i="13"/>
  <c r="P13" i="13"/>
  <c r="O13" i="13"/>
  <c r="N13" i="13"/>
  <c r="M13" i="13"/>
  <c r="L13" i="13"/>
  <c r="K13" i="13"/>
  <c r="I13" i="13"/>
  <c r="AN12" i="13"/>
  <c r="AL12" i="13"/>
  <c r="AJ12" i="13"/>
  <c r="AH12" i="13"/>
  <c r="AF12" i="13"/>
  <c r="AD12" i="13"/>
  <c r="AB12" i="13"/>
  <c r="AN11" i="13"/>
  <c r="AL11" i="13"/>
  <c r="AJ11" i="13"/>
  <c r="AH11" i="13"/>
  <c r="AF11" i="13"/>
  <c r="AD11" i="13"/>
  <c r="AB11" i="13"/>
  <c r="AN10" i="13"/>
  <c r="AL10" i="13"/>
  <c r="AJ10" i="13"/>
  <c r="AH10" i="13"/>
  <c r="AF10" i="13"/>
  <c r="AO10" i="13" s="1"/>
  <c r="AP10" i="13" s="1"/>
  <c r="AD10" i="13"/>
  <c r="AB10" i="13"/>
  <c r="AN9" i="13"/>
  <c r="AL9" i="13"/>
  <c r="AJ9" i="13"/>
  <c r="AH9" i="13"/>
  <c r="AF9" i="13"/>
  <c r="AD9" i="13"/>
  <c r="AB9" i="13"/>
  <c r="BF8" i="13"/>
  <c r="BE8" i="13"/>
  <c r="BD8" i="13"/>
  <c r="BA8" i="13" s="1"/>
  <c r="BC8" i="13"/>
  <c r="BB8" i="13"/>
  <c r="AZ8" i="13"/>
  <c r="AY8" i="13"/>
  <c r="AV8" i="13"/>
  <c r="AN8" i="13"/>
  <c r="AL8" i="13"/>
  <c r="AO8" i="13" s="1"/>
  <c r="AP8" i="13" s="1"/>
  <c r="AJ8" i="13"/>
  <c r="AH8" i="13"/>
  <c r="AF8" i="13"/>
  <c r="AD8" i="13"/>
  <c r="AB8" i="13"/>
  <c r="R8" i="13"/>
  <c r="P8" i="13"/>
  <c r="L8" i="13"/>
  <c r="Q8" i="13" s="1"/>
  <c r="K8" i="13"/>
  <c r="I8" i="13"/>
  <c r="AL37" i="12"/>
  <c r="AB37" i="12"/>
  <c r="AL36" i="12"/>
  <c r="AB36" i="12"/>
  <c r="AN35" i="12"/>
  <c r="AL35" i="12"/>
  <c r="AO35" i="12" s="1"/>
  <c r="AP35" i="12" s="1"/>
  <c r="AQ35" i="12" s="1"/>
  <c r="AR35" i="12" s="1"/>
  <c r="AJ35" i="12"/>
  <c r="AH35" i="12"/>
  <c r="AF35" i="12"/>
  <c r="AD35" i="12"/>
  <c r="AB35" i="12"/>
  <c r="AP34" i="12"/>
  <c r="AQ34" i="12" s="1"/>
  <c r="AR34" i="12" s="1"/>
  <c r="AN34" i="12"/>
  <c r="AL34" i="12"/>
  <c r="AJ34" i="12"/>
  <c r="AH34" i="12"/>
  <c r="AF34" i="12"/>
  <c r="AD34" i="12"/>
  <c r="AB34" i="12"/>
  <c r="AO34" i="12" s="1"/>
  <c r="BD33" i="12"/>
  <c r="BC33" i="12"/>
  <c r="BB33" i="12"/>
  <c r="BA33" i="12"/>
  <c r="AZ33" i="12"/>
  <c r="BF33" i="12" s="1"/>
  <c r="AY33" i="12"/>
  <c r="AV33" i="12"/>
  <c r="AN33" i="12"/>
  <c r="AL33" i="12"/>
  <c r="AJ33" i="12"/>
  <c r="AH33" i="12"/>
  <c r="AF33" i="12"/>
  <c r="AD33" i="12"/>
  <c r="AB33" i="12"/>
  <c r="Q33" i="12"/>
  <c r="O33" i="12"/>
  <c r="L33" i="12"/>
  <c r="P33" i="12" s="1"/>
  <c r="K33" i="12"/>
  <c r="I33" i="12"/>
  <c r="AB32" i="12"/>
  <c r="AB31" i="12"/>
  <c r="AB30" i="12"/>
  <c r="AB29" i="12"/>
  <c r="AZ28" i="12"/>
  <c r="AY28" i="12"/>
  <c r="AV28" i="12"/>
  <c r="AN28" i="12"/>
  <c r="AL28" i="12"/>
  <c r="AJ28" i="12"/>
  <c r="AH28" i="12"/>
  <c r="AF28" i="12"/>
  <c r="AD28" i="12"/>
  <c r="AB28" i="12"/>
  <c r="R28" i="12"/>
  <c r="M28" i="12" s="1"/>
  <c r="Q28" i="12"/>
  <c r="P28" i="12"/>
  <c r="O28" i="12"/>
  <c r="N28" i="12"/>
  <c r="L28" i="12"/>
  <c r="K28" i="12"/>
  <c r="I28" i="12"/>
  <c r="AN27" i="12"/>
  <c r="AJ27" i="12"/>
  <c r="AO27" i="12" s="1"/>
  <c r="AP27" i="12" s="1"/>
  <c r="AH27" i="12"/>
  <c r="AF27" i="12"/>
  <c r="AD27" i="12"/>
  <c r="AB27" i="12"/>
  <c r="AO26" i="12"/>
  <c r="AP26" i="12" s="1"/>
  <c r="AN26" i="12"/>
  <c r="AL26" i="12"/>
  <c r="AJ26" i="12"/>
  <c r="AH26" i="12"/>
  <c r="AF26" i="12"/>
  <c r="AD26" i="12"/>
  <c r="AB26" i="12"/>
  <c r="AN25" i="12"/>
  <c r="AL25" i="12"/>
  <c r="AJ25" i="12"/>
  <c r="AH25" i="12"/>
  <c r="AF25" i="12"/>
  <c r="AD25" i="12"/>
  <c r="AB25" i="12"/>
  <c r="AO25" i="12" s="1"/>
  <c r="AP25" i="12" s="1"/>
  <c r="AN24" i="12"/>
  <c r="AO24" i="12" s="1"/>
  <c r="BD23" i="12"/>
  <c r="BC23" i="12"/>
  <c r="BA23" i="12"/>
  <c r="AZ23" i="12"/>
  <c r="BF23" i="12" s="1"/>
  <c r="AY23" i="12"/>
  <c r="AV23" i="12"/>
  <c r="AN23" i="12"/>
  <c r="AL23" i="12"/>
  <c r="AJ23" i="12"/>
  <c r="AH23" i="12"/>
  <c r="AF23" i="12"/>
  <c r="AO23" i="12" s="1"/>
  <c r="AP23" i="12" s="1"/>
  <c r="AD23" i="12"/>
  <c r="AB23" i="12"/>
  <c r="R23" i="12"/>
  <c r="Q23" i="12"/>
  <c r="O23" i="12"/>
  <c r="M23" i="12"/>
  <c r="L23" i="12"/>
  <c r="N23" i="12" s="1"/>
  <c r="K23" i="12"/>
  <c r="I23" i="12"/>
  <c r="AN22" i="12"/>
  <c r="AL22" i="12"/>
  <c r="AJ22" i="12"/>
  <c r="AH22" i="12"/>
  <c r="AF22" i="12"/>
  <c r="AD22" i="12"/>
  <c r="AB22" i="12"/>
  <c r="AO22" i="12" s="1"/>
  <c r="AN21" i="12"/>
  <c r="AL21" i="12"/>
  <c r="AJ21" i="12"/>
  <c r="AH21" i="12"/>
  <c r="AF21" i="12"/>
  <c r="AD21" i="12"/>
  <c r="AB21" i="12"/>
  <c r="AN20" i="12"/>
  <c r="AL20" i="12"/>
  <c r="AJ20" i="12"/>
  <c r="AH20" i="12"/>
  <c r="AF20" i="12"/>
  <c r="AD20" i="12"/>
  <c r="AB20" i="12"/>
  <c r="AO20" i="12" s="1"/>
  <c r="AN19" i="12"/>
  <c r="AL19" i="12"/>
  <c r="AJ19" i="12"/>
  <c r="AH19" i="12"/>
  <c r="AF19" i="12"/>
  <c r="AD19" i="12"/>
  <c r="AB19" i="12"/>
  <c r="BF18" i="12"/>
  <c r="BE18" i="12"/>
  <c r="BA18" i="12" s="1"/>
  <c r="BD18" i="12"/>
  <c r="BC18" i="12"/>
  <c r="BB18" i="12"/>
  <c r="AZ18" i="12"/>
  <c r="AY18" i="12"/>
  <c r="AV18" i="12"/>
  <c r="AN18" i="12"/>
  <c r="AL18" i="12"/>
  <c r="AO18" i="12" s="1"/>
  <c r="AP18" i="12" s="1"/>
  <c r="AJ18" i="12"/>
  <c r="AH18" i="12"/>
  <c r="AF18" i="12"/>
  <c r="AD18" i="12"/>
  <c r="AB18" i="12"/>
  <c r="R18" i="12"/>
  <c r="P18" i="12"/>
  <c r="M18" i="12" s="1"/>
  <c r="L18" i="12"/>
  <c r="Q18" i="12" s="1"/>
  <c r="K18" i="12"/>
  <c r="I18" i="12"/>
  <c r="BE13" i="12"/>
  <c r="BA13" i="12" s="1"/>
  <c r="BB13" i="12"/>
  <c r="AZ13" i="12"/>
  <c r="BF13" i="12" s="1"/>
  <c r="AY13" i="12"/>
  <c r="AV13" i="12"/>
  <c r="AN13" i="12"/>
  <c r="AL13" i="12"/>
  <c r="AJ13" i="12"/>
  <c r="AH13" i="12"/>
  <c r="AF13" i="12"/>
  <c r="AD13" i="12"/>
  <c r="AB13" i="12"/>
  <c r="P13" i="12"/>
  <c r="L13" i="12"/>
  <c r="R13" i="12" s="1"/>
  <c r="K13" i="12"/>
  <c r="I13" i="12"/>
  <c r="AN12" i="12"/>
  <c r="AO12" i="12" s="1"/>
  <c r="AO11" i="12"/>
  <c r="AN11" i="12"/>
  <c r="AO10" i="12"/>
  <c r="AN10" i="12"/>
  <c r="AO9" i="12"/>
  <c r="AN9" i="12"/>
  <c r="BD8" i="12"/>
  <c r="AZ8" i="12"/>
  <c r="AY8" i="12"/>
  <c r="AV8" i="12"/>
  <c r="AN8" i="12"/>
  <c r="AL8" i="12"/>
  <c r="AJ8" i="12"/>
  <c r="AH8" i="12"/>
  <c r="AO8" i="12" s="1"/>
  <c r="AP8" i="12" s="1"/>
  <c r="AF8" i="12"/>
  <c r="AD8" i="12"/>
  <c r="AB8" i="12"/>
  <c r="R8" i="12"/>
  <c r="Q8" i="12"/>
  <c r="M8" i="12" s="1"/>
  <c r="P8" i="12"/>
  <c r="O8" i="12"/>
  <c r="N8" i="12"/>
  <c r="L8" i="12"/>
  <c r="K8" i="12"/>
  <c r="I8" i="12"/>
  <c r="AB33" i="11"/>
  <c r="AB32" i="11"/>
  <c r="AN31" i="11"/>
  <c r="AL31" i="11"/>
  <c r="AJ31" i="11"/>
  <c r="AH31" i="11"/>
  <c r="AF31" i="11"/>
  <c r="AD31" i="11"/>
  <c r="AB31" i="11"/>
  <c r="AN30" i="11"/>
  <c r="AL30" i="11"/>
  <c r="AJ30" i="11"/>
  <c r="AH30" i="11"/>
  <c r="AF30" i="11"/>
  <c r="AD30" i="11"/>
  <c r="AB30" i="11"/>
  <c r="AO30" i="11" s="1"/>
  <c r="AN29" i="11"/>
  <c r="AL29" i="11"/>
  <c r="AJ29" i="11"/>
  <c r="AH29" i="11"/>
  <c r="AF29" i="11"/>
  <c r="AD29" i="11"/>
  <c r="AB29" i="11"/>
  <c r="AN28" i="11"/>
  <c r="AL28" i="11"/>
  <c r="AJ28" i="11"/>
  <c r="AH28" i="11"/>
  <c r="AO28" i="11" s="1"/>
  <c r="AP28" i="11" s="1"/>
  <c r="AF28" i="11"/>
  <c r="AD28" i="11"/>
  <c r="AB28" i="11"/>
  <c r="BF27" i="11"/>
  <c r="AZ27" i="11"/>
  <c r="AY27" i="11"/>
  <c r="AV27" i="11"/>
  <c r="AN27" i="11"/>
  <c r="AL27" i="11"/>
  <c r="AJ27" i="11"/>
  <c r="AH27" i="11"/>
  <c r="AF27" i="11"/>
  <c r="AD27" i="11"/>
  <c r="AB27" i="11"/>
  <c r="P27" i="11"/>
  <c r="L27" i="11"/>
  <c r="K27" i="11"/>
  <c r="I27" i="11"/>
  <c r="BF22" i="11"/>
  <c r="BE22" i="11"/>
  <c r="BD22" i="11"/>
  <c r="BC22" i="11"/>
  <c r="BB22" i="11"/>
  <c r="BA22" i="11"/>
  <c r="AZ22" i="11"/>
  <c r="AY22" i="11"/>
  <c r="AV22" i="11"/>
  <c r="AN22" i="11"/>
  <c r="AL22" i="11"/>
  <c r="AJ22" i="11"/>
  <c r="AH22" i="11"/>
  <c r="AF22" i="11"/>
  <c r="AD22" i="11"/>
  <c r="AB22" i="11"/>
  <c r="Q22" i="11"/>
  <c r="O22" i="11"/>
  <c r="L22" i="11"/>
  <c r="P22" i="11" s="1"/>
  <c r="M22" i="11" s="1"/>
  <c r="K22" i="11"/>
  <c r="I22" i="11"/>
  <c r="AN21" i="11"/>
  <c r="AL21" i="11"/>
  <c r="AJ21" i="11"/>
  <c r="AH21" i="11"/>
  <c r="AF21" i="11"/>
  <c r="AD21" i="11"/>
  <c r="AO21" i="11" s="1"/>
  <c r="AB21" i="11"/>
  <c r="AN20" i="11"/>
  <c r="AL20" i="11"/>
  <c r="AJ20" i="11"/>
  <c r="AH20" i="11"/>
  <c r="AF20" i="11"/>
  <c r="AD20" i="11"/>
  <c r="AO20" i="11" s="1"/>
  <c r="AB20" i="11"/>
  <c r="AN19" i="11"/>
  <c r="AL19" i="11"/>
  <c r="AJ19" i="11"/>
  <c r="AH19" i="11"/>
  <c r="AF19" i="11"/>
  <c r="AD19" i="11"/>
  <c r="AO19" i="11" s="1"/>
  <c r="AB19" i="11"/>
  <c r="AN18" i="11"/>
  <c r="AL18" i="11"/>
  <c r="AJ18" i="11"/>
  <c r="AH18" i="11"/>
  <c r="AF18" i="11"/>
  <c r="AD18" i="11"/>
  <c r="AB18" i="11"/>
  <c r="BF17" i="11"/>
  <c r="BE17" i="11"/>
  <c r="BB17" i="11"/>
  <c r="BA17" i="11"/>
  <c r="AZ17" i="11"/>
  <c r="BD17" i="11" s="1"/>
  <c r="AY17" i="11"/>
  <c r="AV17" i="11"/>
  <c r="AP17" i="11"/>
  <c r="AN17" i="11"/>
  <c r="AL17" i="11"/>
  <c r="AJ17" i="11"/>
  <c r="AH17" i="11"/>
  <c r="AF17" i="11"/>
  <c r="AD17" i="11"/>
  <c r="AB17" i="11"/>
  <c r="AO17" i="11" s="1"/>
  <c r="P17" i="11"/>
  <c r="O17" i="11"/>
  <c r="M17" i="11"/>
  <c r="L17" i="11"/>
  <c r="R17" i="11" s="1"/>
  <c r="K17" i="11"/>
  <c r="I17" i="11"/>
  <c r="AN16" i="11"/>
  <c r="AL16" i="11"/>
  <c r="AJ16" i="11"/>
  <c r="AH16" i="11"/>
  <c r="AF16" i="11"/>
  <c r="AD16" i="11"/>
  <c r="AB16" i="11"/>
  <c r="AO16" i="11" s="1"/>
  <c r="AN15" i="11"/>
  <c r="AL15" i="11"/>
  <c r="AJ15" i="11"/>
  <c r="AH15" i="11"/>
  <c r="AF15" i="11"/>
  <c r="AD15" i="11"/>
  <c r="AB15" i="11"/>
  <c r="AN14" i="11"/>
  <c r="AL14" i="11"/>
  <c r="AJ14" i="11"/>
  <c r="AH14" i="11"/>
  <c r="AF14" i="11"/>
  <c r="AD14" i="11"/>
  <c r="AB14" i="11"/>
  <c r="AO14" i="11" s="1"/>
  <c r="AN13" i="11"/>
  <c r="AL13" i="11"/>
  <c r="AJ13" i="11"/>
  <c r="AH13" i="11"/>
  <c r="AF13" i="11"/>
  <c r="AO13" i="11" s="1"/>
  <c r="AP13" i="11" s="1"/>
  <c r="AD13" i="11"/>
  <c r="AB13" i="11"/>
  <c r="BF12" i="11"/>
  <c r="BE12" i="11"/>
  <c r="BD12" i="11"/>
  <c r="BC12" i="11"/>
  <c r="BB12" i="11"/>
  <c r="BA12" i="11"/>
  <c r="AZ12" i="11"/>
  <c r="AY12" i="11"/>
  <c r="AV12" i="11"/>
  <c r="AN12" i="11"/>
  <c r="AL12" i="11"/>
  <c r="AJ12" i="11"/>
  <c r="AH12" i="11"/>
  <c r="AF12" i="11"/>
  <c r="AD12" i="11"/>
  <c r="AB12" i="11"/>
  <c r="Q12" i="11"/>
  <c r="O12" i="11"/>
  <c r="L12" i="11"/>
  <c r="P12" i="11" s="1"/>
  <c r="M12" i="11" s="1"/>
  <c r="K12" i="11"/>
  <c r="I12" i="11"/>
  <c r="AN11" i="11"/>
  <c r="AL11" i="11"/>
  <c r="AJ11" i="11"/>
  <c r="AH11" i="11"/>
  <c r="AF11" i="11"/>
  <c r="AD11" i="11"/>
  <c r="AO11" i="11" s="1"/>
  <c r="AB11" i="11"/>
  <c r="AP10" i="11"/>
  <c r="AN10" i="11"/>
  <c r="AL10" i="11"/>
  <c r="AJ10" i="11"/>
  <c r="AH10" i="11"/>
  <c r="AF10" i="11"/>
  <c r="AD10" i="11"/>
  <c r="AB10" i="11"/>
  <c r="AO10" i="11" s="1"/>
  <c r="AN9" i="11"/>
  <c r="AL9" i="11"/>
  <c r="AJ9" i="11"/>
  <c r="AH9" i="11"/>
  <c r="AF9" i="11"/>
  <c r="AD9" i="11"/>
  <c r="AO9" i="11" s="1"/>
  <c r="AP9" i="11" s="1"/>
  <c r="AB9" i="11"/>
  <c r="AZ8" i="11"/>
  <c r="AY8" i="11"/>
  <c r="AV8" i="11"/>
  <c r="AN8" i="11"/>
  <c r="AL8" i="11"/>
  <c r="AJ8" i="11"/>
  <c r="AH8" i="11"/>
  <c r="AF8" i="11"/>
  <c r="AD8" i="11"/>
  <c r="AB8" i="11"/>
  <c r="L8" i="11"/>
  <c r="N8" i="11" s="1"/>
  <c r="K8" i="11"/>
  <c r="I8" i="11"/>
  <c r="BF25" i="10"/>
  <c r="BE25" i="10"/>
  <c r="BD25" i="10"/>
  <c r="BC25" i="10"/>
  <c r="BB25" i="10"/>
  <c r="BA25" i="10"/>
  <c r="AZ25" i="10"/>
  <c r="AY25" i="10"/>
  <c r="AV25" i="10"/>
  <c r="AN25" i="10"/>
  <c r="AL25" i="10"/>
  <c r="AJ25" i="10"/>
  <c r="AH25" i="10"/>
  <c r="AF25" i="10"/>
  <c r="AD25" i="10"/>
  <c r="AB25" i="10"/>
  <c r="Q25" i="10"/>
  <c r="M25" i="10" s="1"/>
  <c r="P25" i="10"/>
  <c r="O25" i="10"/>
  <c r="L25" i="10"/>
  <c r="N25" i="10" s="1"/>
  <c r="K25" i="10"/>
  <c r="I25" i="10"/>
  <c r="AP24" i="10"/>
  <c r="AN24" i="10"/>
  <c r="AL24" i="10"/>
  <c r="AJ24" i="10"/>
  <c r="AH24" i="10"/>
  <c r="AF24" i="10"/>
  <c r="AD24" i="10"/>
  <c r="AB24" i="10"/>
  <c r="AO24" i="10" s="1"/>
  <c r="AY23" i="10"/>
  <c r="AV23" i="10"/>
  <c r="AN23" i="10"/>
  <c r="AL23" i="10"/>
  <c r="AJ23" i="10"/>
  <c r="AH23" i="10"/>
  <c r="AF23" i="10"/>
  <c r="AO23" i="10" s="1"/>
  <c r="AP23" i="10" s="1"/>
  <c r="AD23" i="10"/>
  <c r="AB23" i="10"/>
  <c r="R23" i="10"/>
  <c r="Q23" i="10"/>
  <c r="P23" i="10"/>
  <c r="O23" i="10"/>
  <c r="N23" i="10"/>
  <c r="M23" i="10"/>
  <c r="L23" i="10"/>
  <c r="K23" i="10"/>
  <c r="I23" i="10"/>
  <c r="BF21" i="10"/>
  <c r="BE21" i="10"/>
  <c r="BD21" i="10"/>
  <c r="BC21" i="10"/>
  <c r="BB21" i="10"/>
  <c r="AZ21" i="10"/>
  <c r="AY21" i="10"/>
  <c r="AV21" i="10"/>
  <c r="AN21" i="10"/>
  <c r="AL21" i="10"/>
  <c r="AO21" i="10" s="1"/>
  <c r="AP21" i="10" s="1"/>
  <c r="AJ21" i="10"/>
  <c r="AH21" i="10"/>
  <c r="AF21" i="10"/>
  <c r="AD21" i="10"/>
  <c r="AB21" i="10"/>
  <c r="L21" i="10"/>
  <c r="R21" i="10" s="1"/>
  <c r="K21" i="10"/>
  <c r="I21" i="10"/>
  <c r="AO19" i="10"/>
  <c r="AP19" i="10" s="1"/>
  <c r="AN19" i="10"/>
  <c r="AL19" i="10"/>
  <c r="AJ19" i="10"/>
  <c r="AH19" i="10"/>
  <c r="AF19" i="10"/>
  <c r="AD19" i="10"/>
  <c r="AB19" i="10"/>
  <c r="R19" i="10"/>
  <c r="N19" i="10"/>
  <c r="L19" i="10"/>
  <c r="K19" i="10"/>
  <c r="I19" i="10"/>
  <c r="BC16" i="10"/>
  <c r="BA16" i="10"/>
  <c r="AZ16" i="10"/>
  <c r="BF16" i="10" s="1"/>
  <c r="AY16" i="10"/>
  <c r="AV16" i="10"/>
  <c r="AN16" i="10"/>
  <c r="AL16" i="10"/>
  <c r="AJ16" i="10"/>
  <c r="AH16" i="10"/>
  <c r="AF16" i="10"/>
  <c r="AD16" i="10"/>
  <c r="AB16" i="10"/>
  <c r="L16" i="10"/>
  <c r="K16" i="10"/>
  <c r="I16" i="10"/>
  <c r="AN15" i="10"/>
  <c r="AL15" i="10"/>
  <c r="AO15" i="10" s="1"/>
  <c r="AP15" i="10" s="1"/>
  <c r="AJ15" i="10"/>
  <c r="AH15" i="10"/>
  <c r="AF15" i="10"/>
  <c r="AD15" i="10"/>
  <c r="AB15" i="10"/>
  <c r="AN14" i="10"/>
  <c r="AL14" i="10"/>
  <c r="AJ14" i="10"/>
  <c r="AH14" i="10"/>
  <c r="AF14" i="10"/>
  <c r="AD14" i="10"/>
  <c r="AB14" i="10"/>
  <c r="AN13" i="10"/>
  <c r="AL13" i="10"/>
  <c r="AO13" i="10" s="1"/>
  <c r="AP13" i="10" s="1"/>
  <c r="AJ13" i="10"/>
  <c r="AH13" i="10"/>
  <c r="AF13" i="10"/>
  <c r="AD13" i="10"/>
  <c r="AB13" i="10"/>
  <c r="BD12" i="10"/>
  <c r="AZ12" i="10"/>
  <c r="BF12" i="10" s="1"/>
  <c r="AY12" i="10"/>
  <c r="AV12" i="10"/>
  <c r="AN12" i="10"/>
  <c r="AL12" i="10"/>
  <c r="AJ12" i="10"/>
  <c r="AH12" i="10"/>
  <c r="AO12" i="10" s="1"/>
  <c r="AP12" i="10" s="1"/>
  <c r="AF12" i="10"/>
  <c r="AD12" i="10"/>
  <c r="AB12" i="10"/>
  <c r="L12" i="10"/>
  <c r="R12" i="10" s="1"/>
  <c r="K12" i="10"/>
  <c r="I12" i="10"/>
  <c r="AN11" i="10"/>
  <c r="AL11" i="10"/>
  <c r="AJ11" i="10"/>
  <c r="AH11" i="10"/>
  <c r="AF11" i="10"/>
  <c r="AD11" i="10"/>
  <c r="AB11" i="10"/>
  <c r="AN10" i="10"/>
  <c r="AL10" i="10"/>
  <c r="AJ10" i="10"/>
  <c r="AH10" i="10"/>
  <c r="AF10" i="10"/>
  <c r="AD10" i="10"/>
  <c r="AB10" i="10"/>
  <c r="AN9" i="10"/>
  <c r="AL9" i="10"/>
  <c r="AO9" i="10" s="1"/>
  <c r="AP9" i="10" s="1"/>
  <c r="AJ9" i="10"/>
  <c r="AH9" i="10"/>
  <c r="AF9" i="10"/>
  <c r="AD9" i="10"/>
  <c r="AB9" i="10"/>
  <c r="BF8" i="10"/>
  <c r="BE8" i="10"/>
  <c r="BA23" i="10" s="1"/>
  <c r="BD8" i="10"/>
  <c r="BC8" i="10"/>
  <c r="BB8" i="10"/>
  <c r="AZ8" i="10"/>
  <c r="AY8" i="10"/>
  <c r="AV8" i="10"/>
  <c r="AN8" i="10"/>
  <c r="AL8" i="10"/>
  <c r="AO8" i="10" s="1"/>
  <c r="AP8" i="10" s="1"/>
  <c r="AJ8" i="10"/>
  <c r="AH8" i="10"/>
  <c r="AF8" i="10"/>
  <c r="AD8" i="10"/>
  <c r="AB8" i="10"/>
  <c r="P8" i="10"/>
  <c r="L8" i="10"/>
  <c r="R8" i="10" s="1"/>
  <c r="K8" i="10"/>
  <c r="I8" i="10"/>
  <c r="BF11" i="9"/>
  <c r="BE11" i="9"/>
  <c r="BA11" i="9"/>
  <c r="AZ11" i="9"/>
  <c r="BD11" i="9" s="1"/>
  <c r="AY11" i="9"/>
  <c r="AV11" i="9"/>
  <c r="AN11" i="9"/>
  <c r="AL11" i="9"/>
  <c r="AJ11" i="9"/>
  <c r="AH11" i="9"/>
  <c r="AF11" i="9"/>
  <c r="AD11" i="9"/>
  <c r="AB11" i="9"/>
  <c r="AO11" i="9" s="1"/>
  <c r="AP11" i="9" s="1"/>
  <c r="O11" i="9"/>
  <c r="L11" i="9"/>
  <c r="R11" i="9" s="1"/>
  <c r="M11" i="9" s="1"/>
  <c r="K11" i="9"/>
  <c r="I11" i="9"/>
  <c r="AN10" i="9"/>
  <c r="AL10" i="9"/>
  <c r="AJ10" i="9"/>
  <c r="AH10" i="9"/>
  <c r="AF10" i="9"/>
  <c r="AD10" i="9"/>
  <c r="AB10" i="9"/>
  <c r="AN9" i="9"/>
  <c r="AL9" i="9"/>
  <c r="AO9" i="9" s="1"/>
  <c r="AP9" i="9" s="1"/>
  <c r="AJ9" i="9"/>
  <c r="AH9" i="9"/>
  <c r="AF9" i="9"/>
  <c r="AD9" i="9"/>
  <c r="AB9" i="9"/>
  <c r="BF8" i="9"/>
  <c r="BE8" i="9"/>
  <c r="BD8" i="9"/>
  <c r="BA8" i="9" s="1"/>
  <c r="BC8" i="9"/>
  <c r="BB8" i="9"/>
  <c r="AZ8" i="9"/>
  <c r="AY8" i="9"/>
  <c r="AV8" i="9"/>
  <c r="AN8" i="9"/>
  <c r="AL8" i="9"/>
  <c r="AO8" i="9" s="1"/>
  <c r="AP8" i="9" s="1"/>
  <c r="AJ8" i="9"/>
  <c r="AH8" i="9"/>
  <c r="AF8" i="9"/>
  <c r="AD8" i="9"/>
  <c r="AB8" i="9"/>
  <c r="L8" i="9"/>
  <c r="P8" i="9" s="1"/>
  <c r="K8" i="9"/>
  <c r="I8" i="9"/>
  <c r="AN27" i="8"/>
  <c r="AL27" i="8"/>
  <c r="AJ27" i="8"/>
  <c r="AH27" i="8"/>
  <c r="AF27" i="8"/>
  <c r="AD27" i="8"/>
  <c r="AO27" i="8" s="1"/>
  <c r="AP27" i="8" s="1"/>
  <c r="AB27" i="8"/>
  <c r="BB26" i="8"/>
  <c r="AZ26" i="8"/>
  <c r="AY26" i="8"/>
  <c r="AV26" i="8"/>
  <c r="AN26" i="8"/>
  <c r="AL26" i="8"/>
  <c r="AJ26" i="8"/>
  <c r="AH26" i="8"/>
  <c r="AF26" i="8"/>
  <c r="AD26" i="8"/>
  <c r="AB26" i="8"/>
  <c r="AO26" i="8" s="1"/>
  <c r="AP26" i="8" s="1"/>
  <c r="N26" i="8"/>
  <c r="L26" i="8"/>
  <c r="P26" i="8" s="1"/>
  <c r="K26" i="8"/>
  <c r="I26" i="8"/>
  <c r="AN24" i="8"/>
  <c r="AL24" i="8"/>
  <c r="AJ24" i="8"/>
  <c r="AH24" i="8"/>
  <c r="AO24" i="8" s="1"/>
  <c r="AP24" i="8" s="1"/>
  <c r="AF24" i="8"/>
  <c r="AD24" i="8"/>
  <c r="AB24" i="8"/>
  <c r="AN23" i="8"/>
  <c r="AL23" i="8"/>
  <c r="AJ23" i="8"/>
  <c r="AH23" i="8"/>
  <c r="AF23" i="8"/>
  <c r="AD23" i="8"/>
  <c r="AB23" i="8"/>
  <c r="AY22" i="8"/>
  <c r="AV22" i="8"/>
  <c r="AN22" i="8"/>
  <c r="AL22" i="8"/>
  <c r="AJ22" i="8"/>
  <c r="AH22" i="8"/>
  <c r="AF22" i="8"/>
  <c r="AD22" i="8"/>
  <c r="AB22" i="8"/>
  <c r="K22" i="8"/>
  <c r="I22" i="8"/>
  <c r="AN20" i="8"/>
  <c r="AL20" i="8"/>
  <c r="AJ20" i="8"/>
  <c r="AH20" i="8"/>
  <c r="AF20" i="8"/>
  <c r="AD20" i="8"/>
  <c r="AB20" i="8"/>
  <c r="AO19" i="8"/>
  <c r="AP19" i="8" s="1"/>
  <c r="AN19" i="8"/>
  <c r="AL19" i="8"/>
  <c r="AJ19" i="8"/>
  <c r="AH19" i="8"/>
  <c r="AF19" i="8"/>
  <c r="AD19" i="8"/>
  <c r="AB19" i="8"/>
  <c r="BF18" i="8"/>
  <c r="BD18" i="8"/>
  <c r="AZ18" i="8"/>
  <c r="AY18" i="8"/>
  <c r="AV18" i="8"/>
  <c r="AN18" i="8"/>
  <c r="AL18" i="8"/>
  <c r="AJ18" i="8"/>
  <c r="AH18" i="8"/>
  <c r="AF18" i="8"/>
  <c r="AD18" i="8"/>
  <c r="AO18" i="8" s="1"/>
  <c r="AP18" i="8" s="1"/>
  <c r="AB18" i="8"/>
  <c r="N18" i="8"/>
  <c r="L18" i="8"/>
  <c r="K18" i="8"/>
  <c r="I18" i="8"/>
  <c r="BC13" i="8"/>
  <c r="AZ13" i="8"/>
  <c r="BF13" i="8" s="1"/>
  <c r="AY13" i="8"/>
  <c r="AV13" i="8"/>
  <c r="AN13" i="8"/>
  <c r="AL13" i="8"/>
  <c r="AJ13" i="8"/>
  <c r="AH13" i="8"/>
  <c r="AF13" i="8"/>
  <c r="AD13" i="8"/>
  <c r="AB13" i="8"/>
  <c r="Q13" i="8"/>
  <c r="P13" i="8"/>
  <c r="O13" i="8"/>
  <c r="N13" i="8"/>
  <c r="M13" i="8"/>
  <c r="L13" i="8"/>
  <c r="R13" i="8" s="1"/>
  <c r="K13" i="8"/>
  <c r="I13" i="8"/>
  <c r="AN11" i="8"/>
  <c r="AL11" i="8"/>
  <c r="AJ11" i="8"/>
  <c r="AH11" i="8"/>
  <c r="AF11" i="8"/>
  <c r="AD11" i="8"/>
  <c r="AB11" i="8"/>
  <c r="AN10" i="8"/>
  <c r="AL10" i="8"/>
  <c r="AO10" i="8" s="1"/>
  <c r="AP10" i="8" s="1"/>
  <c r="AJ10" i="8"/>
  <c r="AH10" i="8"/>
  <c r="AF10" i="8"/>
  <c r="AD10" i="8"/>
  <c r="AB10" i="8"/>
  <c r="AN9" i="8"/>
  <c r="AL9" i="8"/>
  <c r="AJ9" i="8"/>
  <c r="AH9" i="8"/>
  <c r="AF9" i="8"/>
  <c r="AD9" i="8"/>
  <c r="AB9" i="8"/>
  <c r="BF8" i="8"/>
  <c r="BA26" i="8" s="1"/>
  <c r="BE8" i="8"/>
  <c r="BA8" i="8"/>
  <c r="AZ8" i="8"/>
  <c r="BD8" i="8" s="1"/>
  <c r="BA13" i="8" s="1"/>
  <c r="AY8" i="8"/>
  <c r="AV8" i="8"/>
  <c r="AN8" i="8"/>
  <c r="AL8" i="8"/>
  <c r="AJ8" i="8"/>
  <c r="AH8" i="8"/>
  <c r="AF8" i="8"/>
  <c r="AD8" i="8"/>
  <c r="AB8" i="8"/>
  <c r="O8" i="8"/>
  <c r="L8" i="8"/>
  <c r="R8" i="8" s="1"/>
  <c r="K8" i="8"/>
  <c r="I8" i="8"/>
  <c r="AN22" i="7"/>
  <c r="AL22" i="7"/>
  <c r="AJ22" i="7"/>
  <c r="AH22" i="7"/>
  <c r="AF22" i="7"/>
  <c r="AD22" i="7"/>
  <c r="AB22" i="7"/>
  <c r="AO21" i="7"/>
  <c r="AP21" i="7" s="1"/>
  <c r="AN21" i="7"/>
  <c r="AL21" i="7"/>
  <c r="AJ21" i="7"/>
  <c r="AH21" i="7"/>
  <c r="AF21" i="7"/>
  <c r="AD21" i="7"/>
  <c r="AB21" i="7"/>
  <c r="BF20" i="7"/>
  <c r="BE20" i="7"/>
  <c r="BD20" i="7"/>
  <c r="BA20" i="7" s="1"/>
  <c r="BC20" i="7"/>
  <c r="BB20" i="7"/>
  <c r="AZ20" i="7"/>
  <c r="AY20" i="7"/>
  <c r="AV20" i="7"/>
  <c r="AO20" i="7"/>
  <c r="AP20" i="7" s="1"/>
  <c r="AN20" i="7"/>
  <c r="AL20" i="7"/>
  <c r="AJ20" i="7"/>
  <c r="AH20" i="7"/>
  <c r="AF20" i="7"/>
  <c r="AD20" i="7"/>
  <c r="AB20" i="7"/>
  <c r="R20" i="7"/>
  <c r="M20" i="7" s="1"/>
  <c r="P20" i="7"/>
  <c r="L20" i="7"/>
  <c r="K20" i="7"/>
  <c r="I20" i="7"/>
  <c r="AN19" i="7"/>
  <c r="AL19" i="7"/>
  <c r="AJ19" i="7"/>
  <c r="AH19" i="7"/>
  <c r="AF19" i="7"/>
  <c r="AD19" i="7"/>
  <c r="AO19" i="7" s="1"/>
  <c r="AP19" i="7" s="1"/>
  <c r="AB19" i="7"/>
  <c r="AN18" i="7"/>
  <c r="AL18" i="7"/>
  <c r="AJ18" i="7"/>
  <c r="AH18" i="7"/>
  <c r="AF18" i="7"/>
  <c r="AD18" i="7"/>
  <c r="AB18" i="7"/>
  <c r="AZ17" i="7"/>
  <c r="AY17" i="7"/>
  <c r="AV17" i="7"/>
  <c r="AN17" i="7"/>
  <c r="AL17" i="7"/>
  <c r="AJ17" i="7"/>
  <c r="AH17" i="7"/>
  <c r="AF17" i="7"/>
  <c r="AO17" i="7" s="1"/>
  <c r="AP17" i="7" s="1"/>
  <c r="AD17" i="7"/>
  <c r="AB17" i="7"/>
  <c r="R17" i="7"/>
  <c r="Q17" i="7"/>
  <c r="P17" i="7"/>
  <c r="O17" i="7"/>
  <c r="N17" i="7"/>
  <c r="M17" i="7"/>
  <c r="L17" i="7"/>
  <c r="K17" i="7"/>
  <c r="I17" i="7"/>
  <c r="AN16" i="7"/>
  <c r="AL16" i="7"/>
  <c r="AJ16" i="7"/>
  <c r="AH16" i="7"/>
  <c r="AF16" i="7"/>
  <c r="AD16" i="7"/>
  <c r="AB16" i="7"/>
  <c r="AN15" i="7"/>
  <c r="AL15" i="7"/>
  <c r="AJ15" i="7"/>
  <c r="AH15" i="7"/>
  <c r="AF15" i="7"/>
  <c r="AD15" i="7"/>
  <c r="AB15" i="7"/>
  <c r="AO15" i="7" s="1"/>
  <c r="AP15" i="7" s="1"/>
  <c r="AN14" i="7"/>
  <c r="AL14" i="7"/>
  <c r="AJ14" i="7"/>
  <c r="AH14" i="7"/>
  <c r="AO14" i="7" s="1"/>
  <c r="AP14" i="7" s="1"/>
  <c r="AF14" i="7"/>
  <c r="AD14" i="7"/>
  <c r="AB14" i="7"/>
  <c r="AZ13" i="7"/>
  <c r="BF13" i="7" s="1"/>
  <c r="AY13" i="7"/>
  <c r="AV13" i="7"/>
  <c r="AN13" i="7"/>
  <c r="AL13" i="7"/>
  <c r="AJ13" i="7"/>
  <c r="AH13" i="7"/>
  <c r="AF13" i="7"/>
  <c r="AD13" i="7"/>
  <c r="AB13" i="7"/>
  <c r="P13" i="7"/>
  <c r="O13" i="7"/>
  <c r="N13" i="7"/>
  <c r="M13" i="7"/>
  <c r="L13" i="7"/>
  <c r="K13" i="7"/>
  <c r="I13" i="7"/>
  <c r="AN10" i="7"/>
  <c r="AL10" i="7"/>
  <c r="AJ10" i="7"/>
  <c r="AH10" i="7"/>
  <c r="AF10" i="7"/>
  <c r="AD10" i="7"/>
  <c r="AB10" i="7"/>
  <c r="AO10" i="7" s="1"/>
  <c r="AP10" i="7" s="1"/>
  <c r="AN9" i="7"/>
  <c r="AL9" i="7"/>
  <c r="AJ9" i="7"/>
  <c r="AH9" i="7"/>
  <c r="AF9" i="7"/>
  <c r="AO9" i="7" s="1"/>
  <c r="AP9" i="7" s="1"/>
  <c r="AD9" i="7"/>
  <c r="AB9" i="7"/>
  <c r="BD8" i="7"/>
  <c r="BA8" i="7" s="1"/>
  <c r="BB8" i="7"/>
  <c r="AZ8" i="7"/>
  <c r="BF8" i="7" s="1"/>
  <c r="AY8" i="7"/>
  <c r="AV8" i="7"/>
  <c r="AN8" i="7"/>
  <c r="AL8" i="7"/>
  <c r="AO8" i="7" s="1"/>
  <c r="AP8" i="7" s="1"/>
  <c r="AJ8" i="7"/>
  <c r="AH8" i="7"/>
  <c r="AF8" i="7"/>
  <c r="AD8" i="7"/>
  <c r="AB8" i="7"/>
  <c r="R8" i="7"/>
  <c r="P8" i="7"/>
  <c r="M8" i="7" s="1"/>
  <c r="L8" i="7"/>
  <c r="O8" i="7" s="1"/>
  <c r="K8" i="7"/>
  <c r="I8" i="7"/>
  <c r="BE18" i="6"/>
  <c r="BD18" i="6"/>
  <c r="BC18" i="6"/>
  <c r="AZ18" i="6"/>
  <c r="BB18" i="6" s="1"/>
  <c r="AY18" i="6"/>
  <c r="AV18" i="6"/>
  <c r="AN18" i="6"/>
  <c r="AL18" i="6"/>
  <c r="AJ18" i="6"/>
  <c r="AH18" i="6"/>
  <c r="AF18" i="6"/>
  <c r="AD18" i="6"/>
  <c r="AB18" i="6"/>
  <c r="AO18" i="6" s="1"/>
  <c r="AP18" i="6" s="1"/>
  <c r="R18" i="6"/>
  <c r="Q18" i="6"/>
  <c r="P18" i="6"/>
  <c r="O18" i="6"/>
  <c r="N18" i="6"/>
  <c r="BF17" i="6"/>
  <c r="BD17" i="6"/>
  <c r="AZ17" i="6"/>
  <c r="BC17" i="6" s="1"/>
  <c r="AY17" i="6"/>
  <c r="AV17" i="6"/>
  <c r="AO17" i="6"/>
  <c r="AP17" i="6" s="1"/>
  <c r="AN17" i="6"/>
  <c r="AL17" i="6"/>
  <c r="AJ17" i="6"/>
  <c r="AH17" i="6"/>
  <c r="AF17" i="6"/>
  <c r="AD17" i="6"/>
  <c r="AB17" i="6"/>
  <c r="R17" i="6"/>
  <c r="Q17" i="6"/>
  <c r="P17" i="6"/>
  <c r="O17" i="6"/>
  <c r="N17" i="6"/>
  <c r="BF16" i="6"/>
  <c r="BE16" i="6"/>
  <c r="BC16" i="6"/>
  <c r="BB16" i="6"/>
  <c r="AZ16" i="6"/>
  <c r="BD16" i="6" s="1"/>
  <c r="AY16" i="6"/>
  <c r="AV16" i="6"/>
  <c r="AN16" i="6"/>
  <c r="AL16" i="6"/>
  <c r="AJ16" i="6"/>
  <c r="AH16" i="6"/>
  <c r="AF16" i="6"/>
  <c r="AD16" i="6"/>
  <c r="AB16" i="6"/>
  <c r="AO16" i="6" s="1"/>
  <c r="AP16" i="6" s="1"/>
  <c r="Q16" i="6"/>
  <c r="P16" i="6"/>
  <c r="O16" i="6"/>
  <c r="L16" i="6"/>
  <c r="N16" i="6" s="1"/>
  <c r="K16" i="6"/>
  <c r="I16" i="6"/>
  <c r="AZ12" i="6"/>
  <c r="AN12" i="6"/>
  <c r="AL12" i="6"/>
  <c r="AJ12" i="6"/>
  <c r="AH12" i="6"/>
  <c r="AF12" i="6"/>
  <c r="AD12" i="6"/>
  <c r="AO12" i="6" s="1"/>
  <c r="AP12" i="6" s="1"/>
  <c r="AB12" i="6"/>
  <c r="AZ11" i="6"/>
  <c r="AN11" i="6"/>
  <c r="AL11" i="6"/>
  <c r="AJ11" i="6"/>
  <c r="AH11" i="6"/>
  <c r="AF11" i="6"/>
  <c r="AD11" i="6"/>
  <c r="AO11" i="6" s="1"/>
  <c r="AP11" i="6" s="1"/>
  <c r="AB11" i="6"/>
  <c r="BD10" i="6"/>
  <c r="BA10" i="6" s="1"/>
  <c r="BB10" i="6"/>
  <c r="AZ10" i="6"/>
  <c r="BF10" i="6" s="1"/>
  <c r="AY10" i="6"/>
  <c r="AV10" i="6"/>
  <c r="AN10" i="6"/>
  <c r="AL10" i="6"/>
  <c r="AO10" i="6" s="1"/>
  <c r="AP10" i="6" s="1"/>
  <c r="AJ10" i="6"/>
  <c r="AH10" i="6"/>
  <c r="AF10" i="6"/>
  <c r="AD10" i="6"/>
  <c r="AB10" i="6"/>
  <c r="R10" i="6"/>
  <c r="P10" i="6"/>
  <c r="M16" i="6" s="1"/>
  <c r="O10" i="6"/>
  <c r="N10" i="6"/>
  <c r="L10" i="6"/>
  <c r="Q10" i="6" s="1"/>
  <c r="M10" i="6" s="1"/>
  <c r="K10" i="6"/>
  <c r="I10" i="6"/>
  <c r="AO9" i="6"/>
  <c r="AP9" i="6" s="1"/>
  <c r="AN9" i="6"/>
  <c r="AL9" i="6"/>
  <c r="AJ9" i="6"/>
  <c r="AH9" i="6"/>
  <c r="AF9" i="6"/>
  <c r="AD9" i="6"/>
  <c r="AB9" i="6"/>
  <c r="BF8" i="6"/>
  <c r="AZ8" i="6"/>
  <c r="BE8" i="6" s="1"/>
  <c r="AY8" i="6"/>
  <c r="AV8" i="6"/>
  <c r="AN8" i="6"/>
  <c r="AL8" i="6"/>
  <c r="AJ8" i="6"/>
  <c r="AH8" i="6"/>
  <c r="AF8" i="6"/>
  <c r="AD8" i="6"/>
  <c r="AO8" i="6" s="1"/>
  <c r="AP8" i="6" s="1"/>
  <c r="AB8" i="6"/>
  <c r="L8" i="6"/>
  <c r="R8" i="6" s="1"/>
  <c r="K8" i="6"/>
  <c r="I8" i="6"/>
  <c r="AN12" i="5"/>
  <c r="AL12" i="5"/>
  <c r="AJ12" i="5"/>
  <c r="AH12" i="5"/>
  <c r="AF12" i="5"/>
  <c r="AD12" i="5"/>
  <c r="AO12" i="5" s="1"/>
  <c r="AP12" i="5" s="1"/>
  <c r="AB12" i="5"/>
  <c r="BD11" i="5"/>
  <c r="BA11" i="5" s="1"/>
  <c r="BB11" i="5"/>
  <c r="AZ11" i="5"/>
  <c r="BF11" i="5" s="1"/>
  <c r="AY11" i="5"/>
  <c r="AV11" i="5"/>
  <c r="AN11" i="5"/>
  <c r="AL11" i="5"/>
  <c r="AO11" i="5" s="1"/>
  <c r="AP11" i="5" s="1"/>
  <c r="AJ11" i="5"/>
  <c r="AH11" i="5"/>
  <c r="AF11" i="5"/>
  <c r="AD11" i="5"/>
  <c r="AB11" i="5"/>
  <c r="R11" i="5"/>
  <c r="P11" i="5"/>
  <c r="O11" i="5"/>
  <c r="N11" i="5"/>
  <c r="L11" i="5"/>
  <c r="Q11" i="5" s="1"/>
  <c r="M11" i="5" s="1"/>
  <c r="K11" i="5"/>
  <c r="I11" i="5"/>
  <c r="AO10" i="5"/>
  <c r="AP10" i="5" s="1"/>
  <c r="AN10" i="5"/>
  <c r="AL10" i="5"/>
  <c r="AJ10" i="5"/>
  <c r="AH10" i="5"/>
  <c r="AF10" i="5"/>
  <c r="AD10" i="5"/>
  <c r="AB10" i="5"/>
  <c r="AN9" i="5"/>
  <c r="AL9" i="5"/>
  <c r="AJ9" i="5"/>
  <c r="AH9" i="5"/>
  <c r="AF9" i="5"/>
  <c r="AD9" i="5"/>
  <c r="AB9" i="5"/>
  <c r="AO9" i="5" s="1"/>
  <c r="AP9" i="5" s="1"/>
  <c r="BF8" i="5"/>
  <c r="BE8" i="5"/>
  <c r="BD8" i="5"/>
  <c r="BC8" i="5"/>
  <c r="BB8" i="5"/>
  <c r="BA8" i="5"/>
  <c r="AZ8" i="5"/>
  <c r="AY8" i="5"/>
  <c r="AV8" i="5"/>
  <c r="AN8" i="5"/>
  <c r="AL8" i="5"/>
  <c r="AJ8" i="5"/>
  <c r="AH8" i="5"/>
  <c r="AF8" i="5"/>
  <c r="AD8" i="5"/>
  <c r="AB8" i="5"/>
  <c r="AO8" i="5" s="1"/>
  <c r="AP8" i="5" s="1"/>
  <c r="O8" i="5"/>
  <c r="L8" i="5"/>
  <c r="R8" i="5" s="1"/>
  <c r="K8" i="5"/>
  <c r="I8" i="5"/>
  <c r="BD13" i="4"/>
  <c r="BB13" i="4"/>
  <c r="AZ13" i="4"/>
  <c r="BF13" i="4" s="1"/>
  <c r="AY13" i="4"/>
  <c r="AV13" i="4"/>
  <c r="AN13" i="4"/>
  <c r="AL13" i="4"/>
  <c r="AO13" i="4" s="1"/>
  <c r="AP13" i="4" s="1"/>
  <c r="AJ13" i="4"/>
  <c r="AH13" i="4"/>
  <c r="AF13" i="4"/>
  <c r="AD13" i="4"/>
  <c r="AB13" i="4"/>
  <c r="R13" i="4"/>
  <c r="M13" i="4" s="1"/>
  <c r="P13" i="4"/>
  <c r="O13" i="4"/>
  <c r="N13" i="4"/>
  <c r="L13" i="4"/>
  <c r="Q13" i="4" s="1"/>
  <c r="K13" i="4"/>
  <c r="I13" i="4"/>
  <c r="BE12" i="4"/>
  <c r="BD12" i="4"/>
  <c r="BC12" i="4"/>
  <c r="BA12" i="4" s="1"/>
  <c r="AZ12" i="4"/>
  <c r="BB12" i="4" s="1"/>
  <c r="AY12" i="4"/>
  <c r="AV12" i="4"/>
  <c r="AN12" i="4"/>
  <c r="AL12" i="4"/>
  <c r="AJ12" i="4"/>
  <c r="AH12" i="4"/>
  <c r="AF12" i="4"/>
  <c r="AD12" i="4"/>
  <c r="AB12" i="4"/>
  <c r="AO12" i="4" s="1"/>
  <c r="AP12" i="4" s="1"/>
  <c r="R12" i="4"/>
  <c r="Q12" i="4"/>
  <c r="P12" i="4"/>
  <c r="O12" i="4"/>
  <c r="N12" i="4"/>
  <c r="M12" i="4"/>
  <c r="L12" i="4"/>
  <c r="K12" i="4"/>
  <c r="I12" i="4"/>
  <c r="AN11" i="4"/>
  <c r="AL11" i="4"/>
  <c r="AJ11" i="4"/>
  <c r="AH11" i="4"/>
  <c r="AF11" i="4"/>
  <c r="AD11" i="4"/>
  <c r="AB11" i="4"/>
  <c r="AO11" i="4" s="1"/>
  <c r="AP11" i="4" s="1"/>
  <c r="BC10" i="4"/>
  <c r="BA10" i="4"/>
  <c r="AZ10" i="4"/>
  <c r="BF10" i="4" s="1"/>
  <c r="AY10" i="4"/>
  <c r="AV10" i="4"/>
  <c r="AN10" i="4"/>
  <c r="AL10" i="4"/>
  <c r="AJ10" i="4"/>
  <c r="AH10" i="4"/>
  <c r="AF10" i="4"/>
  <c r="AD10" i="4"/>
  <c r="AB10" i="4"/>
  <c r="AO10" i="4" s="1"/>
  <c r="AP10" i="4" s="1"/>
  <c r="R10" i="4"/>
  <c r="Q10" i="4"/>
  <c r="O10" i="4"/>
  <c r="N10" i="4"/>
  <c r="L10" i="4"/>
  <c r="P10" i="4" s="1"/>
  <c r="M10" i="4" s="1"/>
  <c r="K10" i="4"/>
  <c r="I10" i="4"/>
  <c r="AN9" i="4"/>
  <c r="AL9" i="4"/>
  <c r="AJ9" i="4"/>
  <c r="AH9" i="4"/>
  <c r="AF9" i="4"/>
  <c r="AD9" i="4"/>
  <c r="AB9" i="4"/>
  <c r="AO9" i="4" s="1"/>
  <c r="AP9" i="4" s="1"/>
  <c r="BE8" i="4"/>
  <c r="BD8" i="4"/>
  <c r="BC8" i="4"/>
  <c r="BA8" i="4" s="1"/>
  <c r="AZ8" i="4"/>
  <c r="BB8" i="4" s="1"/>
  <c r="AY8" i="4"/>
  <c r="AV8" i="4"/>
  <c r="AN8" i="4"/>
  <c r="AL8" i="4"/>
  <c r="AJ8" i="4"/>
  <c r="AH8" i="4"/>
  <c r="AF8" i="4"/>
  <c r="AD8" i="4"/>
  <c r="AB8" i="4"/>
  <c r="AO8" i="4" s="1"/>
  <c r="AP8" i="4" s="1"/>
  <c r="R8" i="4"/>
  <c r="Q8" i="4"/>
  <c r="P8" i="4"/>
  <c r="O8" i="4"/>
  <c r="N8" i="4"/>
  <c r="M8" i="4"/>
  <c r="L8" i="4"/>
  <c r="K8" i="4"/>
  <c r="I8" i="4"/>
  <c r="AN16" i="3"/>
  <c r="AL16" i="3"/>
  <c r="AJ16" i="3"/>
  <c r="AH16" i="3"/>
  <c r="AF16" i="3"/>
  <c r="AD16" i="3"/>
  <c r="AB16" i="3"/>
  <c r="AO16" i="3" s="1"/>
  <c r="AP16" i="3" s="1"/>
  <c r="BC15" i="3"/>
  <c r="BA15" i="3"/>
  <c r="AZ15" i="3"/>
  <c r="BF15" i="3" s="1"/>
  <c r="AY15" i="3"/>
  <c r="AV15" i="3"/>
  <c r="AN15" i="3"/>
  <c r="AL15" i="3"/>
  <c r="AJ15" i="3"/>
  <c r="AH15" i="3"/>
  <c r="AF15" i="3"/>
  <c r="AD15" i="3"/>
  <c r="AB15" i="3"/>
  <c r="AO15" i="3" s="1"/>
  <c r="AP15" i="3" s="1"/>
  <c r="R15" i="3"/>
  <c r="Q15" i="3"/>
  <c r="O15" i="3"/>
  <c r="N15" i="3"/>
  <c r="L15" i="3"/>
  <c r="P15" i="3" s="1"/>
  <c r="M15" i="3" s="1"/>
  <c r="K15" i="3"/>
  <c r="I15" i="3"/>
  <c r="BF10" i="3"/>
  <c r="BA10" i="3" s="1"/>
  <c r="BD10" i="3"/>
  <c r="BC10" i="3"/>
  <c r="BB10" i="3"/>
  <c r="AZ10" i="3"/>
  <c r="BE10" i="3" s="1"/>
  <c r="AY10" i="3"/>
  <c r="AV10" i="3"/>
  <c r="AO10" i="3"/>
  <c r="AP10" i="3" s="1"/>
  <c r="AN10" i="3"/>
  <c r="AL10" i="3"/>
  <c r="AJ10" i="3"/>
  <c r="AH10" i="3"/>
  <c r="AF10" i="3"/>
  <c r="AD10" i="3"/>
  <c r="AB10" i="3"/>
  <c r="R10" i="3"/>
  <c r="M10" i="3" s="1"/>
  <c r="L10" i="3"/>
  <c r="Q10" i="3" s="1"/>
  <c r="K10" i="3"/>
  <c r="I10" i="3"/>
  <c r="AN9" i="3"/>
  <c r="AL9" i="3"/>
  <c r="AJ9" i="3"/>
  <c r="AH9" i="3"/>
  <c r="AF9" i="3"/>
  <c r="AD9" i="3"/>
  <c r="AB9" i="3"/>
  <c r="AO9" i="3" s="1"/>
  <c r="AP9" i="3" s="1"/>
  <c r="AZ8" i="3"/>
  <c r="BF8" i="3" s="1"/>
  <c r="AY8" i="3"/>
  <c r="AV8" i="3"/>
  <c r="AN8" i="3"/>
  <c r="AL8" i="3"/>
  <c r="AJ8" i="3"/>
  <c r="AH8" i="3"/>
  <c r="AF8" i="3"/>
  <c r="AD8" i="3"/>
  <c r="AO8" i="3" s="1"/>
  <c r="AP8" i="3" s="1"/>
  <c r="AB8" i="3"/>
  <c r="P8" i="3"/>
  <c r="N8" i="3"/>
  <c r="L8" i="3"/>
  <c r="R8" i="3" s="1"/>
  <c r="K8" i="3"/>
  <c r="I8" i="3"/>
  <c r="AN12" i="2"/>
  <c r="AL12" i="2"/>
  <c r="AO12" i="2" s="1"/>
  <c r="AP12" i="2" s="1"/>
  <c r="AJ12" i="2"/>
  <c r="AH12" i="2"/>
  <c r="AF12" i="2"/>
  <c r="AD12" i="2"/>
  <c r="AB12" i="2"/>
  <c r="AN11" i="2"/>
  <c r="AL11" i="2"/>
  <c r="AJ11" i="2"/>
  <c r="AH11" i="2"/>
  <c r="AF11" i="2"/>
  <c r="AD11" i="2"/>
  <c r="AB11" i="2"/>
  <c r="AO11" i="2" s="1"/>
  <c r="AP11" i="2" s="1"/>
  <c r="AO10" i="2"/>
  <c r="AP10" i="2" s="1"/>
  <c r="AN10" i="2"/>
  <c r="AL10" i="2"/>
  <c r="AJ10" i="2"/>
  <c r="AH10" i="2"/>
  <c r="AF10" i="2"/>
  <c r="AD10" i="2"/>
  <c r="AB10" i="2"/>
  <c r="AN9" i="2"/>
  <c r="AL9" i="2"/>
  <c r="AJ9" i="2"/>
  <c r="AH9" i="2"/>
  <c r="AF9" i="2"/>
  <c r="AD9" i="2"/>
  <c r="AB9" i="2"/>
  <c r="AO9" i="2" s="1"/>
  <c r="AP9" i="2" s="1"/>
  <c r="BF8" i="2"/>
  <c r="BE8" i="2"/>
  <c r="BD8" i="2"/>
  <c r="BC8" i="2"/>
  <c r="BB8" i="2"/>
  <c r="BA8" i="2"/>
  <c r="AZ8" i="2"/>
  <c r="AY8" i="2"/>
  <c r="AV8" i="2"/>
  <c r="AN8" i="2"/>
  <c r="AL8" i="2"/>
  <c r="AJ8" i="2"/>
  <c r="AH8" i="2"/>
  <c r="AF8" i="2"/>
  <c r="AD8" i="2"/>
  <c r="AB8" i="2"/>
  <c r="AO8" i="2" s="1"/>
  <c r="AP8" i="2" s="1"/>
  <c r="O8" i="2"/>
  <c r="M8" i="2"/>
  <c r="L8" i="2"/>
  <c r="R8" i="2" s="1"/>
  <c r="K8" i="2"/>
  <c r="I8" i="2"/>
  <c r="BF28" i="12" l="1"/>
  <c r="BE28" i="12"/>
  <c r="BD28" i="12"/>
  <c r="BA28" i="12" s="1"/>
  <c r="BC28" i="12"/>
  <c r="N8" i="2"/>
  <c r="O8" i="3"/>
  <c r="M8" i="3" s="1"/>
  <c r="BB15" i="3"/>
  <c r="BF8" i="4"/>
  <c r="BB10" i="4"/>
  <c r="BF12" i="4"/>
  <c r="BC13" i="4"/>
  <c r="N8" i="5"/>
  <c r="BC11" i="5"/>
  <c r="BC10" i="6"/>
  <c r="R16" i="6"/>
  <c r="BE17" i="6"/>
  <c r="BF18" i="6"/>
  <c r="Q8" i="7"/>
  <c r="BC8" i="7"/>
  <c r="R13" i="7"/>
  <c r="Q13" i="7"/>
  <c r="BF17" i="7"/>
  <c r="BE17" i="7"/>
  <c r="BD17" i="7"/>
  <c r="BA17" i="7" s="1"/>
  <c r="BB17" i="7"/>
  <c r="AO22" i="7"/>
  <c r="AP22" i="7" s="1"/>
  <c r="Q18" i="8"/>
  <c r="M18" i="8" s="1"/>
  <c r="P18" i="8"/>
  <c r="O18" i="8"/>
  <c r="AO20" i="8"/>
  <c r="AP20" i="8" s="1"/>
  <c r="AO11" i="10"/>
  <c r="AP11" i="10" s="1"/>
  <c r="AO27" i="11"/>
  <c r="AP27" i="11" s="1"/>
  <c r="BB28" i="12"/>
  <c r="BF10" i="16"/>
  <c r="BE10" i="16"/>
  <c r="BD10" i="16"/>
  <c r="BA10" i="16" s="1"/>
  <c r="BC10" i="16"/>
  <c r="BB10" i="16"/>
  <c r="BE27" i="11"/>
  <c r="BD27" i="11"/>
  <c r="BA27" i="11" s="1"/>
  <c r="BC27" i="11"/>
  <c r="AO13" i="13"/>
  <c r="AP13" i="13" s="1"/>
  <c r="AO23" i="13"/>
  <c r="AP23" i="13" s="1"/>
  <c r="AQ23" i="13" s="1"/>
  <c r="AO29" i="13"/>
  <c r="AP29" i="13" s="1"/>
  <c r="AO8" i="15"/>
  <c r="AP8" i="15" s="1"/>
  <c r="AO9" i="15"/>
  <c r="AP9" i="15" s="1"/>
  <c r="Q8" i="9"/>
  <c r="M8" i="9" s="1"/>
  <c r="O8" i="9"/>
  <c r="N8" i="9"/>
  <c r="R8" i="11"/>
  <c r="Q8" i="11"/>
  <c r="O8" i="11"/>
  <c r="BB13" i="7"/>
  <c r="R8" i="9"/>
  <c r="P8" i="2"/>
  <c r="Q8" i="3"/>
  <c r="BC8" i="3"/>
  <c r="BA8" i="3" s="1"/>
  <c r="BD15" i="3"/>
  <c r="BD10" i="4"/>
  <c r="BE13" i="4"/>
  <c r="BA13" i="4" s="1"/>
  <c r="P8" i="5"/>
  <c r="M8" i="5" s="1"/>
  <c r="BE11" i="5"/>
  <c r="O8" i="6"/>
  <c r="BE10" i="6"/>
  <c r="BE8" i="7"/>
  <c r="BE13" i="7"/>
  <c r="BC17" i="7"/>
  <c r="AO9" i="8"/>
  <c r="AP9" i="8" s="1"/>
  <c r="AO11" i="8"/>
  <c r="AP11" i="8" s="1"/>
  <c r="R18" i="8"/>
  <c r="AO22" i="8"/>
  <c r="AP22" i="8" s="1"/>
  <c r="BE26" i="8"/>
  <c r="BD26" i="8"/>
  <c r="BC26" i="8"/>
  <c r="N12" i="10"/>
  <c r="P21" i="10"/>
  <c r="M21" i="10" s="1"/>
  <c r="AO8" i="11"/>
  <c r="AP8" i="11" s="1"/>
  <c r="AO15" i="11"/>
  <c r="AO22" i="11"/>
  <c r="AP22" i="11" s="1"/>
  <c r="BB27" i="11"/>
  <c r="AO31" i="11"/>
  <c r="AO33" i="12"/>
  <c r="AP33" i="12" s="1"/>
  <c r="AQ33" i="12" s="1"/>
  <c r="AR33" i="12" s="1"/>
  <c r="AO9" i="13"/>
  <c r="AP9" i="13" s="1"/>
  <c r="BF8" i="15"/>
  <c r="BE8" i="15"/>
  <c r="BD8" i="15"/>
  <c r="BC8" i="15"/>
  <c r="BA8" i="15" s="1"/>
  <c r="BB8" i="15"/>
  <c r="P8" i="11"/>
  <c r="M8" i="11" s="1"/>
  <c r="BD8" i="3"/>
  <c r="BE15" i="3"/>
  <c r="BE10" i="4"/>
  <c r="Q8" i="5"/>
  <c r="P8" i="6"/>
  <c r="BB8" i="6"/>
  <c r="BA18" i="6"/>
  <c r="AO18" i="7"/>
  <c r="AP18" i="7" s="1"/>
  <c r="AO13" i="8"/>
  <c r="AP13" i="8" s="1"/>
  <c r="AO10" i="10"/>
  <c r="AP10" i="10" s="1"/>
  <c r="R16" i="10"/>
  <c r="Q16" i="10"/>
  <c r="M16" i="10" s="1"/>
  <c r="O16" i="10"/>
  <c r="BE8" i="11"/>
  <c r="BD8" i="11"/>
  <c r="BA8" i="11" s="1"/>
  <c r="BC8" i="11"/>
  <c r="AO12" i="11"/>
  <c r="AP12" i="11" s="1"/>
  <c r="BB8" i="3"/>
  <c r="AO14" i="10"/>
  <c r="AP14" i="10" s="1"/>
  <c r="Q21" i="10"/>
  <c r="O21" i="10"/>
  <c r="N21" i="10"/>
  <c r="Q8" i="2"/>
  <c r="N10" i="3"/>
  <c r="BE8" i="3"/>
  <c r="O10" i="3"/>
  <c r="Q8" i="6"/>
  <c r="M8" i="6" s="1"/>
  <c r="BC8" i="6"/>
  <c r="BA17" i="6"/>
  <c r="AO8" i="8"/>
  <c r="AP8" i="8" s="1"/>
  <c r="AO23" i="8"/>
  <c r="AP23" i="8" s="1"/>
  <c r="BF26" i="8"/>
  <c r="AO10" i="9"/>
  <c r="AP10" i="9" s="1"/>
  <c r="N16" i="10"/>
  <c r="Q19" i="10"/>
  <c r="M19" i="10" s="1"/>
  <c r="P19" i="10"/>
  <c r="O19" i="10"/>
  <c r="AO25" i="10"/>
  <c r="AP25" i="10" s="1"/>
  <c r="BB8" i="11"/>
  <c r="AO29" i="11"/>
  <c r="AO13" i="12"/>
  <c r="AP13" i="12" s="1"/>
  <c r="AO21" i="12"/>
  <c r="AO10" i="17"/>
  <c r="AP10" i="17" s="1"/>
  <c r="BD13" i="7"/>
  <c r="BC13" i="7"/>
  <c r="BA13" i="7" s="1"/>
  <c r="N8" i="6"/>
  <c r="Q12" i="10"/>
  <c r="P12" i="10"/>
  <c r="O12" i="10"/>
  <c r="P10" i="3"/>
  <c r="BD8" i="6"/>
  <c r="BA8" i="6" s="1"/>
  <c r="BA16" i="6"/>
  <c r="BB17" i="6"/>
  <c r="N8" i="7"/>
  <c r="AO13" i="7"/>
  <c r="AP13" i="7" s="1"/>
  <c r="Q20" i="7"/>
  <c r="O20" i="7"/>
  <c r="N20" i="7"/>
  <c r="BE18" i="8"/>
  <c r="BC18" i="8"/>
  <c r="BB18" i="8"/>
  <c r="P16" i="10"/>
  <c r="BF8" i="11"/>
  <c r="AO18" i="11"/>
  <c r="AP18" i="11" s="1"/>
  <c r="R27" i="11"/>
  <c r="Q27" i="11"/>
  <c r="M27" i="11" s="1"/>
  <c r="O27" i="11"/>
  <c r="BF8" i="12"/>
  <c r="BE8" i="12"/>
  <c r="BA8" i="12" s="1"/>
  <c r="BC8" i="12"/>
  <c r="AO14" i="13"/>
  <c r="AP14" i="13" s="1"/>
  <c r="Q18" i="13"/>
  <c r="P18" i="13"/>
  <c r="M18" i="13" s="1"/>
  <c r="O18" i="13"/>
  <c r="N18" i="13"/>
  <c r="AO19" i="13"/>
  <c r="AP19" i="13" s="1"/>
  <c r="AQ19" i="13" s="1"/>
  <c r="AO16" i="7"/>
  <c r="AP16" i="7" s="1"/>
  <c r="BA18" i="8"/>
  <c r="BA22" i="8"/>
  <c r="R26" i="8"/>
  <c r="M26" i="8" s="1"/>
  <c r="Q26" i="8"/>
  <c r="O26" i="8"/>
  <c r="Q8" i="10"/>
  <c r="O8" i="10"/>
  <c r="N8" i="10"/>
  <c r="BA8" i="10"/>
  <c r="BA12" i="10"/>
  <c r="BE12" i="10"/>
  <c r="BC12" i="10"/>
  <c r="BB12" i="10"/>
  <c r="AO16" i="10"/>
  <c r="N27" i="11"/>
  <c r="BB8" i="12"/>
  <c r="AO19" i="12"/>
  <c r="AO28" i="12"/>
  <c r="AP28" i="12" s="1"/>
  <c r="AO8" i="14"/>
  <c r="AP8" i="14" s="1"/>
  <c r="AQ8" i="14" s="1"/>
  <c r="N8" i="8"/>
  <c r="BB13" i="8"/>
  <c r="N11" i="9"/>
  <c r="BB16" i="10"/>
  <c r="R25" i="10"/>
  <c r="R12" i="11"/>
  <c r="N17" i="11"/>
  <c r="R22" i="11"/>
  <c r="N13" i="12"/>
  <c r="P23" i="12"/>
  <c r="BB23" i="12"/>
  <c r="R33" i="12"/>
  <c r="M33" i="12" s="1"/>
  <c r="BF18" i="13"/>
  <c r="BB8" i="14"/>
  <c r="O8" i="15"/>
  <c r="M8" i="15" s="1"/>
  <c r="BD9" i="15"/>
  <c r="R8" i="16"/>
  <c r="O10" i="16"/>
  <c r="BF8" i="17"/>
  <c r="O12" i="17"/>
  <c r="O13" i="12"/>
  <c r="P8" i="15"/>
  <c r="BE9" i="15"/>
  <c r="P10" i="16"/>
  <c r="M10" i="16" s="1"/>
  <c r="P12" i="17"/>
  <c r="M12" i="17" s="1"/>
  <c r="P8" i="8"/>
  <c r="M8" i="8" s="1"/>
  <c r="BB8" i="8"/>
  <c r="BD13" i="8"/>
  <c r="P11" i="9"/>
  <c r="BB11" i="9"/>
  <c r="BD16" i="10"/>
  <c r="N10" i="14"/>
  <c r="Q8" i="15"/>
  <c r="BF9" i="15"/>
  <c r="Q10" i="16"/>
  <c r="N8" i="17"/>
  <c r="Q12" i="17"/>
  <c r="Q8" i="8"/>
  <c r="M22" i="8" s="1"/>
  <c r="BC8" i="8"/>
  <c r="BE13" i="8"/>
  <c r="Q11" i="9"/>
  <c r="BC11" i="9"/>
  <c r="BE16" i="10"/>
  <c r="Q17" i="11"/>
  <c r="BC17" i="11"/>
  <c r="Q13" i="12"/>
  <c r="M13" i="12" s="1"/>
  <c r="BC13" i="12"/>
  <c r="N18" i="12"/>
  <c r="BE23" i="12"/>
  <c r="BE33" i="12"/>
  <c r="N8" i="13"/>
  <c r="BE13" i="13"/>
  <c r="Q23" i="13"/>
  <c r="BB23" i="13"/>
  <c r="N28" i="13"/>
  <c r="BE8" i="14"/>
  <c r="O10" i="14"/>
  <c r="BB10" i="15"/>
  <c r="O8" i="17"/>
  <c r="N11" i="17"/>
  <c r="BA21" i="10"/>
  <c r="N12" i="11"/>
  <c r="N22" i="11"/>
  <c r="BD13" i="12"/>
  <c r="O18" i="12"/>
  <c r="N33" i="12"/>
  <c r="O8" i="13"/>
  <c r="M8" i="13" s="1"/>
  <c r="BB18" i="13"/>
  <c r="BC23" i="13"/>
  <c r="O28" i="13"/>
  <c r="P10" i="14"/>
  <c r="N10" i="15"/>
  <c r="BC10" i="15"/>
  <c r="N8" i="16"/>
  <c r="P8" i="17"/>
  <c r="M8" i="17" s="1"/>
  <c r="BB8" i="17"/>
  <c r="O11" i="17"/>
  <c r="M8" i="10" l="1"/>
  <c r="M1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W9" authorId="0" shapeId="0" xr:uid="{00000000-0006-0000-0800-000001000000}">
      <text>
        <r>
          <rPr>
            <sz val="12"/>
            <color rgb="FF000000"/>
            <rFont val="Arial"/>
          </rPr>
          <t>======
ID#AAAALHtcbhY
victo    (2021-01-15 23:42:51)
AJUSTAR</t>
        </r>
      </text>
    </comment>
  </commentList>
  <extLst>
    <ext xmlns:r="http://schemas.openxmlformats.org/officeDocument/2006/relationships" uri="GoogleSheetsCustomDataVersion1">
      <go:sheetsCustomData xmlns:go="http://customooxmlschemas.google.com/" r:id="rId1" roundtripDataSignature="AMtx7mheQfFgSuEAwMhAofBoQ71w1z+wA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E00-000002000000}">
      <text>
        <r>
          <rPr>
            <sz val="12"/>
            <color rgb="FF000000"/>
            <rFont val="Arial"/>
          </rPr>
          <t>======
ID#AAAALHtcbhQ
Natalia Perez fernandez    (2021-01-15 23:42:51)
No observo descripción del control identificado</t>
        </r>
      </text>
    </comment>
    <comment ref="T11" authorId="0" shapeId="0" xr:uid="{00000000-0006-0000-0E00-000001000000}">
      <text>
        <r>
          <rPr>
            <sz val="12"/>
            <color rgb="FF000000"/>
            <rFont val="Arial"/>
          </rPr>
          <t>======
ID#AAAALHtcbhU
Natalia Perez fernandez    (2021-01-15 23:42:51)
Propongo esta para subsanar la segunda causa raiz encontrada</t>
        </r>
      </text>
    </comment>
  </commentList>
  <extLst>
    <ext xmlns:r="http://schemas.openxmlformats.org/officeDocument/2006/relationships" uri="GoogleSheetsCustomDataVersion1">
      <go:sheetsCustomData xmlns:go="http://customooxmlschemas.google.com/" r:id="rId1" roundtripDataSignature="AMtx7mgQRSqjXcY8QCfZO4Tp1ikS0uPnyA=="/>
    </ext>
  </extLst>
</comments>
</file>

<file path=xl/sharedStrings.xml><?xml version="1.0" encoding="utf-8"?>
<sst xmlns="http://schemas.openxmlformats.org/spreadsheetml/2006/main" count="7199" uniqueCount="2363">
  <si>
    <t xml:space="preserve">INSTITUTO DISTRITAL DE PATRIMONIO CULTURAL </t>
  </si>
  <si>
    <t>PROCESO FORTALECIMIENTO DEL SIG</t>
  </si>
  <si>
    <t>IDENTIFICACIÓN DE RIESGOS</t>
  </si>
  <si>
    <t>N°</t>
  </si>
  <si>
    <t>ESTABLECIMIENTO DEL CONTEXTO</t>
  </si>
  <si>
    <t>Direccionamiento Estratégico</t>
  </si>
  <si>
    <t>CONTEXTO EXTERNO</t>
  </si>
  <si>
    <t>Factor</t>
  </si>
  <si>
    <t>Descripción del factor (causa)</t>
  </si>
  <si>
    <t>Clasificación DOFA</t>
  </si>
  <si>
    <t>Político</t>
  </si>
  <si>
    <t xml:space="preserve">Cambios normativos relacionados con las funciones del instituto </t>
  </si>
  <si>
    <t>Oportunidad</t>
  </si>
  <si>
    <t>Económico y financiero</t>
  </si>
  <si>
    <t>Asignación y cambio del presupuesto y nuevas directrices de la alcaldía y la SDH</t>
  </si>
  <si>
    <t>Amenaza</t>
  </si>
  <si>
    <t>Cambio de administración; lo que conlleva a contar con un nuevo  plan de gobierno que se debe articular a las actividades en ejecución del proceso y al nuevo personal</t>
  </si>
  <si>
    <t>Administración de Bienes e Infraestructura</t>
  </si>
  <si>
    <t>CONTEXTO INTERNO</t>
  </si>
  <si>
    <t>Atención a la Ciudadanía</t>
  </si>
  <si>
    <t>Comunicación Estratégica</t>
  </si>
  <si>
    <t>Estratégico</t>
  </si>
  <si>
    <t>Cambio de lideres de proceso al interior de la entidad.</t>
  </si>
  <si>
    <t>Control Interno Disciplinario</t>
  </si>
  <si>
    <t>Recurso humano</t>
  </si>
  <si>
    <t xml:space="preserve">Cambio de estructura organizacional y que no se cuente con el personal necesario </t>
  </si>
  <si>
    <t xml:space="preserve">Personal no se encuentre capacitado para realizar el seguimiento del plan estratégico </t>
  </si>
  <si>
    <t>Debilidad</t>
  </si>
  <si>
    <t>Divulgación y Apropiación Social del Patrimonio</t>
  </si>
  <si>
    <t>CONTEXTO DEL PROCESO</t>
  </si>
  <si>
    <t>Fortalecimiento del SIG</t>
  </si>
  <si>
    <t>Gestión Contractual</t>
  </si>
  <si>
    <t>Entradas</t>
  </si>
  <si>
    <t xml:space="preserve">Información reportada no corresponde con las directrices emitidas </t>
  </si>
  <si>
    <t>Gestión de Sistemas de Información y Tecnología</t>
  </si>
  <si>
    <t>Capacidad</t>
  </si>
  <si>
    <t xml:space="preserve">Recurso tecnológico inadecuado y desactualizado </t>
  </si>
  <si>
    <t>Gestión de Talento Humano</t>
  </si>
  <si>
    <t>Roles y responsabilidades</t>
  </si>
  <si>
    <t xml:space="preserve">Oportunidad en la producción y remisión de la información </t>
  </si>
  <si>
    <t>Gestión Documental</t>
  </si>
  <si>
    <t>Gestión Financiera</t>
  </si>
  <si>
    <t>Atención a la ciudadanía</t>
  </si>
  <si>
    <t>Gestión Jurídica</t>
  </si>
  <si>
    <t>Gestión Territorial del Patrimonio</t>
  </si>
  <si>
    <t>Se emitieron directrices frente a la exigencia de racionalización de trámites.</t>
  </si>
  <si>
    <t>Protección e Intervención del Patrimonio</t>
  </si>
  <si>
    <t>Social y cultural</t>
  </si>
  <si>
    <t xml:space="preserve">La ciudadanía bogotana, con el fin de mejorar los tiempos de atención ofrecen dádivas a los funcionarios y no realizan las denuncias de corrupción respectivas. </t>
  </si>
  <si>
    <t>Seguimiento y Evaluación</t>
  </si>
  <si>
    <t xml:space="preserve">A los ciudadanos no le gusta interponer quejas y reclamos. </t>
  </si>
  <si>
    <t>Legal y reglamentario</t>
  </si>
  <si>
    <t xml:space="preserve">Se debe contar con la normatividad emitida en materia de patrimonio cultural y que afecta los tiempos de los trámites.   </t>
  </si>
  <si>
    <t xml:space="preserve">Emisión de normatividad que contempla los términos y requerimientos que afectan los trámites de patrimonio cultural. </t>
  </si>
  <si>
    <t>Insuficiencia de talento humano para atender las solictudes de trámites y disminuir los tiempos de los mismos.</t>
  </si>
  <si>
    <t>Financiero</t>
  </si>
  <si>
    <t xml:space="preserve">El presupuesto asignado al IDPC es limitado. </t>
  </si>
  <si>
    <t xml:space="preserve">Debilidad </t>
  </si>
  <si>
    <t>Tecnología</t>
  </si>
  <si>
    <t xml:space="preserve">La estructura tecnológica incipiente para mejorar los tiempo de los trámites.  </t>
  </si>
  <si>
    <t xml:space="preserve">No se cuenta con una herramienta tecnológica que permita hacer el seguimiento al cumplimiento de los tiempos del trámite. </t>
  </si>
  <si>
    <t>Infraestructura</t>
  </si>
  <si>
    <t xml:space="preserve">El IDPC cuenta con diferentes sedes, lo que dificulta la formulación de quejas y/o reclamos por parte de la ciudadanía dado que la asesoría de las dependencias técnicas es realizada en otras sedes y la Oficina de Atención al Ciudadanía se ubicadas en la sede casa gemelas.  </t>
  </si>
  <si>
    <t xml:space="preserve">Los tiempos establecidos para la ejecución del trámite son prolongados.  </t>
  </si>
  <si>
    <t xml:space="preserve">La documentación allegada para el trámite de la solicitud en ocasiones se encuentra incompleta o no cumple con los requerimientos mínimos. </t>
  </si>
  <si>
    <t xml:space="preserve">No se cuenta con el personal suficiente para atender todas las solicitudes de la ciudadanía  </t>
  </si>
  <si>
    <t xml:space="preserve">A los ciudadanos no interponen quejas y reclamos que permitan mejorar la prestación de servicios, atención a la ciudadanía.  </t>
  </si>
  <si>
    <t>Solo los restauradores pueden intervenir, lo cual no esta reglamentado</t>
  </si>
  <si>
    <t xml:space="preserve">se presenta escases de profesionales para que lleven a cabo actividades de restauración de bienes muebles </t>
  </si>
  <si>
    <t>Ausencia de politica publica para el manejo de el MdB</t>
  </si>
  <si>
    <t xml:space="preserve">Voluntad politica para mantener los procesos de fomento descritos en las actividades de estimulos y formación </t>
  </si>
  <si>
    <t>Tecnológico</t>
  </si>
  <si>
    <t xml:space="preserve">Baja capacidad para responder a cambios tecnologicos que impacten la información y gestion del proceso de divulgación  </t>
  </si>
  <si>
    <t xml:space="preserve">Disminución del presupuesto para la ajecución de los proyectos del proceso de Divulgación </t>
  </si>
  <si>
    <t xml:space="preserve">Propuestas del ordenamiento territoria de la nueva administración </t>
  </si>
  <si>
    <t xml:space="preserve">Demora en el tramite y aprobación de iniciativas a propuesta que impacten la protección y salvaguarda del Patrimonio Cultural </t>
  </si>
  <si>
    <t xml:space="preserve">Disminución del presupuesto para la ejecución de los proyectos del proceso de Gestion Territorial </t>
  </si>
  <si>
    <t xml:space="preserve">no se cuenta con una base de datos de profesionales de restauracion </t>
  </si>
  <si>
    <t xml:space="preserve">Ausencia de programas internos de divulgación que le apúnte a lo local </t>
  </si>
  <si>
    <t>Estructura orgánica</t>
  </si>
  <si>
    <t xml:space="preserve">Continuidad en los procesos a causa de personal de planta que lidere los procesos  </t>
  </si>
  <si>
    <t>Alcance de los proyectos de GT sin la vinculación en el plan estrategico del IDPC</t>
  </si>
  <si>
    <t xml:space="preserve">PROCESO DE DIVULGACIÓN Y APROPIACIÓN DEL PATRIMONIO </t>
  </si>
  <si>
    <t>Asignación prespuestal suficiente para el desarrollo de los diferentes programas y proyectos</t>
  </si>
  <si>
    <t>Cambios en la legislación que puedan impactar el desarrollo de las acciones del programa de PCI y del Museo de Bogotá (Reglamnetación de la LRPI-Política pública der museos)</t>
  </si>
  <si>
    <t>Ambiental</t>
  </si>
  <si>
    <t>Cambios en las condiciones ambientales del entorno que puedan afectar el ambiente controlado de las colecciones del MdB y de los fondos del Centro de Documentación</t>
  </si>
  <si>
    <t>Insuficiencia en la infraestructura teconológica de la entidad para suplir las necesidades de los sistemas de información del MdB, del Centro de Documentación y de Comunicaciones</t>
  </si>
  <si>
    <t>Rotación del personal que desarolla las acciones del proceso</t>
  </si>
  <si>
    <t>Comunicación</t>
  </si>
  <si>
    <t>Deficiencia en la interacción de los procesos institucionales</t>
  </si>
  <si>
    <t>La ubicación física de los diferentes equipos de trabajo genera demora en los trámites internos que son fundamentales para el desarrollo de los procesos</t>
  </si>
  <si>
    <t>Gestión documental</t>
  </si>
  <si>
    <t>Falta de lineamientos de gestión documental para el archivo institucional, teniendo en cuenta las particularidades de cada tipo</t>
  </si>
  <si>
    <t>Interacción con otros procesos</t>
  </si>
  <si>
    <t>Debilidad en la interacción de los procesos institucionales</t>
  </si>
  <si>
    <t>Documentación</t>
  </si>
  <si>
    <t>Deficiencia en la documentación de las actividades de los programas y proyectos ejecutados</t>
  </si>
  <si>
    <t>Activo de seguridad de la información</t>
  </si>
  <si>
    <t>Pérdida de la información registrada y archivada en aplicativos y servidores relacionada con las colecciones del MdB</t>
  </si>
  <si>
    <t>Cambios normativos relacionados con las funciones del instituto</t>
  </si>
  <si>
    <t xml:space="preserve">Aprobación y asignación del presupuesto y cambio directrices </t>
  </si>
  <si>
    <t>Funcionalidad y sporte de la aplicación.</t>
  </si>
  <si>
    <t>Exposición a riesgos ambientales de personas que atienden la parte misional.</t>
  </si>
  <si>
    <t>Cambio de Administración y Cierre del Plan de Desarrollo del Distrito</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</si>
  <si>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</si>
  <si>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</si>
  <si>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</si>
  <si>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</si>
  <si>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</si>
  <si>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</si>
  <si>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</si>
  <si>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</si>
  <si>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</si>
  <si>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</si>
  <si>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</si>
  <si>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</si>
  <si>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</si>
  <si>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Gestion Contractual </t>
  </si>
  <si>
    <t>Cambio de administración; lo que conlleva a contar con personal nuevo y que se tenga  un nuevo  plan de gobierno que se debe articular a las actividades en ejecución del proceso</t>
  </si>
  <si>
    <t xml:space="preserve">Oportunidad </t>
  </si>
  <si>
    <t>Se cuenta con las plataformas para el registro de la gestión de la contratación (SECOP I y II)</t>
  </si>
  <si>
    <t xml:space="preserve">Exceso de normatividad y reglamentación para el desarrollo de los proceso de selección de acuerdo a la modalidad de contratación </t>
  </si>
  <si>
    <t>Falta de interés por parte de empresas o Contratistas externos en presentación de
propuestas.</t>
  </si>
  <si>
    <t>Cultura de corrupción de los proponentes</t>
  </si>
  <si>
    <t>Inoportuna e ineficiente interacción con de los procesos del IDPC y la  gestión contractual.</t>
  </si>
  <si>
    <t xml:space="preserve">Alto volumen de documentos contractuales a organizar. </t>
  </si>
  <si>
    <t>Calidad</t>
  </si>
  <si>
    <t>Se cuentan con hallazgos de entes de control frente a la gestión contractual denotando debilidades en el proceso.</t>
  </si>
  <si>
    <t xml:space="preserve">Ausencia de un sistema de información de la gestión contractual, aspecto que afecta la veracidad y confiabilidad de la información y por ende los reporte a otras instituciones o entes de control. </t>
  </si>
  <si>
    <t xml:space="preserve">Infraestructura tecnológica desactualizada, aspecto que afecta la publicación o reporte de la información contractual .  </t>
  </si>
  <si>
    <t>Diseño</t>
  </si>
  <si>
    <t xml:space="preserve">Falta de manuales y procedimientos desactualizados para llevar a cabo la gestión contractual y la supervision de contratos </t>
  </si>
  <si>
    <t xml:space="preserve">Debilidades en la estructuración de los estudios y documentos previos de los procesos contractuales </t>
  </si>
  <si>
    <t>Descripción deficiente de las caracterisiticas técnicas de los insumos o bienes a adquirir o servicios a contratar.</t>
  </si>
  <si>
    <t xml:space="preserve">Entrega de estudios y documentos previos entregados sobre el límite de la fecha de cumplimiento de la contratación.  </t>
  </si>
  <si>
    <t xml:space="preserve">Controles débiles frente a la publicación  y reporte de la información de contratación por parte de los abogados.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</si>
  <si>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</si>
  <si>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</si>
  <si>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</si>
  <si>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</si>
  <si>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</si>
  <si>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</si>
  <si>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</si>
  <si>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</si>
  <si>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</si>
  <si>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</si>
  <si>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</si>
  <si>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</si>
  <si>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</si>
  <si>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 xml:space="preserve">se cuenta con personalo que da cumplimiento al perfir reuqerido para la implementacion y acompañamiento de la Gestion Documental </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</si>
  <si>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</si>
  <si>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</si>
  <si>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</si>
  <si>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</si>
  <si>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</si>
  <si>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</si>
  <si>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</si>
  <si>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No se realizan las inspecciones periodicas a los bienes e infraestructura de la Entidad</t>
  </si>
  <si>
    <t xml:space="preserve">La toma fisica de los inventarios no se esta realizando de manera completa  </t>
  </si>
  <si>
    <t>GESTIÓN DE SISTEMAS DE INFORMACIÓN Y TECNOLOGÍA</t>
  </si>
  <si>
    <t>Se han asignado las cuotas presupuestales para la ejecución de los proyectos de inversión relacionados con la Gestion de la Informacion y las Tecnologias</t>
  </si>
  <si>
    <t xml:space="preserve">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 </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</si>
  <si>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</si>
  <si>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</si>
  <si>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</si>
  <si>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 xml:space="preserve">debilidad </t>
  </si>
  <si>
    <t>Baja calidad de los recursos tecnológicos</t>
  </si>
  <si>
    <t>Inadecuado uso de los recursos tecnológicos</t>
  </si>
  <si>
    <t xml:space="preserve">Falta de capacitación sobre el adecuado uso de los recursos </t>
  </si>
  <si>
    <t>Aprobación y asignación del presupuesto</t>
  </si>
  <si>
    <t>Cambio de Administración</t>
  </si>
  <si>
    <t xml:space="preserve">En la planta no existen los cargos de Procesos Disciplinarios conforme a lo establecido en la Ley 1952. </t>
  </si>
  <si>
    <t xml:space="preserve">No se cuenta con las personas de planta para ocupar los cargos que exige la ley 1952. </t>
  </si>
  <si>
    <t>No se cuenta con la tecnología requeria para el desarrollo de las audiencias.</t>
  </si>
  <si>
    <t>No se cuenta con las infraestructura física requerida para desarrollar las audiencias.</t>
  </si>
  <si>
    <t>Gestion Financiera</t>
  </si>
  <si>
    <t>Los aplicativos son de la Secretaria Distrital de Hacienda (PREDIS, OPGET, PAC) no generan automáticamente los informes requeridos</t>
  </si>
  <si>
    <t>Exigencia de fechas en los reportes de gestión financiera</t>
  </si>
  <si>
    <t xml:space="preserve">Cultura de entrega inoportuna de documentos para trámites financieros. </t>
  </si>
  <si>
    <t>Alto manejo de documentos físicos lo que puede conllevar al error</t>
  </si>
  <si>
    <t xml:space="preserve">Alto nivel de error en los documentos para el trámites financieros (expedición de CDP y CRP, pagos) </t>
  </si>
  <si>
    <t>Falta seguimiento en ejecución finanaciera de los responsables de los proyectos</t>
  </si>
  <si>
    <t>Incumplimiento de las fechas de trámites financieros</t>
  </si>
  <si>
    <t xml:space="preserve">Errores en las órdendes y demás soportes de pagos.  </t>
  </si>
  <si>
    <t xml:space="preserve">Errores en la definición de la carga impositiva en los contratos </t>
  </si>
  <si>
    <t xml:space="preserve">Errores en la solicitud del Certificado de Disponibilidad Presupuestal y Registro Presupuestal </t>
  </si>
  <si>
    <t>Algunos aplicativos para reporte de la información de seguimiento son de Entes Externos, por lo cual el acceso puede ser limitado.</t>
  </si>
  <si>
    <t>Cultura de entrega inoportuna de soportes para la ejecución de auditorías y seguimientos.</t>
  </si>
  <si>
    <t>Cambios en la normatividad, generando mayor cantidad de informes o cambiando su periodicidad</t>
  </si>
  <si>
    <t>Únicamente se cuenta con la Asesora de Control Interno, no existe personal adicional asignado</t>
  </si>
  <si>
    <t>Carencia de sistemas que faciliten el análisis de información</t>
  </si>
  <si>
    <t>Inexistencia de Oficina o área de Control Interno</t>
  </si>
  <si>
    <t>Desactualización de TRD</t>
  </si>
  <si>
    <t>Demora o no entrega de información solicitada para seguimiento</t>
  </si>
  <si>
    <t>No atención de recomendaciones para la mejora del proceso</t>
  </si>
  <si>
    <t>Falta de integración de las líneas de defensa</t>
  </si>
  <si>
    <t>FORTALECIMIENTO DEL SIG</t>
  </si>
  <si>
    <t>Proceso</t>
  </si>
  <si>
    <t>Objetivo del proceso</t>
  </si>
  <si>
    <t>Actividad Crítica</t>
  </si>
  <si>
    <t>IDENTIFICACIÓN DEL RIESGO</t>
  </si>
  <si>
    <t>Tratamiento del riesgo</t>
  </si>
  <si>
    <t>CONTROLES</t>
  </si>
  <si>
    <t>Cálculo riesgo residual</t>
  </si>
  <si>
    <t>Plan de manejo "acciones de mitigacion"</t>
  </si>
  <si>
    <t>Plan de Contingencia</t>
  </si>
  <si>
    <t xml:space="preserve">Seguimiento 1 </t>
  </si>
  <si>
    <t xml:space="preserve">Seguimiento 2 </t>
  </si>
  <si>
    <t>Seguimiento 3</t>
  </si>
  <si>
    <t>Seguimiento 1</t>
  </si>
  <si>
    <t xml:space="preserve">Causa(s) raíz(ces)
Debido a… </t>
  </si>
  <si>
    <t xml:space="preserve">Riesgo
Podria ocurrir </t>
  </si>
  <si>
    <t xml:space="preserve">Efecto o consecuencia
Lo que podría llevar a… </t>
  </si>
  <si>
    <t xml:space="preserve">Tipo de Riesgo
</t>
  </si>
  <si>
    <t>Probabilidad</t>
  </si>
  <si>
    <t>Impacto</t>
  </si>
  <si>
    <t>Evaluación</t>
  </si>
  <si>
    <t>Diseño de controles</t>
  </si>
  <si>
    <t>Valoración de controles</t>
  </si>
  <si>
    <t>RESULTADO EJECUCIÓN DEL CONTROL</t>
  </si>
  <si>
    <t>SOLIDEZ INDIVIDUAL DEL CONTROL</t>
  </si>
  <si>
    <t>SOLIDEZ DEL CONJUNTO  DE CONTROLES</t>
  </si>
  <si>
    <t>IMPACTO 1</t>
  </si>
  <si>
    <t>IMPACTO 2</t>
  </si>
  <si>
    <t>IMPACTO 3</t>
  </si>
  <si>
    <t>IMPACTO 4</t>
  </si>
  <si>
    <t>IMPACTO 5</t>
  </si>
  <si>
    <t>Descripción del control Identificado</t>
  </si>
  <si>
    <t>Responsable ejecución del control</t>
  </si>
  <si>
    <t>Periodicidad</t>
  </si>
  <si>
    <t>¿Cómo se realiza la actividad del control?</t>
  </si>
  <si>
    <t>¿Cómo se resuelven las observaciones o desviaciones con la ejecución del control?</t>
  </si>
  <si>
    <t>Evidencia de la ejecución del control</t>
  </si>
  <si>
    <t>Clasificación de las actividades de control</t>
  </si>
  <si>
    <t>¿Existe un responsable asignado a la ejecución
del control?</t>
  </si>
  <si>
    <t>Calif</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</si>
  <si>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</si>
  <si>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</si>
  <si>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</si>
  <si>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</si>
  <si>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</si>
  <si>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</si>
  <si>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SUBTOTAL</t>
  </si>
  <si>
    <t>Peso del diseño del control</t>
  </si>
  <si>
    <t>¿Los controles ayudan a disminuir la probabilidad?</t>
  </si>
  <si>
    <t>¿Los controles ayudan a disminuir el impacto?</t>
  </si>
  <si>
    <t>Zona riesgo residual</t>
  </si>
  <si>
    <t>Actividad
(A control o a riesgo)</t>
  </si>
  <si>
    <t>Responsable</t>
  </si>
  <si>
    <t xml:space="preserve">Fecha de inicio </t>
  </si>
  <si>
    <t>Fecha Fin</t>
  </si>
  <si>
    <t>Indicador de cumplimiento de la actividad</t>
  </si>
  <si>
    <t>Actividad</t>
  </si>
  <si>
    <t>Recursos</t>
  </si>
  <si>
    <t>Qué hacer durante?</t>
  </si>
  <si>
    <t>Qué hacer después?</t>
  </si>
  <si>
    <t xml:space="preserve">Resultados del plan de contingencia y evidencias </t>
  </si>
  <si>
    <t xml:space="preserve">Descripción Cualitativa </t>
  </si>
  <si>
    <t xml:space="preserve">Resultado del indicador </t>
  </si>
  <si>
    <t>Evidencia</t>
  </si>
  <si>
    <t>Observaciones OAP</t>
  </si>
  <si>
    <t>Observaciones CI</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</si>
  <si>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</si>
  <si>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 xml:space="preserve">Comunicación Interna y/o externa aspectos del patrimonio cultural o la gestión institucional </t>
  </si>
  <si>
    <t xml:space="preserve">No se informa por parte de las subdirecciones de la información a actualizar o publicar.
No existe un responsable o delegado en cada área para responder o administrar la información a publicar.
No unificación de criterios en cuanto a las publicaciones a realizar.
Comunicación no asertiva entre los actores que desean dar a conocer un contenido o tema del patrimonio cultural.
Problemas técnicos en el funcionamiento de la página.
Fallas con el servidor adoptado.
Falta de Back Ups por parte del proceso de Sistemas de Información y Tecnología.
</t>
  </si>
  <si>
    <t>Divulgación inadecuada del patrimonio de la ciudad o la gestión Institucional</t>
  </si>
  <si>
    <t>Incumplimiento en los objetivos del proceso de Comunicación Estratégica.
Información Inconsistente  en la página con la realidad de la entidad.
Posibles hallazgos por parte de los entes de control.
Pérdida de Imagen Institucional ante la ciudadanía.
Pérdida de Información.</t>
  </si>
  <si>
    <t>Imagen o reputacional</t>
  </si>
  <si>
    <t>Reducir el riesgo
Se adoptan medidas para reducir la probabilidad o el impacto del riesgo, o ambos; por lo general conlleva a la implementación de controles.</t>
  </si>
  <si>
    <t>Validación y aprobación por parte del área competente o líder del proceso.</t>
  </si>
  <si>
    <t>Líder del proceso de Comunicaciones y Líder del Proceso solicitante</t>
  </si>
  <si>
    <t>Diario</t>
  </si>
  <si>
    <t>1. Solicitud del áreas para la divulgación de la información.
2. Reportería con el área competente o responsable para la recopilación de la información.
3. Validación y aprobación del material producido en comunicaciones por parte del área competente o responsable.
4. Seguimiento y validación de las comunicaciones a generar a través del cuadro de planeación y seguimiento al trabajo de comunicaciones.</t>
  </si>
  <si>
    <t>Se realizan los ajustes que el área solicite hasta cuando las dos partes lleguen a un acuerdo.</t>
  </si>
  <si>
    <t>Correos electrónico de ajustes o correcciones solicitadas.</t>
  </si>
  <si>
    <t>Prevenir</t>
  </si>
  <si>
    <t>Asignado</t>
  </si>
  <si>
    <t>Adecuado</t>
  </si>
  <si>
    <t>Oportuna</t>
  </si>
  <si>
    <t>Confiable</t>
  </si>
  <si>
    <t>Se investigan y resuelven oportunamente</t>
  </si>
  <si>
    <t>Completa</t>
  </si>
  <si>
    <t>Fuerte</t>
  </si>
  <si>
    <t>Directamente</t>
  </si>
  <si>
    <t xml:space="preserve">Definir la necesidad de información desde cada área para generar desde Comunicaciones la estrategia y el público de impacto. </t>
  </si>
  <si>
    <t>Líder del Proceso de Comunicación Estratégica</t>
  </si>
  <si>
    <t>No de solicitudes recibidas y socializadas/total de solicitudes recibidas</t>
  </si>
  <si>
    <t>1. Monitoreo de la información publicada en medios relacionada con el IDPC.
2. Se transmite la preocupación al área competente.
3. Se establece un plan de acción de acuerdo con la situación en particular.
4. Se ejecuta el plan de acción definido  a la mayor brevedad.</t>
  </si>
  <si>
    <t>Vocero, comunicado de prensa, equipo de trabajo, redes, canales de comunicación.</t>
  </si>
  <si>
    <t>Líder del Proceso de Comunicación Estratégica y Líder del Proceso Solicitante</t>
  </si>
  <si>
    <t>Ejecutar el plan que se defina de acuerdo con la situación</t>
  </si>
  <si>
    <t>Monitorear para conformar el impacto que tuvo.</t>
  </si>
  <si>
    <t>Información rectificada en medios de comunicación</t>
  </si>
  <si>
    <t>Seguimiento a impacto en medios de comunicación</t>
  </si>
  <si>
    <t>1 seguimeinto mensual</t>
  </si>
  <si>
    <t>Plan de medios</t>
  </si>
  <si>
    <t>La acción reportada no da cuenta de la ejecución del plan de manejo de los riesgos ni de la aplicación de los controles. Adicionalmente no se anexa la evidencia mencionada.</t>
  </si>
  <si>
    <r>
      <rPr>
        <sz val="12"/>
        <color theme="1"/>
        <rFont val="Tahoma"/>
      </rPr>
      <t>Teniendo en cuenta los controles establecidos y el cambio en el equipo de trabajo actualmente se maneja un Google form dodne cada solicitante llena el requerimiento y se lleva control de cada uno. Esto genera las diferentes validaciones requeridas y notifica a cada miembro del equipo a través de un mail de las solicitudes realizadas por las áreas
Link del formato de soliictud</t>
    </r>
    <r>
      <rPr>
        <sz val="12"/>
        <color rgb="FF000000"/>
        <rFont val="Tahoma"/>
      </rPr>
      <t xml:space="preserve"> : </t>
    </r>
    <r>
      <rPr>
        <u/>
        <sz val="12"/>
        <color rgb="FF1155CC"/>
        <rFont val="Tahoma"/>
      </rPr>
      <t xml:space="preserve">https://docs.google.com/forms/d/1mRhrG6ROYKJSr6K9tNQcl0ET77WCKnPex2Tv4xm4aZI/edit?gxids=7628
</t>
    </r>
    <r>
      <rPr>
        <sz val="12"/>
        <color theme="1"/>
        <rFont val="Tahoma"/>
      </rPr>
      <t xml:space="preserve">De igual manera se realizan reuniones semanales con el equipo de trabajo para seguimiento de las solicitudes y campañas de divulgación
</t>
    </r>
    <r>
      <rPr>
        <b/>
        <sz val="12"/>
        <color theme="1"/>
        <rFont val="Tahoma"/>
      </rPr>
      <t>Nota: es importante precisar que el equipo completo inicó labores en el mes de marzo por lo tanto no hay registro de solicitudes anteriores</t>
    </r>
  </si>
  <si>
    <t>100%
14 solicitudes realizadas / 14 solicitudes resueltas</t>
  </si>
  <si>
    <t>Formulario de necesidades (reporte)</t>
  </si>
  <si>
    <t>De las 14 solicitudes reportadas hay 5 que tiene como fecha de entrega los meses de mayo y junio y de las cuales se han resuelto 2. De las 9 restantes programadas para el primer cuatrimestre se evidencia que se han resuelto 7. 
Se presentan actas para febrero (3), marzo (5) y abril (3) en las cuales se evidencia una planeaciòn para la semana pero no es claro el seguimiento de las actividades que se han programado anteriormente, ya que no se muestra una avance de las mirmas. También se recomienda utilizar el formato institucional de actas establecido en el SIG.</t>
  </si>
  <si>
    <t>Cronograma de actividades mensuales el cual es enviado de manera semanal a los Subdirectores a fin de que se validen los contenidos a divulgar y/o publicar.</t>
  </si>
  <si>
    <t xml:space="preserve">Líder del proceso de Comunicaciones </t>
  </si>
  <si>
    <t xml:space="preserve">Se revisa que cada contratista responda a la solicitud de acuerdo con las actividades definidas en el cronograma </t>
  </si>
  <si>
    <t>Cada contratista se encarga de realizar el ajuste solicitado.</t>
  </si>
  <si>
    <t>Definir con los lideres de proceso los responsables de gestionar, revisar y monitorear la información a publicar</t>
  </si>
  <si>
    <t>Líder del equipo de Comunicación Estratégica</t>
  </si>
  <si>
    <t xml:space="preserve">1 persona responsable por proceso </t>
  </si>
  <si>
    <t xml:space="preserve">Realizar mesas de trabajo de concertación cuando se presente novedades u observaciones frente a las piezas , formas o canales para comunicar la información </t>
  </si>
  <si>
    <t xml:space="preserve">No de mesas realizadas en el periodo </t>
  </si>
  <si>
    <t xml:space="preserve">Solicitar Back Ups al proceso de Sistemas de Información y Tecnología mensualmente a través de mesa de ayuda </t>
  </si>
  <si>
    <t xml:space="preserve">1 solicitud mensual </t>
  </si>
  <si>
    <t>Económicos</t>
  </si>
  <si>
    <t>Medioambientales</t>
  </si>
  <si>
    <t>Gerencial</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</si>
  <si>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</si>
  <si>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t>Políticos</t>
  </si>
  <si>
    <t>Operativo</t>
  </si>
  <si>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</si>
  <si>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t>Sociales</t>
  </si>
  <si>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</si>
  <si>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t>Salidas</t>
  </si>
  <si>
    <t>Tecnológicos</t>
  </si>
  <si>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</si>
  <si>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Infraestructuta</t>
  </si>
  <si>
    <t>Cumplimiento</t>
  </si>
  <si>
    <t>Personal</t>
  </si>
  <si>
    <t>Percepción de la ciudadanía</t>
  </si>
  <si>
    <t>Procesos</t>
  </si>
  <si>
    <t>Corrupción</t>
  </si>
  <si>
    <t>Seguridad digital</t>
  </si>
  <si>
    <t>Seguridad y salud en el trabajo</t>
  </si>
  <si>
    <t>Amenza</t>
  </si>
  <si>
    <t>No asignado</t>
  </si>
  <si>
    <t>No adecuado</t>
  </si>
  <si>
    <t>Inoportuna</t>
  </si>
  <si>
    <t>Detectar</t>
  </si>
  <si>
    <t>No confiable</t>
  </si>
  <si>
    <t>No se investigan y resuelven oportunamente</t>
  </si>
  <si>
    <t>Incompleta</t>
  </si>
  <si>
    <t>Moderado</t>
  </si>
  <si>
    <t>Indirectamente</t>
  </si>
  <si>
    <t>No es un control</t>
  </si>
  <si>
    <t>No existe</t>
  </si>
  <si>
    <t>Débil</t>
  </si>
  <si>
    <t>No disminuye</t>
  </si>
  <si>
    <t>Plan de manejo "acciones de mitigación"</t>
  </si>
  <si>
    <t xml:space="preserve">Riesgo
Podría ocurrir </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</si>
  <si>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</si>
  <si>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Tiempo de espera prologado
Falta calidez y amabilidad en la atención al ciudadano
Desconocimiento de los trámites y servicios que presta la entidad por el personal</t>
  </si>
  <si>
    <t>Insatisfacción del ciudadano frente a la atención recibida</t>
  </si>
  <si>
    <t xml:space="preserve">Mala percepción del ciudadano de la entidad y mala imagen Institucional </t>
  </si>
  <si>
    <t>Compartir el riesgo
Se reduce la probabilidad o el impacto del riesgo transfiriendo o compartiendo una parte de este. Los riesgos de corrupción se pueden compartir pero no se puede transferir su responsabilidad.</t>
  </si>
  <si>
    <t>Brindar acompañamiento al ciudadano para recibir sus Quejas y Reclamos, de acuerdo con la asesoría técnica realizada por las dependencias misionales (los días martes  o cuando se requiera).</t>
  </si>
  <si>
    <t xml:space="preserve">Profesionales asignados del grupo de atención a la  ciudadanía, transparencia y acceso a la información pública. </t>
  </si>
  <si>
    <t>Cada vez que se solicitan el acompañamiento</t>
  </si>
  <si>
    <t>Se brinda atención presencial a el(os) los ciudadano(s) que recibieron la asistencia técnica, se recepcionan las quejas y/o reclamos y se aplica la encuesta de satisfacción.</t>
  </si>
  <si>
    <t>Facilita a el/los ciudadano(s) interponer su queja o reclamo y medir el nivel de satisfacción de los mismos.</t>
  </si>
  <si>
    <t>Base de datos con información de usuarios externos, registrando el tipo de acompañamiento brindado.</t>
  </si>
  <si>
    <t>PREVENTIVO</t>
  </si>
  <si>
    <t xml:space="preserve">
Socializar resultados de la medición de la satisfacción al ciudadano con el fin que se tomen decisiones respectivas   
Capacitar a las personas que brindan atención al ciudadano en temas relacionados al protocolo de atención. </t>
  </si>
  <si>
    <t>Profesional Subdirección de Gestión Corporativa (grupo de Atención a la Ciudadanía, Transparencia y Acceso a la Información Pública)</t>
  </si>
  <si>
    <t xml:space="preserve">
Presentar dos(2) veces al año los resultados de medición de la satisfacción al ciudadano  
No. De capacitaciones realizadas/ No. De capacitaciones programadas (2)</t>
  </si>
  <si>
    <r>
      <rPr>
        <b/>
        <sz val="11"/>
        <color theme="1"/>
        <rFont val="Tahoma"/>
      </rPr>
      <t xml:space="preserve">Acciones de control: </t>
    </r>
    <r>
      <rPr>
        <sz val="11"/>
        <color theme="1"/>
        <rFont val="Tahoma"/>
      </rPr>
      <t xml:space="preserve">
- Se brindaron 11 acompañamientos presenciales en la sede palomar los días martes de cada semana, en los meses de enero, febrero, hasta el 17 de marzo. 
-Se realizó seguimiento a las PQRS de los meses de enero, febrero y marzo. Al mes de abril se esta realizando seguimiento aún. 
-Se elaboró el informe semestral del defensor del ciudadano del ultimo semestre de 2019. 
</t>
    </r>
    <r>
      <rPr>
        <b/>
        <sz val="11"/>
        <color theme="1"/>
        <rFont val="Tahoma"/>
      </rPr>
      <t xml:space="preserve">Acciones de mitigación: </t>
    </r>
    <r>
      <rPr>
        <sz val="11"/>
        <color theme="1"/>
        <rFont val="Tahoma"/>
      </rPr>
      <t xml:space="preserve">
 En cumplimiento de las acciones previstas se realizaron las siguientes actividades de divulgación: 
- Infografía Promesa de Valor del Servicio
- Infografía Carta de Trato Digno
- Infografía satisfacción de la atención a la ciudadanía 
</t>
    </r>
  </si>
  <si>
    <t xml:space="preserve">1 acción de divulgación / 4 acciones a realizar en la vigencia
1 socialización de la medición de satisfacción al ciudadano </t>
  </si>
  <si>
    <r>
      <rPr>
        <b/>
        <sz val="11"/>
        <color theme="1"/>
        <rFont val="Tahoma"/>
      </rPr>
      <t xml:space="preserve">EVIDENCIAS ACCIONES DE CONTROL: </t>
    </r>
    <r>
      <rPr>
        <sz val="11"/>
        <color theme="1"/>
        <rFont val="Tahoma"/>
      </rPr>
      <t xml:space="preserve">
1.Matriz de citas y atención de los días martes y base de datos. 
2. Informes mensuales de satisfacción de los meses de enero, febrero, marzo y trimestral; Infografía satisfacción de la atención a la ciudadanía; pantallazo divulgación Informes de Satisfacción Ciudadana. 
3. Informe trimestral de seguimiento a Peticiones Quejas Reclamos y Soluciones y Pantallazo de Publicación informe PQRS
4. Informe semestral del defensor de ciudadano, corte diciembre de 2019.
</t>
    </r>
    <r>
      <rPr>
        <b/>
        <sz val="11"/>
        <color theme="1"/>
        <rFont val="Tahoma"/>
      </rPr>
      <t xml:space="preserve">EVIDENCIAS ACCIONES DE MITIGACIÓN: </t>
    </r>
    <r>
      <rPr>
        <sz val="11"/>
        <color theme="1"/>
        <rFont val="Tahoma"/>
      </rPr>
      <t xml:space="preserve">
5. Infografía Promesa de Valor del Servicio
6. Infografía Carta de Trato Digno
7. Infografía satisfacción de la atención a la ciudadanía 
8. Divulgación página web</t>
    </r>
  </si>
  <si>
    <r>
      <rPr>
        <b/>
        <sz val="11"/>
        <color theme="1"/>
        <rFont val="Tahoma"/>
      </rPr>
      <t xml:space="preserve">1. Acciones de Control:
</t>
    </r>
    <r>
      <rPr>
        <sz val="11"/>
        <color theme="1"/>
        <rFont val="Tahoma"/>
      </rPr>
      <t xml:space="preserve">8.1 Se brindaron 356 acompañamientos virtuales los días martes de cada semana, en los meses de mayo, junio, julio y agosto 
8.2 Se realizaron dos informes del Defensor del ciudadano:
- Informe Junio 2019-junio 2020 solicitado por la Veeduría Distritla
- Informe I semestre 2020
8.3 Se realizaron los informes de PQRS para los meses de mayo, junio y julio. 
</t>
    </r>
    <r>
      <rPr>
        <b/>
        <sz val="11"/>
        <color theme="1"/>
        <rFont val="Tahoma"/>
      </rPr>
      <t xml:space="preserve">
2. Acciones de Mitigación:
</t>
    </r>
    <r>
      <rPr>
        <sz val="11"/>
        <color theme="1"/>
        <rFont val="Tahoma"/>
      </rPr>
      <t>8.4 Se proyectó una presentación con información  de los protocolos de atención y se realizó capacitación  con el Equipo de aprobación de proyectos de la Subdirección de Protección e Intervención del Patrimonio, una persona de Comunicaciones y una persona de Gestión Documental
8.5 Se realizó un pieza resumen I semestre 2020, que cuenta: cantidad de ciudadanos atendidos, cantidad de encuestas realizadas, % de respuestas/ciu. Atendidos, indicador e satisfacción I trimestre y II trimestre, percepción calidad del servicio. Se divulgó en la pagina web del instituto</t>
    </r>
    <r>
      <rPr>
        <b/>
        <sz val="11"/>
        <color theme="1"/>
        <rFont val="Tahoma"/>
      </rPr>
      <t xml:space="preserve">
</t>
    </r>
  </si>
  <si>
    <t>1 acción de divulgación en pag web / 4 acciones a realizar en la vigencia
1 Capacitación realizada/2 capacitaciones programadas en la vigencia</t>
  </si>
  <si>
    <r>
      <rPr>
        <b/>
        <sz val="11"/>
        <color theme="1"/>
        <rFont val="Tahoma"/>
      </rPr>
      <t xml:space="preserve">1. Evidencias acciones de control: 
</t>
    </r>
    <r>
      <rPr>
        <sz val="11"/>
        <color theme="1"/>
        <rFont val="Tahoma"/>
      </rPr>
      <t xml:space="preserve">8.1 &gt; Matriz de citas y atención de los días martes y base de datos. 
8.2 Informe de Gestión del Defensor del Ciudadano I Semestre 2020
8.2 Informe de Gestión del Defensor del Ciudadano Junio 2019 a Junio 2020
8.3 INFORME MENSUAL SDQS mayo, junio,Julio 2020 
8.3 Inofrme SDQS trimestral
</t>
    </r>
    <r>
      <rPr>
        <b/>
        <sz val="11"/>
        <color theme="1"/>
        <rFont val="Tahoma"/>
      </rPr>
      <t xml:space="preserve">
2. Evidencias acciones de mitigación: 
</t>
    </r>
    <r>
      <rPr>
        <sz val="11"/>
        <color theme="1"/>
        <rFont val="Tahoma"/>
      </rPr>
      <t>8.4 &gt; Presentación
Invitación</t>
    </r>
    <r>
      <rPr>
        <sz val="11"/>
        <color rgb="FFFF0000"/>
        <rFont val="Tahoma"/>
      </rPr>
      <t xml:space="preserve">
</t>
    </r>
    <r>
      <rPr>
        <sz val="11"/>
        <color theme="1"/>
        <rFont val="Tahoma"/>
      </rPr>
      <t>&gt; Grabación</t>
    </r>
    <r>
      <rPr>
        <sz val="11"/>
        <color rgb="FFFF0000"/>
        <rFont val="Tahoma"/>
      </rPr>
      <t xml:space="preserve">
</t>
    </r>
    <r>
      <rPr>
        <sz val="11"/>
        <color theme="1"/>
        <rFont val="Tahoma"/>
      </rPr>
      <t>8.5 &gt;  requerimiento Resumen Informe de satisfacción</t>
    </r>
    <r>
      <rPr>
        <sz val="11"/>
        <color rgb="FFFF0000"/>
        <rFont val="Tahoma"/>
      </rPr>
      <t xml:space="preserve">
</t>
    </r>
    <r>
      <rPr>
        <sz val="11"/>
        <color theme="1"/>
        <rFont val="Tahoma"/>
      </rPr>
      <t>&gt; Pieza Informativa
 Divulgación externa_Resumen Informe de Satisfacción</t>
    </r>
  </si>
  <si>
    <t>Los archivos correspondientes  las evidencias de acciones de control se encuentran de acuerdo con lo mencionado en la columna de evidencias, se han agregado archivos de medición de la satsifacción del ciudadano en los cuales se muestra que la satisfacción con el servicio se encuentra entre el 94% y 95%.
De las acciones de mitigación se presentan las siguientes observaciones para las evidencias:
- No se puede obetener acceso a la grabación.
- No se encuentran los archiovos de los seguimientos semanales de PQRS
- No se encuentra el Excel de solicitud de realización de pieza &gt; Portafolio de trámites y servicios &gt; Divulgación externa</t>
  </si>
  <si>
    <r>
      <rPr>
        <b/>
        <sz val="11"/>
        <color theme="1"/>
        <rFont val="Tahoma"/>
      </rPr>
      <t>1. Acciones de Control:</t>
    </r>
    <r>
      <rPr>
        <sz val="11"/>
        <color theme="1"/>
        <rFont val="Tahoma"/>
      </rPr>
      <t xml:space="preserve">
8.1 Se brindaron 638 acompañamientos virtuales los días martes de cada semana, en los meses de septiembre, octubre, noviembre y diciembre 
8.1 Se realizó el Informe del Defensor de la ciudadanía del II semestre (con corte a Noviembre)
8.2 Se realizaron los informes de PQRS para los meses de agosto, septiembre, octubre y noviembre. 
</t>
    </r>
    <r>
      <rPr>
        <b/>
        <sz val="11"/>
        <color theme="1"/>
        <rFont val="Tahoma"/>
      </rPr>
      <t>2. Acciones de Mitigación:</t>
    </r>
    <r>
      <rPr>
        <sz val="11"/>
        <color theme="1"/>
        <rFont val="Tahoma"/>
      </rPr>
      <t xml:space="preserve">
8.3 Se realizó un pieza resumen II semestre 2020, que cuenta la Opinión Ciudadana
8.3 Se realizaron los informes de satisfacción del II sementre (Junio-noviembre) 
8.3 Se realizó un pieza con el resumen de satisfacción del II semestre
8.4 Se proyectó una presentación con información  de los protocolos de atención con enfoque diferencial y se realizó capacitación  con el Equipo de celaduría del IDPC.
8.5 Se realizó capacitación sobre atención a la ciudadanía
</t>
    </r>
  </si>
  <si>
    <r>
      <rPr>
        <b/>
        <sz val="11"/>
        <color theme="1"/>
        <rFont val="Tahoma"/>
      </rPr>
      <t xml:space="preserve">1. Evidencias acciones de control: 
</t>
    </r>
    <r>
      <rPr>
        <sz val="11"/>
        <color theme="1"/>
        <rFont val="Tahoma"/>
      </rPr>
      <t xml:space="preserve">8.1 Matriz de citas y atención de los días martes y base de datos. </t>
    </r>
    <r>
      <rPr>
        <b/>
        <sz val="11"/>
        <color theme="1"/>
        <rFont val="Tahoma"/>
      </rPr>
      <t xml:space="preserve">
</t>
    </r>
    <r>
      <rPr>
        <sz val="11"/>
        <color theme="1"/>
        <rFont val="Tahoma"/>
      </rPr>
      <t xml:space="preserve">8.1 Informe del Defensor
Publicación en la página web
8.2 INFORME MENSUAL SDQS agosto, septiembre, octubre, noviembre 2020 
</t>
    </r>
    <r>
      <rPr>
        <b/>
        <sz val="11"/>
        <color theme="1"/>
        <rFont val="Tahoma"/>
      </rPr>
      <t xml:space="preserve">2. Evidencias acciones de mitigación: </t>
    </r>
    <r>
      <rPr>
        <sz val="11"/>
        <color theme="1"/>
        <rFont val="Tahoma"/>
      </rPr>
      <t xml:space="preserve">
8.3 &gt; Pieza resumen Opinión ciudadana
&gt; Divulgación página web
8.3 Pieza resumen satisfacción
8.3 Solicitud publicación en página web 
8.3 Publicación en intranet
&gt; Divulgación Intranet
8.3 Informes de satisfacción septiembre-noviembre y III trimestre
8.4 &gt; Presentación Atención a la ciudadanía
&gt; Invitación
&gt; Lista de asistencia
</t>
    </r>
  </si>
  <si>
    <r>
      <rPr>
        <b/>
        <sz val="11"/>
        <color theme="1"/>
        <rFont val="Tahoma"/>
      </rPr>
      <t xml:space="preserve">Acciones de control: </t>
    </r>
    <r>
      <rPr>
        <sz val="11"/>
        <color theme="1"/>
        <rFont val="Tahoma"/>
      </rPr>
      <t xml:space="preserve">Las evidencias corresponden con lo señalado, </t>
    </r>
    <r>
      <rPr>
        <sz val="11"/>
        <color rgb="FFFF0000"/>
        <rFont val="Tahoma"/>
      </rPr>
      <t xml:space="preserve">sin embargo dado que el control es aplicado cada vez que se solicita acompañamiento, falta adjuntar como evidencia del informe mensual SDQS y la base de datos de atención a la ciudadanía del mes de diciembre.
</t>
    </r>
    <r>
      <rPr>
        <b/>
        <sz val="11"/>
        <color theme="1"/>
        <rFont val="Tahoma"/>
      </rPr>
      <t xml:space="preserve">Acciones de mitigación: </t>
    </r>
    <r>
      <rPr>
        <sz val="11"/>
        <color theme="1"/>
        <rFont val="Tahoma"/>
      </rPr>
      <t xml:space="preserve">Las evidencias corresponden con lo señalado. Sin embargo, dado que la fecha de culminación de la acción de mitigación es 31 de diciembre, falta adjuntar como evidencia del informe de satisfacción del mes de diciembre.
De otra parte  se relaciona la presentación, invitación, lista de asistencia de la capacitación programa en temas de protocolos de atención a la ciudadanía, razón solo se logra el 100% del cumplimiento del indicador: 2 capacitaciones realizada/2 capacitaciones programadas en la vigencia   
En relaci{on con el resultados del indicador durante la vigencia se alcazaron 3 acciones de divulgación en la página web alcanzando el 75% de la ejecución de dicha acción de mitigación. </t>
    </r>
    <r>
      <rPr>
        <sz val="11"/>
        <color theme="1"/>
        <rFont val="Tahoma"/>
      </rPr>
      <t xml:space="preserve">
</t>
    </r>
  </si>
  <si>
    <r>
      <rPr>
        <b/>
        <sz val="11"/>
        <color theme="1"/>
        <rFont val="Tahoma"/>
      </rPr>
      <t>1. Acciones de Control:</t>
    </r>
    <r>
      <rPr>
        <sz val="11"/>
        <color theme="1"/>
        <rFont val="Tahoma"/>
      </rPr>
      <t xml:space="preserve">
8.1 Se brindaron 620 acompañamientos virtuales los días martes de cada semana, en los meses de enero, febrero, marzo y abril. 
8.1 El informe del defensor de la ciudadanía se presentó con corte a noviembre de 2020 durante el último cuatrimestre del año. 
8.2 Se realizaron los informes de PQRS para los meses de diciembre 2020, enero 2021, febrero 2021 y marzo 2021 y el informe del primer trimestre de 2021. 
</t>
    </r>
    <r>
      <rPr>
        <b/>
        <sz val="11"/>
        <color theme="1"/>
        <rFont val="Tahoma"/>
      </rPr>
      <t>2. Acciones de Mitigación:</t>
    </r>
    <r>
      <rPr>
        <sz val="11"/>
        <color theme="1"/>
        <rFont val="Tahoma"/>
      </rPr>
      <t xml:space="preserve">
8.3 Se realizó la divulgación de la promesa de valor 
8.3 Se realizaron los informes de satisfacción del mes de diciembre, enero, febrero y marzo y el informe del primer trimestre de 2021.
8.4 Se realizó una capacitación con el equipo de correspondencia sobre los protocolos de atención. 
</t>
    </r>
  </si>
  <si>
    <r>
      <rPr>
        <b/>
        <sz val="11"/>
        <color theme="1"/>
        <rFont val="Tahoma"/>
      </rPr>
      <t xml:space="preserve">1. Evidencias acciones de control: 
</t>
    </r>
    <r>
      <rPr>
        <sz val="11"/>
        <color theme="1"/>
        <rFont val="Tahoma"/>
      </rPr>
      <t>8.1 Matriz de citas y atención de los días martes y base de datos. 
8.1 Informe del Defensor
Publicación en la página web
8.2 INFORME MENSUAL SDQS agosto, septiembre, octubre, noviembre 2020</t>
    </r>
    <r>
      <rPr>
        <b/>
        <sz val="11"/>
        <color theme="1"/>
        <rFont val="Tahoma"/>
      </rPr>
      <t xml:space="preserve"> 
2. Evidencias acciones de mitigación: 
</t>
    </r>
    <r>
      <rPr>
        <sz val="11"/>
        <color theme="1"/>
        <rFont val="Tahoma"/>
      </rPr>
      <t xml:space="preserve">8.3 &gt; Pantallazo divulgación promesa de valor- construcción colectiva
8.3 Informes de satisfacción 
8.3 Capacitación equipo de correspondencia: citación, lista de asistencia, presentación. </t>
    </r>
  </si>
  <si>
    <t xml:space="preserve">8.1  La base de datos reportada contiene información de marzo y abril, para un total de 386 acompañamientos. No hay evidencia de los meses de enero y febrero, en donde se informa la atención de los 304 acompañamientos.
8.1 INFORME SEMESTRAL DE LA GESTIÓN DEL DEFENSOR DE LA CIUDADANÍA no corresponden al periodo en evaluación
8.2  Se evidencia el INFORME PRIMER TRIMESTRE AÑO 2021 DEL SISTEMA DISTRITAL PARA LA GESTION DE PETICIONES CIUDADANAS-BOGOTÁ TE ESCUCHA INSTITUTO DISTRITAL DE PATRIMONIO CULTURAL - IDPC y los informes SDQS correspondientes al primer trimestres del año 2021
Las evidencias de mitigación corresponden con lo reportado, aun cuando finalizaron en diciembre de 2021.
</t>
  </si>
  <si>
    <t xml:space="preserve">Realizar seguimiento a  las quejas o reclamos presentadas por el ciudadano y presentar informe semestral.  </t>
  </si>
  <si>
    <t xml:space="preserve">Defensor del Ciudadano </t>
  </si>
  <si>
    <t>Cada vez que se presenta(n) queja(s)</t>
  </si>
  <si>
    <t xml:space="preserve">Recopila la información de las quejas y reclamos recibidas y se verifica que se emitan las respuestas dentro de los términos.
Se reciben y analizan los resultados de las encuestas de satisfacción al ciudadanía.      </t>
  </si>
  <si>
    <t xml:space="preserve">Se analizan los resultados de seguimiento de las respuestas  quejas y reclamos respondidas y los resultados de las encuestas de satisfacción,  identificando las razones de insatisfacción que deberán ser prioritarias por el defensor al ciudadano. </t>
  </si>
  <si>
    <t xml:space="preserve">Informe semestral del defensor del ciudadano
Informe de Peticiones Quejas Reclamos y Soluciones </t>
  </si>
  <si>
    <t>DETECTIVO</t>
  </si>
  <si>
    <t xml:space="preserve">Atención de Trámites </t>
  </si>
  <si>
    <t>Por la demora en la solución de los trámites por parte de las áreas misionales
Existencia de personal sin la integridad requerida</t>
  </si>
  <si>
    <t xml:space="preserve">Recepción de dadivas por dar respuesta oportuna o prioritaria a un trámite </t>
  </si>
  <si>
    <t xml:space="preserve">Mala imagen de la entidad 
Desconfianza por parte de la ciudadanía
Aparición de cadenas corruptas de los trámites  del IDPC </t>
  </si>
  <si>
    <t>*Realizar seguimientos a los tramites que ingresan al instituto y generar alerta sobre la demora en los procedimiento. 
*Código de integridad, Política de conflicto de intereses</t>
  </si>
  <si>
    <t xml:space="preserve">
Atención a la ciudadanía</t>
  </si>
  <si>
    <t>mensual</t>
  </si>
  <si>
    <t xml:space="preserve">
Se realiza el seguimiento mediante correo electrónico, generando alertas a las dependencias responsables de los tramites (Subdirección de protección e intervención, Gestión territorial)
</t>
  </si>
  <si>
    <t xml:space="preserve">Priorizar la atención de las solicitudes próximas a vencer
</t>
  </si>
  <si>
    <t xml:space="preserve">Correos electrónicos de seguimiento y/o alerta remitidos a las dependencias
</t>
  </si>
  <si>
    <t>Divulgación y socialización ante la ciudadanía y usuarios internos, del portafolio de servicios (tiempos de los trámites, costos),  y  el protocolo de denuncias de actos de corrupción.
Socializar  el código de integridad y el conflicto de interés</t>
  </si>
  <si>
    <t>Profesional Subdirección de Gestión Corporativa (grupo de Atención a la Ciudadanía, Transparencia)</t>
  </si>
  <si>
    <t xml:space="preserve"> Número de acciones de divulgación del portafolio de servicios y trámites realizadas/Número de acciones de divulgación programadas (4)*100
No. de socializaciones realizadas/ No. De socializaciones programadas (1)</t>
  </si>
  <si>
    <t xml:space="preserve">
Aplicar el protocolo de denuncias de actos de corrupción</t>
  </si>
  <si>
    <t>1 profesional designado</t>
  </si>
  <si>
    <t>Profesional designado</t>
  </si>
  <si>
    <t>Recopilar las evidencias e informar  a la Oficina de control Interno Disciplinario</t>
  </si>
  <si>
    <t>Asegurarse que se informe a los entes de control respectivos y realizar el seguimiento del caso 
Reforzar los controles que fallaron</t>
  </si>
  <si>
    <t xml:space="preserve">Aplicación del protocolo de denuncias de corrupción 
Trámite y sanciones de denuncias de corrupción </t>
  </si>
  <si>
    <r>
      <rPr>
        <b/>
        <sz val="11"/>
        <color theme="1"/>
        <rFont val="Tahoma"/>
      </rPr>
      <t>Acciones de control:</t>
    </r>
    <r>
      <rPr>
        <sz val="11"/>
        <color theme="1"/>
        <rFont val="Tahoma"/>
      </rPr>
      <t xml:space="preserve">
En el primer cuatrimestre no se ha presentado denuncias por actos de corrupción por lo que no ha sido necesario aplicar el protocolo de denuncias de actos de corrupción
</t>
    </r>
    <r>
      <rPr>
        <b/>
        <sz val="11"/>
        <color theme="1"/>
        <rFont val="Tahoma"/>
      </rPr>
      <t xml:space="preserve">Acciones de mitigación: </t>
    </r>
    <r>
      <rPr>
        <sz val="11"/>
        <color theme="1"/>
        <rFont val="Tahoma"/>
      </rPr>
      <t xml:space="preserve">
Se realizaron las siguientes actividades de divulgación durante el I cuatrimestre de 2020.
- Infografía Sistema Distrital de Quejas y Reclamos ¿qué es?
- Infografía Sistema Distrital de Quejas y Soluciones ¿Cómo interponer una petición?
- Pieza de comunicación correspondencia 
- Pieza de comunicación canal de atención a la ciudadanía
</t>
    </r>
  </si>
  <si>
    <t>1  divulgación del portafolio de servicios y trámites realizada/ 4 Número de acciones de divulgación programadas en la vigencia</t>
  </si>
  <si>
    <r>
      <rPr>
        <b/>
        <sz val="11"/>
        <color theme="1"/>
        <rFont val="Tahoma"/>
      </rPr>
      <t xml:space="preserve">EVIDENCIAS ACCIONES DE MITIGACIÓN: </t>
    </r>
    <r>
      <rPr>
        <sz val="11"/>
        <color theme="1"/>
        <rFont val="Tahoma"/>
      </rPr>
      <t xml:space="preserve">
1. Pieza de comunicación correspondencia 
2. Pieza de comunicación canal de atención a la ciudadanía
3. Divulgación con la ciudadanía
4. Infografía Sistema Distrital de Quejas y Reclamos ¿qué es?
5. Infografía Sistema Distrital de Quejas y Soluciones ¿Cómo interponer una petición?
6. Divulgación página web</t>
    </r>
  </si>
  <si>
    <r>
      <rPr>
        <b/>
        <sz val="11"/>
        <color theme="1"/>
        <rFont val="Tahoma"/>
      </rPr>
      <t xml:space="preserve">1. Acciones de Control:
</t>
    </r>
    <r>
      <rPr>
        <sz val="11"/>
        <color theme="1"/>
        <rFont val="Tahoma"/>
      </rPr>
      <t xml:space="preserve">10.1 Se realizaron seguimientos semanales de PQRS para los meses de: mayo, junio, julio y agosto, y seguimiento a solciitudes proximas a vencer. Dentro de estos seguimientos, se encuentran los trámites que ingresan al Instituto. </t>
    </r>
    <r>
      <rPr>
        <b/>
        <sz val="11"/>
        <color theme="1"/>
        <rFont val="Tahoma"/>
      </rPr>
      <t xml:space="preserve">
2. Acciones de Mitigación:
</t>
    </r>
    <r>
      <rPr>
        <sz val="11"/>
        <color theme="1"/>
        <rFont val="Tahoma"/>
      </rPr>
      <t xml:space="preserve">10.2 Se realizó revisión del Portafolio de servicios, se realizaron ajustes pertinentes para la presente vigencia  y se solicitó apoyo en el diseño del mismo a la oficina de Comunicaciones, se realizó la divulgación del portafolio a usuarios externos. 
10.3 Se realizó la capacitación de Transparencia y Acceso a la Información Pública e integridad el jueves 27 de agosto de 2020. 
</t>
    </r>
    <r>
      <rPr>
        <b/>
        <sz val="11"/>
        <color theme="1"/>
        <rFont val="Tahoma"/>
      </rPr>
      <t xml:space="preserve">
</t>
    </r>
  </si>
  <si>
    <r>
      <rPr>
        <b/>
        <sz val="11"/>
        <color theme="1"/>
        <rFont val="Tahoma"/>
      </rPr>
      <t xml:space="preserve">1. Evidencias acciones de control: 
</t>
    </r>
    <r>
      <rPr>
        <sz val="11"/>
        <color theme="1"/>
        <rFont val="Tahoma"/>
      </rPr>
      <t xml:space="preserve">
</t>
    </r>
    <r>
      <rPr>
        <b/>
        <sz val="11"/>
        <color theme="1"/>
        <rFont val="Tahoma"/>
      </rPr>
      <t xml:space="preserve"> </t>
    </r>
    <r>
      <rPr>
        <sz val="11"/>
        <color theme="1"/>
        <rFont val="Tahoma"/>
      </rPr>
      <t>10.1 Seguimientos semanales de PQRS para los meses de: mayo, junio, julio y agosto</t>
    </r>
    <r>
      <rPr>
        <sz val="11"/>
        <color rgb="FFFF0000"/>
        <rFont val="Tahoma"/>
      </rPr>
      <t xml:space="preserve"> </t>
    </r>
    <r>
      <rPr>
        <sz val="11"/>
        <color theme="1"/>
        <rFont val="Tahoma"/>
      </rPr>
      <t xml:space="preserve">
</t>
    </r>
    <r>
      <rPr>
        <b/>
        <sz val="11"/>
        <color theme="1"/>
        <rFont val="Tahoma"/>
      </rPr>
      <t xml:space="preserve">
2. Evidencias acciones de mitigación: 
</t>
    </r>
    <r>
      <rPr>
        <sz val="11"/>
        <color theme="1"/>
        <rFont val="Tahoma"/>
      </rPr>
      <t>10.2  Excel</t>
    </r>
    <r>
      <rPr>
        <sz val="11"/>
        <color rgb="FFFF0000"/>
        <rFont val="Tahoma"/>
      </rPr>
      <t xml:space="preserve"> </t>
    </r>
    <r>
      <rPr>
        <sz val="11"/>
        <color theme="1"/>
        <rFont val="Tahoma"/>
      </rPr>
      <t>de solicitud de realización de pieza
&gt; Portafolio de trámites y servicios
&gt; Divulgación</t>
    </r>
    <r>
      <rPr>
        <sz val="11"/>
        <color rgb="FFFF0000"/>
        <rFont val="Tahoma"/>
      </rPr>
      <t xml:space="preserve"> </t>
    </r>
    <r>
      <rPr>
        <sz val="11"/>
        <color theme="1"/>
        <rFont val="Tahoma"/>
      </rPr>
      <t>externa
10.3. Presentación y correo de invitación</t>
    </r>
  </si>
  <si>
    <t xml:space="preserve">Evidencias de acciones de control:
Se encuentran archivos de seguimiento para las semanas: 
- Del 13 y 20 de marzo que no corresponden al período actual de seguimiento.
- Del 28 de mayo, 3, 9 y 30 de junio y 25 de agosto. 
Dandio un total de 5 semanas correspondientes al segundo cuatrimestre. En total son 17 semanas lo cual nos dejaría 12 semanas sin evidencia.
Evidencias acciones de mitigación:
- No se encuentra el excel de 
</t>
  </si>
  <si>
    <r>
      <rPr>
        <b/>
        <sz val="11"/>
        <color theme="1"/>
        <rFont val="Tahoma"/>
      </rPr>
      <t xml:space="preserve">1. Acciones de Control:
</t>
    </r>
    <r>
      <rPr>
        <sz val="11"/>
        <color theme="1"/>
        <rFont val="Tahoma"/>
      </rPr>
      <t>10.1 Se realizaron seguimientos semanales de PQRS para los meses de: septiembre, octubre, noviembre, y seguimiento a solciitudes proximas a vencer. Dentro de estos seguimientos, se encuentran los trámites que ingresan al Instituto.</t>
    </r>
    <r>
      <rPr>
        <b/>
        <sz val="11"/>
        <color theme="1"/>
        <rFont val="Tahoma"/>
      </rPr>
      <t xml:space="preserve"> 
2. Acciones de Mitigación:
</t>
    </r>
    <r>
      <rPr>
        <sz val="11"/>
        <color theme="1"/>
        <rFont val="Tahoma"/>
      </rPr>
      <t>10.2 Se realizó publicación del Portafolio de trámites y servicios en la Intranet de cara a usuarios internos.</t>
    </r>
    <r>
      <rPr>
        <b/>
        <sz val="11"/>
        <color theme="1"/>
        <rFont val="Tahoma"/>
      </rPr>
      <t xml:space="preserve"> </t>
    </r>
  </si>
  <si>
    <r>
      <rPr>
        <b/>
        <sz val="11"/>
        <color theme="1"/>
        <rFont val="Tahoma"/>
      </rPr>
      <t xml:space="preserve">1. Evidencias acciones de control: 
</t>
    </r>
    <r>
      <rPr>
        <sz val="11"/>
        <color theme="1"/>
        <rFont val="Tahoma"/>
      </rPr>
      <t xml:space="preserve">
 10.1 Seguimientos semanales de PQRS para los meses de: septiembre, octubre, noviembre y diciembre (Con corte al 15) 
</t>
    </r>
    <r>
      <rPr>
        <b/>
        <sz val="11"/>
        <color theme="1"/>
        <rFont val="Tahoma"/>
      </rPr>
      <t xml:space="preserve">
2. Evidencias acciones de mitigación: 
</t>
    </r>
    <r>
      <rPr>
        <sz val="11"/>
        <color theme="1"/>
        <rFont val="Tahoma"/>
      </rPr>
      <t xml:space="preserve">10.2  &gt; Portafolio de trámites y servicios
&gt; Divulgación externa
</t>
    </r>
  </si>
  <si>
    <r>
      <rPr>
        <b/>
        <sz val="11"/>
        <color theme="1"/>
        <rFont val="Tahoma"/>
      </rPr>
      <t>Acciones de control:</t>
    </r>
    <r>
      <rPr>
        <sz val="11"/>
        <color theme="1"/>
        <rFont val="Tahoma"/>
      </rPr>
      <t xml:space="preserve"> Las evidencias corresponden con lo señalado.
</t>
    </r>
    <r>
      <rPr>
        <b/>
        <sz val="11"/>
        <color theme="1"/>
        <rFont val="Tahoma"/>
      </rPr>
      <t>Acciones de mitigación:</t>
    </r>
    <r>
      <rPr>
        <sz val="11"/>
        <color theme="1"/>
        <rFont val="Tahoma"/>
      </rPr>
      <t xml:space="preserve"> Las evidencias corresponden con lo señalado.
En relación con el resultados del indicador durante la vigencia se alcazaron 3 acciones del portafolio de servicios y trámites de 4 programadas, obteniendo el 75% de la ejecución de dicha acción de mitigación.   
Frente al indicador No. de socializaciones realizadas/ No. De socializaciones programadas (1) en el código de integridad y conflicto de interés no se identifican evidencias que permitan  </t>
    </r>
  </si>
  <si>
    <r>
      <rPr>
        <b/>
        <sz val="11"/>
        <color theme="1"/>
        <rFont val="Tahoma"/>
      </rPr>
      <t>1. Acciones de Control:</t>
    </r>
    <r>
      <rPr>
        <sz val="11"/>
        <color theme="1"/>
        <rFont val="Tahoma"/>
      </rPr>
      <t xml:space="preserve">
10.1 Se realizó seguimiento al estado de los trámites que ingresaron al IDPC.</t>
    </r>
    <r>
      <rPr>
        <b/>
        <sz val="11"/>
        <color theme="1"/>
        <rFont val="Tahoma"/>
      </rPr>
      <t xml:space="preserve"> 
2. Acciones de Mitigación:
</t>
    </r>
    <r>
      <rPr>
        <sz val="11"/>
        <color theme="1"/>
        <rFont val="Tahoma"/>
      </rPr>
      <t xml:space="preserve">10.2 Se realizó la divulgación de los trámites relacionados con equiparación a estrato 1. </t>
    </r>
  </si>
  <si>
    <r>
      <rPr>
        <b/>
        <sz val="11"/>
        <color theme="1"/>
        <rFont val="Tahoma"/>
      </rPr>
      <t xml:space="preserve">1. Acciones de Control:
</t>
    </r>
    <r>
      <rPr>
        <sz val="11"/>
        <color theme="1"/>
        <rFont val="Tahoma"/>
      </rPr>
      <t xml:space="preserve">10.1. Copia de correos de seguimientos al estado de pqrs
</t>
    </r>
    <r>
      <rPr>
        <b/>
        <sz val="11"/>
        <color theme="1"/>
        <rFont val="Tahoma"/>
      </rPr>
      <t xml:space="preserve">2. Acciones de Mitigación:
</t>
    </r>
    <r>
      <rPr>
        <sz val="11"/>
        <color theme="1"/>
        <rFont val="Tahoma"/>
      </rPr>
      <t>10.2. divulgación del trámite a la ciudadanía</t>
    </r>
  </si>
  <si>
    <t xml:space="preserve">Evidencia 10.1 corresponde con lo reportado
Evidencia 10.2  Corresponde con lo reportado
</t>
  </si>
  <si>
    <t xml:space="preserve">Transparencia y acceso a la información pública </t>
  </si>
  <si>
    <t>Porque los responsables no remiten la información para la publicación en la página web
Porque no revisan la actualización de la información</t>
  </si>
  <si>
    <t>Información desactualizada publicada en el enlace de transparencia de la página web</t>
  </si>
  <si>
    <t xml:space="preserve">Mala imagen de la entidad 
Desconfianza por parte de la ciudadanía
Incumplimiento de la garantía del acceso a la información pública  </t>
  </si>
  <si>
    <t xml:space="preserve">La definición del esquema de publicación de la página web </t>
  </si>
  <si>
    <t xml:space="preserve">Profesional de transparencia </t>
  </si>
  <si>
    <t xml:space="preserve">Anual </t>
  </si>
  <si>
    <t xml:space="preserve">Desde cada dependencia y de conformidad con la normatividad vigente se define la información que deberá ser publicada en la página web de la entidad. </t>
  </si>
  <si>
    <t xml:space="preserve">Se determina la información a publicar, la dependencia responsable, la frecuencia de publicación de la información y de esta manera el compromiso del líder del proceso para remitir la información de manera oportuna para su publicación y sus actualizaciones correspondientes.  </t>
  </si>
  <si>
    <t xml:space="preserve">Esquema de publicación de la información </t>
  </si>
  <si>
    <t xml:space="preserve">
Actualizar el esquema de publicación 
Realizar dos (2) alertas para que los responsables de la publicación de la información, realicen la revisión y actualización de la información publicada en la web.  </t>
  </si>
  <si>
    <t>Esquema de publicación actualizado
Número de alertas generadas/total alertas programadas(2)*100</t>
  </si>
  <si>
    <r>
      <rPr>
        <b/>
        <sz val="11"/>
        <color theme="1"/>
        <rFont val="Tahoma"/>
      </rPr>
      <t xml:space="preserve">Acciones de control: </t>
    </r>
    <r>
      <rPr>
        <sz val="11"/>
        <color theme="1"/>
        <rFont val="Tahoma"/>
      </rPr>
      <t xml:space="preserve">
Se realizó la Publicación de información en la página web, atendiendo todas las solicitudes recibidas. </t>
    </r>
    <r>
      <rPr>
        <sz val="11"/>
        <color rgb="FFE36C09"/>
        <rFont val="Tahoma"/>
      </rPr>
      <t xml:space="preserve">
</t>
    </r>
    <r>
      <rPr>
        <sz val="11"/>
        <color theme="1"/>
        <rFont val="Tahoma"/>
      </rPr>
      <t xml:space="preserve">El informe de implementación de la ley de transparencia se presenta en el mes de mayo. 
</t>
    </r>
    <r>
      <rPr>
        <b/>
        <sz val="11"/>
        <color theme="1"/>
        <rFont val="Tahoma"/>
      </rPr>
      <t xml:space="preserve">
Acciones de mitigación: </t>
    </r>
    <r>
      <rPr>
        <sz val="11"/>
        <color theme="1"/>
        <rFont val="Tahoma"/>
      </rPr>
      <t xml:space="preserve">
Durante el periodo en curso se elaboró en articulación con el equipo de Gestión Documental, el Esquema de Publicación de la Información en cumplimiento de la Ley de Transparencia y Derecho de Acceso a la Información Pública. 
El documento fue divulgado con las áreas competentes para los respectivos comentarios y aprobación. El documento será presentado para su respectiva aprobación en el Comité de Gestión y Desempeño Institucional una vez este sea convocado de manera virtual debido a la contingencia decretada por el COVID-19.
la primer alerta  esta programada para realizarse en el mes de mayo. </t>
    </r>
  </si>
  <si>
    <t>1 Esquema de publicación actualizado
0 alertas generadas/2l alertas programadas</t>
  </si>
  <si>
    <t xml:space="preserve">EVIDENCIAS ACCIONES DE CONTROL: 
Carpeta- atención a solicitud de publicación
EVIDENCIAS ACCIONES DE MITIGACIÓN:
1. Matriz Esquema de Publicación de Información
2. Correo de divulgación con las áreas competentes para comentarios y ajustes
</t>
  </si>
  <si>
    <r>
      <rPr>
        <b/>
        <sz val="11"/>
        <color theme="1"/>
        <rFont val="Tahoma"/>
      </rPr>
      <t xml:space="preserve">1. Acciones de Control:
</t>
    </r>
    <r>
      <rPr>
        <sz val="11"/>
        <color theme="1"/>
        <rFont val="Tahoma"/>
      </rPr>
      <t xml:space="preserve">15.1 Se realizó actualización en el micrositio de  Transparencia y Derecho de Acceso a la Información Pública del 
Informe I cuatrimestre Ley de Transparencia y Derecho de Acceso a la Información Pública.
15.2 Se presentó y aprobo en el Comité Institucional de Gestión y Desempeño el Esquema de Publicación de Información Pública. La información ya se encuentra publicada en la sección de Transparencia y Acceso a la Información Pública del sitio web de la entidad. 
</t>
    </r>
    <r>
      <rPr>
        <b/>
        <sz val="11"/>
        <color theme="1"/>
        <rFont val="Tahoma"/>
      </rPr>
      <t xml:space="preserve">
2. Acciones de Mitigación:
</t>
    </r>
    <r>
      <rPr>
        <sz val="11"/>
        <color theme="1"/>
        <rFont val="Tahoma"/>
      </rPr>
      <t xml:space="preserve">15.3 Un Esquema de publicación Actualizado
15.4 Dos alertas de riesgo </t>
    </r>
    <r>
      <rPr>
        <b/>
        <sz val="11"/>
        <color theme="1"/>
        <rFont val="Tahoma"/>
      </rPr>
      <t xml:space="preserve"> </t>
    </r>
  </si>
  <si>
    <r>
      <rPr>
        <sz val="11"/>
        <color theme="1"/>
        <rFont val="Tahoma"/>
      </rPr>
      <t>1 Esquema de publicación actualizado
2</t>
    </r>
    <r>
      <rPr>
        <sz val="11"/>
        <color rgb="FFFF0000"/>
        <rFont val="Tahoma"/>
      </rPr>
      <t xml:space="preserve"> </t>
    </r>
    <r>
      <rPr>
        <sz val="11"/>
        <color theme="1"/>
        <rFont val="Tahoma"/>
      </rPr>
      <t>alertas generadas/2 alertas programadas</t>
    </r>
  </si>
  <si>
    <r>
      <rPr>
        <b/>
        <sz val="11"/>
        <color theme="1"/>
        <rFont val="Tahoma"/>
      </rPr>
      <t xml:space="preserve">1. Evidencias acciones de control: 
</t>
    </r>
    <r>
      <rPr>
        <sz val="11"/>
        <color theme="1"/>
        <rFont val="Tahoma"/>
      </rPr>
      <t>15.1 Informe I cuatrimestre Ley de Transparencia y Derecho de Acceso a la Información Pública.
Publicación en el micrositio
15.2 Esquema de publicación, acta de aprobación  y</t>
    </r>
    <r>
      <rPr>
        <sz val="11"/>
        <color rgb="FFFF0000"/>
        <rFont val="Tahoma"/>
      </rPr>
      <t xml:space="preserve"> </t>
    </r>
    <r>
      <rPr>
        <sz val="11"/>
        <color theme="1"/>
        <rFont val="Tahoma"/>
      </rPr>
      <t>correo de divulgación y pantallazo publicación en pagina web</t>
    </r>
    <r>
      <rPr>
        <sz val="11"/>
        <color rgb="FFFF0000"/>
        <rFont val="Tahoma"/>
      </rPr>
      <t xml:space="preserve">
</t>
    </r>
    <r>
      <rPr>
        <b/>
        <sz val="11"/>
        <color theme="1"/>
        <rFont val="Tahoma"/>
      </rPr>
      <t xml:space="preserve">
2. Evidencias acciones de mitigación: 
</t>
    </r>
    <r>
      <rPr>
        <sz val="11"/>
        <color theme="1"/>
        <rFont val="Tahoma"/>
      </rPr>
      <t xml:space="preserve">15.3 Matriz Esquema de publicación
15.4 2 Alertas realizadas el 10 de agosto
</t>
    </r>
  </si>
  <si>
    <t>Evidencias acciones de control:
- Falta el pantallazo de publicacipón en página web.
Evidencias acciones de mitigación:
- Falta la matriz de esquema de publicación.</t>
  </si>
  <si>
    <r>
      <rPr>
        <b/>
        <sz val="11"/>
        <color theme="1"/>
        <rFont val="Tahoma"/>
      </rPr>
      <t>1. Acciones de Control:
1</t>
    </r>
    <r>
      <rPr>
        <sz val="11"/>
        <color theme="1"/>
        <rFont val="Tahoma"/>
      </rPr>
      <t>5.1 Se realizó actualización en el micrositio de  Transparencia y Derecho de Acceso a la Información Pública del 
Informe III cuatrimestre Ley de Transparencia y Derecho de Acceso a la Información Pública.</t>
    </r>
    <r>
      <rPr>
        <b/>
        <sz val="11"/>
        <color theme="1"/>
        <rFont val="Tahoma"/>
      </rPr>
      <t xml:space="preserve">
2. Acciones de Mitigación:
</t>
    </r>
    <r>
      <rPr>
        <sz val="11"/>
        <color theme="1"/>
        <rFont val="Tahoma"/>
      </rPr>
      <t xml:space="preserve">15.2 se realizaron Dos alertas de riesgo  </t>
    </r>
  </si>
  <si>
    <r>
      <rPr>
        <sz val="11"/>
        <color theme="1"/>
        <rFont val="Tahoma"/>
      </rPr>
      <t>1 Esquema de publicación actualizado
2</t>
    </r>
    <r>
      <rPr>
        <sz val="11"/>
        <color rgb="FFFF0000"/>
        <rFont val="Tahoma"/>
      </rPr>
      <t xml:space="preserve"> </t>
    </r>
    <r>
      <rPr>
        <sz val="11"/>
        <color theme="1"/>
        <rFont val="Tahoma"/>
      </rPr>
      <t>alertas generadas/2 alertas programadas</t>
    </r>
  </si>
  <si>
    <r>
      <rPr>
        <b/>
        <sz val="11"/>
        <color theme="1"/>
        <rFont val="Tahoma"/>
      </rPr>
      <t xml:space="preserve">1. Evidencias acciones de control: 
</t>
    </r>
    <r>
      <rPr>
        <sz val="11"/>
        <color theme="1"/>
        <rFont val="Tahoma"/>
      </rPr>
      <t xml:space="preserve">15.1 Informe III cuatrimestre Ley de Transparencia y Derecho de Acceso a la Información Pública.
Publicación en el micrositio
</t>
    </r>
    <r>
      <rPr>
        <b/>
        <sz val="11"/>
        <color theme="1"/>
        <rFont val="Tahoma"/>
      </rPr>
      <t xml:space="preserve">
2. Evidencias acciones de mitigación: 
</t>
    </r>
    <r>
      <rPr>
        <sz val="11"/>
        <color theme="1"/>
        <rFont val="Tahoma"/>
      </rPr>
      <t>15.2 Dos Alertas realizadas el 1 de diciembre</t>
    </r>
    <r>
      <rPr>
        <b/>
        <sz val="11"/>
        <color theme="1"/>
        <rFont val="Tahoma"/>
      </rPr>
      <t xml:space="preserve">
</t>
    </r>
  </si>
  <si>
    <r>
      <rPr>
        <b/>
        <sz val="11"/>
        <color theme="1"/>
        <rFont val="Tahoma"/>
      </rPr>
      <t>Acciones de control:</t>
    </r>
    <r>
      <rPr>
        <sz val="11"/>
        <color theme="1"/>
        <rFont val="Tahoma"/>
      </rPr>
      <t xml:space="preserve"> Las evidencias corresponden con lo señalado.
</t>
    </r>
    <r>
      <rPr>
        <b/>
        <sz val="11"/>
        <color theme="1"/>
        <rFont val="Tahoma"/>
      </rPr>
      <t>Acciones de mitigación:</t>
    </r>
    <r>
      <rPr>
        <sz val="11"/>
        <color theme="1"/>
        <rFont val="Tahoma"/>
      </rPr>
      <t xml:space="preserve"> Las evidencias corresponden con lo señalado.
De acuerdo con la evidencia reportada en el segundo cuatrimestre se </t>
    </r>
    <r>
      <rPr>
        <sz val="11"/>
        <color theme="1"/>
        <rFont val="Tahoma"/>
      </rPr>
      <t>actualizó el esquema de publicación por lo cual se da por cumplido el 100% de la acción y el indicador.
Frente a la segunda acción e indicador Realizar dos (2) alertas para que los responsables de la publicación de la información, realicen la revisión y actualización de la información publicada en la web se determina que se cumplió con el 100% de lo programado 2 alertas generadas/2 alertas programadas.</t>
    </r>
  </si>
  <si>
    <t xml:space="preserve">Durante el periodo curso este control no se ejecutó dado que la Ley de Transparencia y Derecho de Acceso a la Información Pública modificó la Resolución 3564 de 2015 por la Resolución 1519 de 2020, en consecuencia se realizó la publicación de los contenidos minimos de información pública de acuerdo con la nueva estructura de Ley y se remitió como parte de las altertas de cumplimiento la Circular 007 de 2021 y los anexos reglamentarios. </t>
  </si>
  <si>
    <t xml:space="preserve">Circular 007 de 2021. 
Correo socialización circular </t>
  </si>
  <si>
    <t>Las evidencias corresponden con lo reportado.</t>
  </si>
  <si>
    <t xml:space="preserve">Informe del estado de implementación de la ley de transparencia en la que se identifican las fortalezas debilidades y aspectos por mejorar.  </t>
  </si>
  <si>
    <t xml:space="preserve">Cuatrimestral </t>
  </si>
  <si>
    <t xml:space="preserve">Se realiza la verificación del cumplimiento de los requerimientos en el marco de la implementación de la ley de transparencia y se consolida la información en el informes estado de implementación de la ley de transparencia.  </t>
  </si>
  <si>
    <t>Se identifican las debilidades y fortalezas en el informe de transparencia y se informa a los responsable s del fallas para que se adelanten las acciones pertinentes.</t>
  </si>
  <si>
    <t xml:space="preserve">Informe del estado de implementación de  la Ley de Transparencia </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</si>
  <si>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</si>
  <si>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</si>
  <si>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</si>
  <si>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</si>
  <si>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</si>
  <si>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Pago de la nómina y de las contribuciones inherentes a ella, de los servidores del IDPC.</t>
  </si>
  <si>
    <t>Falta de parametrización del sistema y ajustes en las funcionalidades relacionadas con la gestión de novedades.</t>
  </si>
  <si>
    <t>Inconsistencias  e inoportunidad en el pago de la nómina.</t>
  </si>
  <si>
    <t>Diferencia entre lo devengado y lo pagado. 
Reproceso en la liquidación de la nómina.
Incumplimiento de la fecha de pago de la nómina</t>
  </si>
  <si>
    <t>Revisión de la liquidación de la nómina por parte del funcionario responsable de la liquidación antes de su envío al(a) líder del proceso para el pago de la nómina.</t>
  </si>
  <si>
    <t>Profesional Especializado</t>
  </si>
  <si>
    <t>Mensual</t>
  </si>
  <si>
    <t>La nómina se exporta a formato Excel y se revisan los conceptos de devengo y deducciones por servidor.</t>
  </si>
  <si>
    <t>Se identifica la observación y se devuelve para que el operador del sistema verifique y si es el caso aplique el correctivo.</t>
  </si>
  <si>
    <t>Correos electrónicos donde se envía para revisión y se devuelve con observaciones, si es el caso.</t>
  </si>
  <si>
    <t>Detectivo</t>
  </si>
  <si>
    <t xml:space="preserve">Realizar una reliquidación manual y compararla con la liquidación sistematizada. 
Crear una matriz en la que se incorporen todas las novedades que afectan la liquidación de la nómina.
Elaborar el cronograma de nómina y divulgarlo.
</t>
  </si>
  <si>
    <t>01/0/1/2020</t>
  </si>
  <si>
    <t>No. de pagos efectuados sin inconsistencias / Total de pagos efectuados
No. de nóminas efectuadas oportunamente / Total de nominas pagadas</t>
  </si>
  <si>
    <t>Efectuar la liquidación de una nómina adicional, donde se corrijan las inconsistencias, en el caso de un menor valor pagado. Si se trata de un mayor valor pagado, se requiere al servidor, se informa de lo ocurrido y se establece un acuerdo de pago para que reintegre el valor pagado de más.</t>
  </si>
  <si>
    <t>Operador del sistema que ejecute los correctivos. 
En caso de recobro, asesoría jurídica.</t>
  </si>
  <si>
    <t>Ejecutar las actividades propuestas.</t>
  </si>
  <si>
    <t>Seguimiento a la nómina adiciona y/o al recobro.</t>
  </si>
  <si>
    <t>La nómina adicional y el acuerdo de pago.</t>
  </si>
  <si>
    <r>
      <rPr>
        <sz val="12"/>
        <color rgb="FFFF0000"/>
        <rFont val="Tahoma"/>
      </rPr>
      <t xml:space="preserve">
1. Se realizó la revisión de la nómina durante el primer cuatrimestre del año 2020, previo envío al líder del proceso.
La nómina fue exportada en formato Excel, comparando la información registrada en el sistema frente a los datos liquidados de forma manual con el fin de comparar los devengos y las deducciones por cada servidor.
Se requirieron realizar ajustes a los servidores que se incorporaban cada mes, como nuevos funcionarios de la planta.
Una vez liquidada las nóminas y comparadas fueron remitidas a los líderes del proceso para su revisión, en cada una de ellas se tuvo retroalimentación y al final fueron aprobadas por los lideres correspondientes.
Se presentó una novedad de descuento de nómina de un solo funcionario en el cuatrimestre, el cual tuvo diferencia con la entidad que emite el descuento.
2. Como novedad, durante el mes de abril de 2020 por los cambios normativos a causa de la emergencia decretada por el Gobierno Nacional y Distrital, se requirió realizar ajustes en los aportes a pensión lo cual genero constante interacción y dependencia del proveedor del software de nómina para efectuar estos cambios de forma telefónica.
Una vez verificados los cambios realizados en el sistema frente a las condiciones normativas vigentes, se confirmó que los cálculos se estaban realizando correctamente.
La matriz planteada inicialmente no se adopto por operatividad en el pago de la nómina, adicional no se detallaban las novedades y no se podía anexar como soporte en el proceso de pago, por tal motivo se creo el "Informe mensual de novedades de nómina", lo que permite consolidar cada mes los cambios en la liquidación y pago.
El cronograma de actividades para la liquidación y pago de la nómina se empieza a establecer en el mes de mayo de 2020.</t>
    </r>
    <r>
      <rPr>
        <b/>
        <sz val="12"/>
        <color rgb="FFFF0000"/>
        <rFont val="Tahoma"/>
      </rPr>
      <t xml:space="preserve">
</t>
    </r>
  </si>
  <si>
    <t>Numero de pagos efectuados sin inconsistencias 176 / Total de pagos efectuados 177.
Numero de nóminas efectuadas oportunamente 5 / Total de nóminas pagadas 5</t>
  </si>
  <si>
    <t xml:space="preserve">Carpetas de nomina de los meses de enero, febrero, marzo y abril; contienen los correos de revisión de nomina por parte del líder de TH y de contabilidad; informe no novedades presentadas en el mes. </t>
  </si>
  <si>
    <r>
      <rPr>
        <b/>
        <sz val="12"/>
        <color theme="1"/>
        <rFont val="Tahoma"/>
      </rPr>
      <t xml:space="preserve">1. Acciones de Control: </t>
    </r>
    <r>
      <rPr>
        <sz val="12"/>
        <color theme="1"/>
        <rFont val="Tahoma"/>
      </rPr>
      <t xml:space="preserve">
En el segundo cuatrimestre con el fin de prevenir acciones que pongan en riesgo el pago de la nómina y de las contribuciones inherentes a ella, de los servidores del IDPC, se dio continuidad a las acciones de liquidación tanto en el software de nómina “Milenium” y las realizadas en el formato Excel de liquidación de nómina; lo cual permite hacer verificaciones de las liquidaciones para contrastar que sean correctas y además el formato Excel es un herramienta que facilita la revisión, por parte de los profesionales de talento humano y en gestión financiera, ya que no se requiere tener conocimientos en el manejo del software.
Con las medidas implementadas por el Decreto 568 de 2020, fue necesario hacer un desarrollo en el software de nómina Milenium, ya que esta norma trajo dos deducciones nuevas, la primera es el “Impuesto solidario por el COVID 19” y la segunda es un “Aporte solidario voluntario por el COVID 19”. Para garantizar estas deducciones en la nómina mensual de salarios de la entidad, se crearon en el software de nómina Milenium dos conceptos:
Código 232. “APORTE SOLIDARIO FOME FUNCIONARIOS”, con el cual se realiza el descuento a los servidores que de acuerdo a la norma, cumplan con los requisitos para su descuento.
Código 233. “BOGOTÁ SOLIDARIA” con el cual se realiza el descuento a los servidores que de manera voluntaria lo solicitan.
Otra actividad que se realizó en el mes de julio para prevenir que se presenten errores en la liquidación de la nómina, fue una revisión normativa de cuáles son las bases del  ingreso base de cotización para calcular los aportes parafiscales. Actividad que identificó que la base utilizada, no se estaba teniendo en cuenta el valor por pago de la prima de servicios. Inconsistencia que fue subsanada parametrizando el software de nómina, para que tome este valor en el cálculo de la base para aportes parafiscales. 
</t>
    </r>
    <r>
      <rPr>
        <b/>
        <sz val="12"/>
        <color theme="1"/>
        <rFont val="Tahoma"/>
      </rPr>
      <t xml:space="preserve">2. Acciones de mitigación: </t>
    </r>
    <r>
      <rPr>
        <sz val="12"/>
        <color theme="1"/>
        <rFont val="Tahoma"/>
      </rPr>
      <t xml:space="preserve">
Se realizó la liquidación manual y se comparó con la liquidación sistematizada.
Durante el cuatrimestre se adelantó la realización de los informes mensuales de novedades, asi como el diligencimiento en la matriz de novedades. 
El cronograma de nomina no fue elaborado en el cuatrimestre. </t>
    </r>
  </si>
  <si>
    <t>138 pagos efectuados sin incosistencias /138 de pagos efectuados
4 nominas efectuadas/ 4 nominas pagadas</t>
  </si>
  <si>
    <r>
      <rPr>
        <b/>
        <sz val="12"/>
        <color theme="1"/>
        <rFont val="Tahoma"/>
      </rPr>
      <t>1. Evidencias acciones de control:</t>
    </r>
    <r>
      <rPr>
        <sz val="12"/>
        <color theme="1"/>
        <rFont val="Tahoma"/>
      </rPr>
      <t xml:space="preserve">
Correos de revisión de nómina.
Correos de ajustes y parametrización del software Millenium.
</t>
    </r>
    <r>
      <rPr>
        <b/>
        <sz val="12"/>
        <color theme="1"/>
        <rFont val="Tahoma"/>
      </rPr>
      <t>2. Acciones de mitigación:</t>
    </r>
    <r>
      <rPr>
        <sz val="12"/>
        <color theme="1"/>
        <rFont val="Tahoma"/>
      </rPr>
      <t xml:space="preserve">
Carpeta liquidación manual- Matriz de excel-Liquidación manual nomina de mayo, junio, julio y agosto
Novedades-Matriz de novedades e informes de novedades.
 </t>
    </r>
  </si>
  <si>
    <t>Las evidencias se encuentran acorde cn lo mencionado en la columna de evidencias.</t>
  </si>
  <si>
    <r>
      <rPr>
        <b/>
        <sz val="12"/>
        <color theme="1"/>
        <rFont val="Tahoma"/>
      </rPr>
      <t xml:space="preserve">1. Acciones de Control: </t>
    </r>
    <r>
      <rPr>
        <sz val="12"/>
        <color theme="1"/>
        <rFont val="Tahoma"/>
      </rPr>
      <t>En el tercer cuatrimestre con el fin de prevenir acciones que pongan en riesgo el pago de la nómina y de las contribuciones inherentes a ella, de los servidores del IDPC, se dio continuidad a las acciones de liquidación tanto en el software de nómina “Milenium” y las realizadas en el formato Excel de liquidación de nómina; lo cual permite hacer verificaciones de las liquidaciones para contrastar que sean correctas y además el formato Excel es un herramienta que facilita la revisión, por parte de los profesionales de talento humano y en gestión financiera, ya que no se requiere tener conocimientos en el manejo del software.</t>
    </r>
    <r>
      <rPr>
        <b/>
        <sz val="12"/>
        <color theme="1"/>
        <rFont val="Tahoma"/>
      </rPr>
      <t xml:space="preserve">
2. Acciones de mitigación: 
</t>
    </r>
    <r>
      <rPr>
        <sz val="12"/>
        <color theme="1"/>
        <rFont val="Tahoma"/>
      </rPr>
      <t>Se realizó la liquidación manual y se comparó con la liquidación sistematizada.
Durante el cuatrimestre se adelantó la realización de los informes mensuales de novedades, asi como el diligencimiento en la matriz de novedades.</t>
    </r>
    <r>
      <rPr>
        <b/>
        <sz val="12"/>
        <color theme="1"/>
        <rFont val="Tahoma"/>
      </rPr>
      <t xml:space="preserve">
</t>
    </r>
  </si>
  <si>
    <t>160 pagos efectuados sin incosistencias /160 de pagos efectuados
 9 nominas efectuadas/ 9 nominas pagadas</t>
  </si>
  <si>
    <r>
      <rPr>
        <b/>
        <sz val="12"/>
        <color rgb="FF000000"/>
        <rFont val="Arial"/>
      </rPr>
      <t>1. Evidencias acciones de control:</t>
    </r>
    <r>
      <rPr>
        <sz val="12"/>
        <color rgb="FF000000"/>
        <rFont val="Arial"/>
      </rPr>
      <t xml:space="preserve">
 Correos de revisión de nómina.
 Correos de ajustes y parametrización del software Millenium.
</t>
    </r>
    <r>
      <rPr>
        <b/>
        <sz val="12"/>
        <color rgb="FF000000"/>
        <rFont val="Arial"/>
      </rPr>
      <t xml:space="preserve"> 2. Acciones de mitigación:</t>
    </r>
    <r>
      <rPr>
        <sz val="12"/>
        <color rgb="FF000000"/>
        <rFont val="Arial"/>
      </rPr>
      <t xml:space="preserve">
 Carpeta liquidación manual- Matriz de excel-Liquidación manual nomina de mayo, junio, julio y agosto
 Novedades-Matriz de novedades e informes de novedades.</t>
    </r>
  </si>
  <si>
    <r>
      <rPr>
        <b/>
        <sz val="12"/>
        <color rgb="FF000000"/>
        <rFont val="Arial"/>
      </rPr>
      <t>Acciones de control:</t>
    </r>
    <r>
      <rPr>
        <sz val="12"/>
        <color rgb="FF000000"/>
        <rFont val="Arial"/>
      </rPr>
      <t xml:space="preserve"> Las evidencias corresponden con lo señalado.
</t>
    </r>
    <r>
      <rPr>
        <b/>
        <sz val="12"/>
        <color rgb="FF000000"/>
        <rFont val="Arial"/>
      </rPr>
      <t>Acciones de mitigación:</t>
    </r>
    <r>
      <rPr>
        <sz val="12"/>
        <color rgb="FF000000"/>
        <rFont val="Arial"/>
      </rPr>
      <t xml:space="preserve"> De acuerdo con la evidencia reportada no se identificó la matriz de  novedaddes mencionada.
Frente a la acción </t>
    </r>
    <r>
      <rPr>
        <i/>
        <sz val="12"/>
        <color rgb="FF000000"/>
        <rFont val="Arial"/>
      </rPr>
      <t xml:space="preserve">"Elaborar el cronograma de nómina y divulgarlo", </t>
    </r>
    <r>
      <rPr>
        <sz val="12"/>
        <color rgb="FF000000"/>
        <rFont val="Arial"/>
      </rPr>
      <t>no se identifican evidencias ni reporte en ningún cuatrimestre razón por la que la acción fue incumplida.</t>
    </r>
    <r>
      <rPr>
        <i/>
        <sz val="12"/>
        <color rgb="FF000000"/>
        <rFont val="Arial"/>
      </rPr>
      <t xml:space="preserve"> </t>
    </r>
    <r>
      <rPr>
        <sz val="12"/>
        <color rgb="FF000000"/>
        <rFont val="Arial"/>
      </rPr>
      <t xml:space="preserve">
Conforme con los resultados de los indicadores se identifica que los pagos relacionados con la nómina fueron efectuados y la no presentaron inconsistencias.</t>
    </r>
  </si>
  <si>
    <r>
      <rPr>
        <b/>
        <sz val="12"/>
        <color theme="1"/>
        <rFont val="Tahoma"/>
      </rPr>
      <t xml:space="preserve">1. Acciones de Control:
</t>
    </r>
    <r>
      <rPr>
        <sz val="12"/>
        <color theme="1"/>
        <rFont val="Tahoma"/>
      </rPr>
      <t xml:space="preserve">En el primer cuatrimestre de 2021 con el fin de prevenir acciones que pongan en riesgo el pago de la nómina y de las contribuciones inherentes a ella, de los servidores del IDPC, se dio continuidad a las acciones de liquidación tanto en el software de nómina “Milenium” y las realizadas en el formato Excel de liquidación de nómina; lo cual permite hacer verificaciones de las liquidaciones para contrastar que sean correctas y además el formato Excel es un herramienta que facilita la revisión, por parte de los profesionales de talento humano y de gestión financiera.
</t>
    </r>
    <r>
      <rPr>
        <b/>
        <sz val="12"/>
        <color theme="1"/>
        <rFont val="Tahoma"/>
      </rPr>
      <t xml:space="preserve">2. Acciones de Control: 
</t>
    </r>
    <r>
      <rPr>
        <sz val="12"/>
        <color theme="1"/>
        <rFont val="Tahoma"/>
      </rPr>
      <t>Se ha recurrido al proveedor del Software de Nómina para la parametrización del aplicativo a saber: 
- Cambio de Cuentas Contables.
- Reajuste de Horas Extras.
- Reintegro de Libranza Davivienda.</t>
    </r>
    <r>
      <rPr>
        <b/>
        <sz val="12"/>
        <color theme="1"/>
        <rFont val="Tahoma"/>
      </rPr>
      <t xml:space="preserve">
</t>
    </r>
    <r>
      <rPr>
        <sz val="12"/>
        <color theme="1"/>
        <rFont val="Tahoma"/>
      </rPr>
      <t xml:space="preserve">
</t>
    </r>
  </si>
  <si>
    <t>1. Impresión en PDF de los correos electrónicos donde se envía la nómina mensual para la revisión del cálculo de la misma y los correos de respuesta donde se hacen observaciones a la misma, si es el caso.
2. Captura de pantalla donde se evidencia la creación de los conceptos mencionados.</t>
  </si>
  <si>
    <t>Acciones de Control :Se encuentran las evidencias mencionadas en las respectivas carpetas :  Carpeta de Revisión de Nómina que contiene  los archivos PDF   y Carpera de Ajuste  en Software  contien captura de pantalla de la parametrización : Creación Concepto de cONCEPTO 124 Nómina HORAS EXTRAS, Creación concepto 235 Reintegro de Libranzas y  CAMBIO CUENTA CONTABLE "SALARIOS POR PAGAR"</t>
  </si>
  <si>
    <t>Parametrizar el sistema de acuerdo con los requerimientos de las novedades que se aplican a la nómina.</t>
  </si>
  <si>
    <t>Se revisan las condiciones normativas aplicables y se efectúan liquidaciones por concepto para verificar que se esté calculando adecuadamente.</t>
  </si>
  <si>
    <t>Se identifica la observación y se requiere al proveedor para que verifique la parametrización y si es el caso se corrija en el sistema el cálculo.</t>
  </si>
  <si>
    <t>Correos electrónicos donde se solicita al proveedor la verificación y ajuste de la parametrización.</t>
  </si>
  <si>
    <t>Preventivo</t>
  </si>
  <si>
    <t>Ejecutar el Plan Estratégico de Talento Humano, a través del cronograma de trabajo.</t>
  </si>
  <si>
    <t>Incumplimiento de los requerimientos del Sistema de Gestión de Seguridad y Salud en el Trabajo. 
Deficiencias en el  control a los factores de riesgo de ocupacionales. 
 Falta de autocuidado del personal.  
Que no se cuente con el personal de planta Profesional, que cuenta con Licencia en Salud Ocupacional. 
Desconocimiento de las responsabilidades en el  marco del SG-SST en los diferentes niveles de la entidad. 
Presupuesto Limitado para el cumplimiento de todas las exigencias del SG-SST.</t>
  </si>
  <si>
    <t xml:space="preserve">Materialización de  Riesgos Laborales  y Enfermedades Laborales en los trabajadores </t>
  </si>
  <si>
    <t>Sanciones disciplinarias y/o legales, por no cumplir con los requisitos del SGSST.
Accidentes Laborales.
Enfermedades de Tipo Ocupacional.</t>
  </si>
  <si>
    <t xml:space="preserve">Sensibilizar a los servidores sobre el autocuidado  personal.  </t>
  </si>
  <si>
    <t>Trimestral</t>
  </si>
  <si>
    <t xml:space="preserve">Se imparte sensibilizaciones de autocuidado personal </t>
  </si>
  <si>
    <t>Escalar a los Jefes Inmediatos, reiterando la invitación a la charla o taller.</t>
  </si>
  <si>
    <t>Listados de asistencias y/o invitaciones a actividades virtuales</t>
  </si>
  <si>
    <t>Charlas y talleres de sensibilización en el marco del SG-SST.
Divulgar folletos de promoción prevención y tips de autocuidado 
Visitas e inspecciones de las sedes del IDPC.</t>
  </si>
  <si>
    <t># Charlas ejecutadas/ # Charlas programadas
No. De de divulgaciones realizadas en el periodo/ No. De divulgaciones programadas
# Visitas e inspecciones ejecutadas/ Vistas e inspecciones Programadas</t>
  </si>
  <si>
    <t>Ejecutar el 
Procedimiento Reporte e Investigaciones de Accidentes e Incidentes  de Trabajo del IDPC.</t>
  </si>
  <si>
    <t>Profesional en SGSST</t>
  </si>
  <si>
    <t>Atender la situación con el Brigadista y tomar registro fotográfico.</t>
  </si>
  <si>
    <t xml:space="preserve">Investigación del Accidente o Incidente </t>
  </si>
  <si>
    <t>FURAT e Informe de Investigación de accidente e incidente.</t>
  </si>
  <si>
    <r>
      <rPr>
        <b/>
        <sz val="12"/>
        <color theme="1"/>
        <rFont val="Tahoma"/>
      </rPr>
      <t xml:space="preserve">1. Acciones de control: </t>
    </r>
    <r>
      <rPr>
        <sz val="12"/>
        <color theme="1"/>
        <rFont val="Tahoma"/>
      </rPr>
      <t xml:space="preserve"> </t>
    </r>
    <r>
      <rPr>
        <b/>
        <sz val="12"/>
        <color theme="1"/>
        <rFont val="Tahoma"/>
      </rPr>
      <t xml:space="preserve"> </t>
    </r>
    <r>
      <rPr>
        <sz val="12"/>
        <color theme="1"/>
        <rFont val="Tahoma"/>
      </rPr>
      <t xml:space="preserve">En el primer cuatrimestre  2020, se realizaron 5 charlas (capacitaciones), a saber:  Inducción SG-SST, Riesgo Biológico, Primeros Auxilios, Hábitos de Vida Saludable, Riesgo Psicosocial, Manejo de Estrés Ansiedad y Depresión, cada una de estas capacitaciones o charlas tienen un enfoque de autocuidado. 
Se realizaron 2 visitas de inspección a la sedes de casa Sámano y siete balcones 
</t>
    </r>
  </si>
  <si>
    <t>N/A</t>
  </si>
  <si>
    <r>
      <rPr>
        <b/>
        <sz val="12"/>
        <color theme="1"/>
        <rFont val="Tahoma"/>
      </rPr>
      <t>Evidencias: 1</t>
    </r>
    <r>
      <rPr>
        <sz val="12"/>
        <color theme="1"/>
        <rFont val="Tahoma"/>
      </rPr>
      <t xml:space="preserve">- 
-Lista de asistencia a capacitación de inducción
- doc. Word con pantallazo a invitación de las capacitaciones y charlas de: Riesgo Biológico, Primeros Auxilios, Riesgo psicosocial manejo del estrés y ansiedad.
-Invitación y presentación a videoconferencias estilos de vida saludables  </t>
    </r>
    <r>
      <rPr>
        <b/>
        <sz val="12"/>
        <color theme="1"/>
        <rFont val="Tahoma"/>
      </rPr>
      <t xml:space="preserve"> 
</t>
    </r>
    <r>
      <rPr>
        <sz val="12"/>
        <color theme="1"/>
        <rFont val="Tahoma"/>
      </rPr>
      <t xml:space="preserve">Informe de inspección por parte de la ARL                                                                       </t>
    </r>
  </si>
  <si>
    <r>
      <rPr>
        <b/>
        <sz val="12"/>
        <color theme="1"/>
        <rFont val="Tahoma"/>
      </rPr>
      <t>1. Acciones de Control:</t>
    </r>
    <r>
      <rPr>
        <sz val="12"/>
        <color theme="1"/>
        <rFont val="Tahoma"/>
      </rPr>
      <t xml:space="preserve"> se realizaron capacitaciones de sensibilibilizacion de auto cuidado como usos de elementos de protección personal e higiene postural
</t>
    </r>
    <r>
      <rPr>
        <b/>
        <sz val="12"/>
        <color theme="1"/>
        <rFont val="Tahoma"/>
      </rPr>
      <t>2. Acciones mitigación:</t>
    </r>
    <r>
      <rPr>
        <sz val="12"/>
        <color theme="1"/>
        <rFont val="Tahoma"/>
      </rPr>
      <t xml:space="preserve"> se realizó capacitación en comunicación asertiva y conversatorio medico, y se realizarón dos pausas activas.</t>
    </r>
  </si>
  <si>
    <t>2 charlas realizadas/ 2 programadas en el periodo</t>
  </si>
  <si>
    <r>
      <rPr>
        <b/>
        <sz val="12"/>
        <color theme="1"/>
        <rFont val="Tahoma"/>
      </rPr>
      <t>1. Evidencias acciones de control:</t>
    </r>
    <r>
      <rPr>
        <sz val="12"/>
        <color theme="1"/>
        <rFont val="Tahoma"/>
      </rPr>
      <t xml:space="preserve"> 1. pieza invitación capacitación uso adecuado de elementos de protección- correo de invitación
2. pieza capacitación higiene postural -correo de invitación
</t>
    </r>
    <r>
      <rPr>
        <b/>
        <sz val="12"/>
        <color theme="1"/>
        <rFont val="Tahoma"/>
      </rPr>
      <t xml:space="preserve">2. Evidencias acciones de mitigación: </t>
    </r>
    <r>
      <rPr>
        <sz val="12"/>
        <color theme="1"/>
        <rFont val="Tahoma"/>
      </rPr>
      <t xml:space="preserve">
3. Pieza invitación capacitación Comunicación asertiva
4. pieza invitación a Conversatorio médico
5. pieza invitación a pausa activa agosto
6. Pieza invitación a pausa activa julio
Correos de invitación
</t>
    </r>
  </si>
  <si>
    <t>Evidencias acciones de control: 
Corresponden con lo mencionado.</t>
  </si>
  <si>
    <r>
      <rPr>
        <b/>
        <sz val="12"/>
        <color theme="1"/>
        <rFont val="Arial"/>
      </rPr>
      <t>1. Acciones de Control y mitigación:</t>
    </r>
    <r>
      <rPr>
        <sz val="12"/>
        <color rgb="FF000000"/>
        <rFont val="Arial"/>
      </rPr>
      <t xml:space="preserve"> se realizaron 10  charlas y talleres de sensibilización, programadas durante tercer cuatrimestre  relacionadas con autocuidado.
  </t>
    </r>
  </si>
  <si>
    <t xml:space="preserve">10 charlas y talleres de sensibilizacionrealizadas /10 charlas y talleres de sensibilizacion programadas durante el tercer cuatrimestre.                                      </t>
  </si>
  <si>
    <r>
      <rPr>
        <b/>
        <sz val="12"/>
        <color theme="1"/>
        <rFont val="Tahoma"/>
      </rPr>
      <t>1. Evidencias acciones de control: 
-</t>
    </r>
    <r>
      <rPr>
        <sz val="12"/>
        <color theme="1"/>
        <rFont val="Tahoma"/>
      </rPr>
      <t>Invitación a capacitaciones</t>
    </r>
    <r>
      <rPr>
        <b/>
        <sz val="12"/>
        <color theme="1"/>
        <rFont val="Tahoma"/>
      </rPr>
      <t xml:space="preserve"> </t>
    </r>
    <r>
      <rPr>
        <sz val="12"/>
        <color theme="1"/>
        <rFont val="Tahoma"/>
      </rPr>
      <t xml:space="preserve">
- doc. Word con pantallazo  y charlas de:  higiene postural, charla de nutricion, actividad anti estrés, consulta con el medico entre otras actividades desarolladas 
-Invitación y presentación a videoconferencias estilos de vida saludables, prevencion ante el covid, uso adecuado de elementos de bioseguridad.  
</t>
    </r>
    <r>
      <rPr>
        <b/>
        <sz val="12"/>
        <color theme="1"/>
        <rFont val="Tahoma"/>
      </rPr>
      <t>2. Evidencias acciones de mitigación:</t>
    </r>
    <r>
      <rPr>
        <sz val="12"/>
        <color theme="1"/>
        <rFont val="Tahoma"/>
      </rPr>
      <t xml:space="preserve"> folletos de sensibilizacion </t>
    </r>
  </si>
  <si>
    <r>
      <rPr>
        <b/>
        <sz val="12"/>
        <color rgb="FF000000"/>
        <rFont val="Arial"/>
      </rPr>
      <t>Acciones de control:</t>
    </r>
    <r>
      <rPr>
        <sz val="12"/>
        <color rgb="FF000000"/>
        <rFont val="Arial"/>
      </rPr>
      <t xml:space="preserve"> Las evidencias corresponden con lo señalado.
</t>
    </r>
    <r>
      <rPr>
        <b/>
        <sz val="12"/>
        <color rgb="FF000000"/>
        <rFont val="Arial"/>
      </rPr>
      <t>Acciones de mitigación:</t>
    </r>
    <r>
      <rPr>
        <sz val="12"/>
        <color rgb="FF000000"/>
        <rFont val="Arial"/>
      </rPr>
      <t xml:space="preserve"> No se encuentra relacionada la evidencia </t>
    </r>
    <r>
      <rPr>
        <i/>
        <sz val="12"/>
        <color rgb="FF000000"/>
        <rFont val="Arial"/>
      </rPr>
      <t>"folletos de sensibilización"</t>
    </r>
    <r>
      <rPr>
        <sz val="12"/>
        <color rgb="FF000000"/>
        <rFont val="Arial"/>
      </rPr>
      <t xml:space="preserve">.
El resultado del indicador se cumple de acuerdo con lo programado.
</t>
    </r>
  </si>
  <si>
    <r>
      <rPr>
        <b/>
        <sz val="12"/>
        <color theme="1"/>
        <rFont val="Tahoma"/>
      </rPr>
      <t>Acciones de control:</t>
    </r>
    <r>
      <rPr>
        <sz val="12"/>
        <color theme="1"/>
        <rFont val="Tahoma"/>
      </rPr>
      <t xml:space="preserve"> durante el 1 cuatrimestre del 2021 se realizaron actividades de autocuidado, promoción y prevención como son: Higiene postural, pausas activas, clima laboral, trabajo en equipo,riesgo locativo,prevención y atención de emergencias,liderazgo, riesgo psicosocial, acoso laboral y orden y aseo                                                                                                                                         
</t>
    </r>
    <r>
      <rPr>
        <b/>
        <sz val="12"/>
        <color theme="1"/>
        <rFont val="Tahoma"/>
      </rPr>
      <t xml:space="preserve">Acciones de mitigación: </t>
    </r>
    <r>
      <rPr>
        <sz val="12"/>
        <color theme="1"/>
        <rFont val="Tahoma"/>
      </rPr>
      <t xml:space="preserve">se realizan folleto de sensibilización de autocuidado, como accion de mitigacion </t>
    </r>
  </si>
  <si>
    <t>1. Se adjunta en word copia de correo de invitación a capacitación, pausa activa, piezas de autocuidado. 
2. folleto de sensibilización autocuidado</t>
  </si>
  <si>
    <t xml:space="preserve">Acciones de Control: Se encuentran las evidencias mencionadas (documentos en word y folleto en PDF) en las respectivas carpetas de Control identificadas como acciones 10  ( documentos en word) y 11 ( folleto). </t>
  </si>
  <si>
    <t>Verificar el estado de los factores de riesgo  ocupacionales.</t>
  </si>
  <si>
    <t>Inspecciones a las instalaciones.
Visitas de control.</t>
  </si>
  <si>
    <t>Escalar a los Jefes Inmediatos.
Sensibilización a los servidores.</t>
  </si>
  <si>
    <t>Listados de asistencias.
Fotos o informes.
Comunicaciones Internas.
Reporte de actos y condiciones inseguras.</t>
  </si>
  <si>
    <r>
      <rPr>
        <b/>
        <sz val="12"/>
        <color theme="1"/>
        <rFont val="Tahoma"/>
      </rPr>
      <t>2. Acciones de mitigación:</t>
    </r>
    <r>
      <rPr>
        <sz val="12"/>
        <color theme="1"/>
        <rFont val="Tahoma"/>
      </rPr>
      <t xml:space="preserve"> 
Se realizaron 5 charlas y/o capacitaciones de las 5 programadas, adaptadas a la emergencia sanitaria. 
De 7 visitas programadas se han realizado dos (2) inspecciones de seguridad en Casa Sámano y siete balcones. Es necesario aclarar que a cada visita asiste profesional SST, profesional de la ARL y Profesional de PIGA, así  la meta programada no se pudo cumplir por disponilidad de profesional PIGA y posterior emergencia sanitaria.    </t>
    </r>
  </si>
  <si>
    <t>5 charlas de autocuidado realizadas/5 charlas programadas
2 visitas ejecutadas/7 visitas programas</t>
  </si>
  <si>
    <r>
      <rPr>
        <b/>
        <sz val="12"/>
        <color theme="1"/>
        <rFont val="Tahoma"/>
      </rPr>
      <t>2- Evidencia:</t>
    </r>
    <r>
      <rPr>
        <sz val="12"/>
        <color theme="1"/>
        <rFont val="Tahoma"/>
      </rPr>
      <t xml:space="preserve"> 
-Lista de asistencia a capacitación de inducción
- doc. Word con pantallazo a invitación de las capacitaciones y charlas de: Riesgo Biológico, Primeros Auxilios, Riesgo psicosocial manejo del estrés y ansiedad.
-Invitación y presentación a videoconferencias estilos de vida saludables  
informe de inspección por parte de la ARL. </t>
    </r>
  </si>
  <si>
    <r>
      <rPr>
        <b/>
        <sz val="12"/>
        <color theme="1"/>
        <rFont val="Tahoma"/>
      </rPr>
      <t>1. Acciones de Control:</t>
    </r>
    <r>
      <rPr>
        <sz val="12"/>
        <color theme="1"/>
        <rFont val="Tahoma"/>
      </rPr>
      <t xml:space="preserve">
Se realizarón visitas de inspección a: 1. casa fernandez, 2. Casa siete balcones, 3. centro de documentación, 4. casa cadel, 5. casa gemelas 6. casa samano, 7. casa genoveva.
</t>
    </r>
    <r>
      <rPr>
        <b/>
        <sz val="12"/>
        <color theme="1"/>
        <rFont val="Tahoma"/>
      </rPr>
      <t xml:space="preserve">2. Acciones de Mitigación:
</t>
    </r>
    <r>
      <rPr>
        <sz val="12"/>
        <color theme="1"/>
        <rFont val="Tahoma"/>
      </rPr>
      <t>Se elaboró y socializó tres folletos como boletines de desordenes muscolo esqueleticos, Riesgo Bioligicó y inducción- re-inducción del SST.
Se realizarón visitas de inspección a: 1. casa fernandez, 2. Casa siete balcones, 3. centro de documentación, 4. casa cadel, 5. casa gemelas 6. casa samano, 7. casa genoveva.</t>
    </r>
  </si>
  <si>
    <t>2 divulgaciones de boletin realizadas/3 programadas
7 visitas de inspección realizadas/ 7 visitas de inspección programadas</t>
  </si>
  <si>
    <r>
      <rPr>
        <b/>
        <sz val="12"/>
        <color theme="1"/>
        <rFont val="Tahoma"/>
      </rPr>
      <t>1. Evidencias acciones de control:</t>
    </r>
    <r>
      <rPr>
        <sz val="12"/>
        <color theme="1"/>
        <rFont val="Tahoma"/>
      </rPr>
      <t xml:space="preserve">
</t>
    </r>
    <r>
      <rPr>
        <b/>
        <sz val="12"/>
        <color theme="1"/>
        <rFont val="Tahoma"/>
      </rPr>
      <t>Informes de visitas de inspección:</t>
    </r>
    <r>
      <rPr>
        <sz val="12"/>
        <color theme="1"/>
        <rFont val="Tahoma"/>
      </rPr>
      <t xml:space="preserve">
1. casa fernandez, 2. Casa siete balcones, 3. centro de documentación, 4. casa cadel, 5. casa gemelas 6. casa samano, 7. casa genoveva.
</t>
    </r>
    <r>
      <rPr>
        <b/>
        <sz val="12"/>
        <color theme="1"/>
        <rFont val="Tahoma"/>
      </rPr>
      <t>2. Acciones de mitigación:</t>
    </r>
    <r>
      <rPr>
        <sz val="12"/>
        <color theme="1"/>
        <rFont val="Tahoma"/>
      </rPr>
      <t xml:space="preserve">
1. BOLETIN # 1 factores de riesgo biologico
* Correo socialización
2 BOLETIN 2 desorden musculo esqueleticos
* Correo socialización
3. Boletín SG-SST INDUCCION - Socializado en la INTRANET
</t>
    </r>
    <r>
      <rPr>
        <sz val="12"/>
        <color rgb="FFFF0000"/>
        <rFont val="Tahoma"/>
      </rPr>
      <t xml:space="preserve">
</t>
    </r>
    <r>
      <rPr>
        <b/>
        <sz val="12"/>
        <color theme="1"/>
        <rFont val="Tahoma"/>
      </rPr>
      <t>Informes de visitas de inspección:</t>
    </r>
    <r>
      <rPr>
        <sz val="12"/>
        <color rgb="FFFF0000"/>
        <rFont val="Tahoma"/>
      </rPr>
      <t xml:space="preserve">
</t>
    </r>
    <r>
      <rPr>
        <sz val="12"/>
        <color theme="1"/>
        <rFont val="Tahoma"/>
      </rPr>
      <t>1. casa fernandez, 2. Casa siete balcones, 3. centro de documentación, 4. casa cadel, 5. casa gemelas 6. casa samano, 7. casa genoveva.</t>
    </r>
  </si>
  <si>
    <t>Evidencias acciones de control: 
Corresponden con lo mencionado.
Evidencias de acciones de mitigación:
Corresponden con lo mencionado.</t>
  </si>
  <si>
    <r>
      <rPr>
        <sz val="12"/>
        <color theme="1"/>
        <rFont val="Tahoma"/>
      </rPr>
      <t xml:space="preserve">
</t>
    </r>
    <r>
      <rPr>
        <b/>
        <sz val="12"/>
        <color theme="1"/>
        <rFont val="Arial"/>
      </rPr>
      <t>1. Acciones de Control:</t>
    </r>
    <r>
      <rPr>
        <sz val="12"/>
        <color rgb="FF000000"/>
        <rFont val="Arial"/>
      </rPr>
      <t xml:space="preserve"> VISITA DE INPECCIÓN A SEDES: Durante la vigencia, se realizó visita de seguimiento y control del estado actual de las 7 sedes, con el fin de mitigar los riesgos evidenciados en visita anterior 
</t>
    </r>
    <r>
      <rPr>
        <b/>
        <sz val="12"/>
        <color theme="1"/>
        <rFont val="Arial"/>
      </rPr>
      <t xml:space="preserve">2. Acciones de Mitigación: </t>
    </r>
    <r>
      <rPr>
        <sz val="12"/>
        <color rgb="FF000000"/>
        <rFont val="Arial"/>
      </rPr>
      <t xml:space="preserve">mesa laboral con las areas encargadas, para subsanar y mejorar hallazgos encontrados 
Charlas y talleres de sensibilización en el marco del SG-SST- Durante la vigencia se realizan charlas de SST 
</t>
    </r>
  </si>
  <si>
    <t xml:space="preserve">
 7 visitas de inspección realizada /7 visitas de inspección programadas
se realizan charlas y sensibilizaciones relacionadas con el SG-SST, adicional a ello se publica boletín laboral con todos los temas del sistema en el micro sitió de talento humano.
</t>
  </si>
  <si>
    <r>
      <rPr>
        <sz val="12"/>
        <color theme="1"/>
        <rFont val="Tahoma"/>
      </rPr>
      <t xml:space="preserve">  
</t>
    </r>
    <r>
      <rPr>
        <b/>
        <sz val="12"/>
        <color theme="1"/>
        <rFont val="Tahoma"/>
      </rPr>
      <t>1. Evidencias acciones de mitigación:</t>
    </r>
    <r>
      <rPr>
        <sz val="12"/>
        <color theme="1"/>
        <rFont val="Tahoma"/>
      </rPr>
      <t xml:space="preserve"> Informe de seguimiento de medidas correctivas visita de inspeccion acta de visita -listas de asistencia de capacitaciones de sensibilización en el marco del SG-SST y boletin laboral con la informacion del Sistema.                                    
</t>
    </r>
    <r>
      <rPr>
        <b/>
        <sz val="12"/>
        <color theme="1"/>
        <rFont val="Tahoma"/>
      </rPr>
      <t>2. Evidencias acciones de control:</t>
    </r>
    <r>
      <rPr>
        <sz val="12"/>
        <color theme="1"/>
        <rFont val="Tahoma"/>
      </rPr>
      <t xml:space="preserve"> socialización de folleto publicado en la intranet y enviado a correos de todos los servidores</t>
    </r>
  </si>
  <si>
    <r>
      <rPr>
        <b/>
        <sz val="12"/>
        <color rgb="FF000000"/>
        <rFont val="Arial"/>
      </rPr>
      <t>Acciones de control:</t>
    </r>
    <r>
      <rPr>
        <sz val="12"/>
        <color rgb="FF000000"/>
        <rFont val="Arial"/>
      </rPr>
      <t xml:space="preserve"> No se encuentra relacionada la evidencia "socialización folleto publicado en la intranet"
</t>
    </r>
    <r>
      <rPr>
        <b/>
        <sz val="12"/>
        <color rgb="FF000000"/>
        <rFont val="Arial"/>
      </rPr>
      <t>Acciones de mitigación:</t>
    </r>
    <r>
      <rPr>
        <sz val="12"/>
        <color rgb="FF000000"/>
        <rFont val="Arial"/>
      </rPr>
      <t xml:space="preserve"> Las evidencias corresponden con lo señalado.
El resultado del indicador se cumple de acuerdo con lo programado.</t>
    </r>
  </si>
  <si>
    <r>
      <rPr>
        <b/>
        <sz val="12"/>
        <color theme="1"/>
        <rFont val="Tahoma"/>
      </rPr>
      <t>Acción de control:</t>
    </r>
    <r>
      <rPr>
        <sz val="12"/>
        <color theme="1"/>
        <rFont val="Tahoma"/>
      </rPr>
      <t xml:space="preserve"> durante el primer cuatrimestre se realizaron visitas de inspección en compañia de PIGA y Recursos Fisicos. 
</t>
    </r>
    <r>
      <rPr>
        <b/>
        <sz val="12"/>
        <color theme="1"/>
        <rFont val="Tahoma"/>
      </rPr>
      <t xml:space="preserve">
Acción de Mitigación:</t>
    </r>
    <r>
      <rPr>
        <sz val="12"/>
        <color theme="1"/>
        <rFont val="Tahoma"/>
      </rPr>
      <t xml:space="preserve"> N/A</t>
    </r>
  </si>
  <si>
    <t xml:space="preserve"> </t>
  </si>
  <si>
    <t xml:space="preserve">ficha de visita casa cadel y Centro Documentación, acta de visita del 28 de enero y 26 de febrero a todas las sedes del IDPC y copia lista de asistencia. </t>
  </si>
  <si>
    <t>Se evidencia Acta de Visitas  y copia del listado de asistencia</t>
  </si>
  <si>
    <t>Retraso en la ejecución de las actividades con recursos y sin recursos contempladas en el Plan Estratégico de Talento Humano.
Deserción en la participación de los Servidores(as) Públicos(as) y/o Colaboradores a las  actividades con recursos y sin recursos contempladas en el Plan Estratégico de Talento Humano.</t>
  </si>
  <si>
    <t>Incumplimiento en la ejecución del plan estratégico de Talento Humano.</t>
  </si>
  <si>
    <t>Insatisfacción de los servidores públicos frente a la gestión del talento humano.
Constitución de reservas presupuestales, pérdida o disminución de recursos y Detrimento patrimonial
Reprocesos y demoras en la ejecución del Plan Estratégico de Talento Humano. 
Afectación del cumplimiento de los objetivos del Plan Estratégico de Talento Humano. 
Hallazgos por parte de Control Interno. 
Sanciones disciplinarias de acuerdo a la normatividad vigente.</t>
  </si>
  <si>
    <t>Seguimiento a la ejecución de las actividades definidas.</t>
  </si>
  <si>
    <t>Analizando el avance de la ejecución de activadas con sus respectivas evidencias, midiendo su ejecución frente a lo programado.</t>
  </si>
  <si>
    <t>Se priorizaran las actividades que no se han cumplido de acuerdo con lo programado.</t>
  </si>
  <si>
    <t>Actividades con seguimiento en el respectivo plan.</t>
  </si>
  <si>
    <t>Incorporación de cronograma en el que se especifique el responsable y el tiempo de ejecución.</t>
  </si>
  <si>
    <t>Existencia del cronograma</t>
  </si>
  <si>
    <t>Reprogramación de actividades, las cuales se deberán presentar a Comisión de Personal</t>
  </si>
  <si>
    <t xml:space="preserve">Profesional Especializado </t>
  </si>
  <si>
    <t>Definir la reprogramación</t>
  </si>
  <si>
    <t>Solicitar a la Comisión de Personal la modificación del Plan. Analizar las causas para futuros planes.</t>
  </si>
  <si>
    <t>Versión actualizada del plan.</t>
  </si>
  <si>
    <r>
      <rPr>
        <b/>
        <sz val="12"/>
        <color theme="1"/>
        <rFont val="Tahoma"/>
      </rPr>
      <t xml:space="preserve">1. Acciones de control: </t>
    </r>
    <r>
      <rPr>
        <sz val="12"/>
        <color theme="1"/>
        <rFont val="Tahoma"/>
      </rPr>
      <t xml:space="preserve">Con corte al 31 de marzo de 2020, se efectuó el reporte de POA y Planes de TH, donde se pudo evidenciar el avance de las actividades programadas y ejecutadas.
</t>
    </r>
    <r>
      <rPr>
        <b/>
        <sz val="12"/>
        <color theme="1"/>
        <rFont val="Tahoma"/>
      </rPr>
      <t xml:space="preserve">2. Acciones de mitigación: </t>
    </r>
    <r>
      <rPr>
        <sz val="12"/>
        <color theme="1"/>
        <rFont val="Tahoma"/>
      </rPr>
      <t xml:space="preserve">Con corte al primer trimestre de 2020, no se requirió de la reprogramación de actividades, razón por la cual no se acudió a la Comisión de Personal para su modificación, cada plan de TH tiene una matriz de seguimiento donde se evidencia la programación por actividad. </t>
    </r>
  </si>
  <si>
    <t xml:space="preserve">4 planes de TH con cronograma/ 4 planes de TH inmersos en el plan estratégico </t>
  </si>
  <si>
    <r>
      <rPr>
        <b/>
        <sz val="12"/>
        <color theme="1"/>
        <rFont val="Tahoma"/>
      </rPr>
      <t xml:space="preserve">1. Evidencias de control
</t>
    </r>
    <r>
      <rPr>
        <sz val="12"/>
        <color theme="1"/>
        <rFont val="Tahoma"/>
      </rPr>
      <t xml:space="preserve">Matriz de seguimiento a  Planes de TH.
</t>
    </r>
    <r>
      <rPr>
        <b/>
        <sz val="12"/>
        <color theme="1"/>
        <rFont val="Tahoma"/>
      </rPr>
      <t xml:space="preserve">2. Evidencias de mitigación:
</t>
    </r>
    <r>
      <rPr>
        <sz val="12"/>
        <color theme="1"/>
        <rFont val="Tahoma"/>
      </rPr>
      <t xml:space="preserve">Matriz de seguimiento a  Planes de TH. </t>
    </r>
  </si>
  <si>
    <r>
      <rPr>
        <b/>
        <sz val="12"/>
        <color theme="1"/>
        <rFont val="Tahoma"/>
      </rPr>
      <t>1. Acciones de Control:</t>
    </r>
    <r>
      <rPr>
        <sz val="12"/>
        <color theme="1"/>
        <rFont val="Tahoma"/>
      </rPr>
      <t xml:space="preserve">
Con corte al 30 de junio de 2020, se efectuó el reporte de POA y Planes de TH, donde se pudo evidenciar el avance de las actividades programadas y ejecutadas.
</t>
    </r>
    <r>
      <rPr>
        <b/>
        <sz val="12"/>
        <color theme="1"/>
        <rFont val="Tahoma"/>
      </rPr>
      <t xml:space="preserve">
2. Acciones de Mitigación:
</t>
    </r>
    <r>
      <rPr>
        <sz val="12"/>
        <color theme="1"/>
        <rFont val="Tahoma"/>
      </rPr>
      <t>En Sesión de Comisión de Personal del 24 de junio de 2020, se presentó a la Comisión de Personal, modificaciones en los planes de acción del PIC y PBI, lo cuales fueron aprobados en la misma reunión, en estos planes se puede evienciar las fechas para su cumplimiento como el responsable.</t>
    </r>
  </si>
  <si>
    <r>
      <rPr>
        <b/>
        <sz val="12"/>
        <color theme="1"/>
        <rFont val="Tahoma"/>
      </rPr>
      <t>1. Evidencias acciones de control:</t>
    </r>
    <r>
      <rPr>
        <sz val="12"/>
        <color theme="1"/>
        <rFont val="Tahoma"/>
      </rPr>
      <t xml:space="preserve">
Matriz de seguimiento a  Planes de TH y matriz de seguimeinto POA
</t>
    </r>
    <r>
      <rPr>
        <b/>
        <sz val="12"/>
        <color theme="1"/>
        <rFont val="Tahoma"/>
      </rPr>
      <t>2. Acciones de mitigación</t>
    </r>
    <r>
      <rPr>
        <sz val="12"/>
        <color theme="1"/>
        <rFont val="Tahoma"/>
      </rPr>
      <t>:
Acta sesión de Comisión de Personal
Invitación a comisión de personal
plan de trabajo estrategico de TH</t>
    </r>
  </si>
  <si>
    <t>Evidencias acciones de control
Corresponden con lo mencionado.
Evidencias acciones de mitigación:
Corresponden con lo mencionado</t>
  </si>
  <si>
    <r>
      <rPr>
        <b/>
        <sz val="12"/>
        <color rgb="FF000000"/>
        <rFont val="Arial"/>
      </rPr>
      <t>1. Acciones de Control:</t>
    </r>
    <r>
      <rPr>
        <sz val="12"/>
        <color rgb="FF000000"/>
        <rFont val="Arial"/>
      </rPr>
      <t xml:space="preserve">
 Con corte al 15 de diciembre de 2020, se efectuó el reporte de POA y Planes de TH, donde se pudo evidenciar el avance de las actividades programadas y ejecutadas.
</t>
    </r>
    <r>
      <rPr>
        <b/>
        <sz val="12"/>
        <color rgb="FF000000"/>
        <rFont val="Arial"/>
      </rPr>
      <t xml:space="preserve"> 2. Acciones de Mitigación:</t>
    </r>
    <r>
      <rPr>
        <sz val="12"/>
        <color rgb="FF000000"/>
        <rFont val="Arial"/>
      </rPr>
      <t xml:space="preserve">
 En Sesión de Comisión de Personal del 17 de noviembre de 2020, se presentó a la Comisión de Personal, modificaciones en los planes de acción del PIC y PBI, lo cuales fueron aprobados en la misma sesión, en estos planes se puede evidenciar las fechas para su cumplimiento como el responsable.
Asi mismo los planes de trabajo del proceso cuentan con el cronograma para su realización. </t>
    </r>
  </si>
  <si>
    <r>
      <rPr>
        <b/>
        <sz val="12"/>
        <color rgb="FF000000"/>
        <rFont val="Arial"/>
      </rPr>
      <t>1. Evidencias acciones de control:</t>
    </r>
    <r>
      <rPr>
        <sz val="12"/>
        <color rgb="FF000000"/>
        <rFont val="Arial"/>
      </rPr>
      <t xml:space="preserve">
 Matriz de seguimiento a Planes de TH y matriz de seguimiento POA
</t>
    </r>
    <r>
      <rPr>
        <b/>
        <sz val="12"/>
        <color rgb="FF000000"/>
        <rFont val="Arial"/>
      </rPr>
      <t xml:space="preserve"> 2. Acciones de mitigación:</t>
    </r>
    <r>
      <rPr>
        <sz val="12"/>
        <color rgb="FF000000"/>
        <rFont val="Arial"/>
      </rPr>
      <t xml:space="preserve">
 Acta sesión de Comisión de Personal
 Invitación a comisión de personal
 plan de trabajo estratégico de TH</t>
    </r>
  </si>
  <si>
    <r>
      <rPr>
        <b/>
        <sz val="12"/>
        <color rgb="FF000000"/>
        <rFont val="Arial"/>
      </rPr>
      <t>Acciones de control:</t>
    </r>
    <r>
      <rPr>
        <sz val="12"/>
        <color rgb="FF000000"/>
        <rFont val="Arial"/>
      </rPr>
      <t xml:space="preserve"> Las evidencias corresponden con lo señalado.
</t>
    </r>
    <r>
      <rPr>
        <b/>
        <sz val="12"/>
        <color rgb="FF000000"/>
        <rFont val="Arial"/>
      </rPr>
      <t>Acciones de mitigación:</t>
    </r>
    <r>
      <rPr>
        <sz val="12"/>
        <color rgb="FF000000"/>
        <rFont val="Arial"/>
      </rPr>
      <t xml:space="preserve"> Las evidencias corresponden con lo señalado.
No se fue reportado el indicador, sin embargo de acuerdo con las evidencias reportadas se denota su cumplimiento.</t>
    </r>
  </si>
  <si>
    <r>
      <rPr>
        <b/>
        <sz val="12"/>
        <color rgb="FF000000"/>
        <rFont val="Tahoma"/>
      </rPr>
      <t xml:space="preserve">1. Acciones de Control:
</t>
    </r>
    <r>
      <rPr>
        <sz val="12"/>
        <color rgb="FF000000"/>
        <rFont val="Tahoma"/>
      </rPr>
      <t>Mensualmente se ha efectuado seguimiento a las actividades definidas en el Plan Estratégico de Talento Humano.</t>
    </r>
  </si>
  <si>
    <t>Matriz en Ecxel de Seguimiento a Planes (Favor revisar pestaña de Talento Humano)</t>
  </si>
  <si>
    <t>Se adjuntó matriz de seguimiento a planes de talento humano en la que se evidencia el control mensual sobre las actividades programadas.</t>
  </si>
  <si>
    <t>Ejecutar el Plan Estratégico de Talento Humano, a través del cronograma de trabajo</t>
  </si>
  <si>
    <t>Por orden del jefe inmediato
Por tráfico de influencias
Recepción de dádivas</t>
  </si>
  <si>
    <t>Por abuso de poder se realice el nombramiento de un aspirante que no cumple con los requisitos mínimos establecidos en el manual de funciones</t>
  </si>
  <si>
    <t>Sanciones disciplinarias, fiscales y penales de acuerdo a la normatividad vigente.
Mala imagen institucional</t>
  </si>
  <si>
    <t>Verificación del cumplimiento de los requisitos mínimos del manual  funciones
Sensibilizar a los colaboradores en los valores de integridad</t>
  </si>
  <si>
    <t>Profesional Especializado de Talento Humano</t>
  </si>
  <si>
    <t>Cada vez se requiere proveer un cargo. 
Bimensual durante el segundo semestre del año</t>
  </si>
  <si>
    <t xml:space="preserve">Se realiza la verificación de los requisitos mínimos exigidos en el manual de funciones frente a los estudios y experiencia acreditados por el aspirante. 
La sensibilización se realiza mediante correo electrónico dirigido a los colaboradores del instituto.  </t>
  </si>
  <si>
    <t>Se informa al jefe o nominador para revocar de manera inmediata el acto de nombramiento y el jefe deberá  informar a control disciplinario interno para que se inicie el proceso de indagación respectiva. 
Se reprograma el envió de las sensibilización y buscar medios alternativos de difusión</t>
  </si>
  <si>
    <t xml:space="preserve">Formato de verificación de requisitos mínimos debidamente diligenciado y firmado por los responsables
Correo o piezas de sensibilización. </t>
  </si>
  <si>
    <t>Una revisión aleatoria del cumplimiento de requisitos de la planta de personal
Ejecutar el plan de trabajo establecido por el grupo de gestores de integridad para las sensibilizaciones en valores.</t>
  </si>
  <si>
    <t>Número hojas de vida que cumplieron  con los requisitos mínimos del cargo/Total de hojas de vida verificadas*100
No. De sensibilizaciones efectuadas en el periodo/ No. De sensibilizaciones programadas en el periodo</t>
  </si>
  <si>
    <r>
      <rPr>
        <b/>
        <sz val="12"/>
        <color theme="1"/>
        <rFont val="Tahoma"/>
      </rPr>
      <t xml:space="preserve">1. Acciones de control: </t>
    </r>
    <r>
      <rPr>
        <sz val="12"/>
        <color theme="1"/>
        <rFont val="Tahoma"/>
      </rPr>
      <t xml:space="preserve">Durante el primer cuatrimestre de 2020, se presentó la vinculación de seis (6) de servidores en la planta del IDPC, aclarando que la nominación del Director General del Instituto, corresponde a la Alcaldía Mayor de Bogotá. En ese sentido, se adelantaron cinco (5) revisiones de Requisitos Mínimos a la luz de lo dispuesto en el Manual de Funciones y Competencias vigente al momento de cada nombramiento. 
</t>
    </r>
    <r>
      <rPr>
        <b/>
        <sz val="12"/>
        <color theme="1"/>
        <rFont val="Tahoma"/>
      </rPr>
      <t>2. Acciones de mitigación:</t>
    </r>
    <r>
      <rPr>
        <sz val="12"/>
        <color theme="1"/>
        <rFont val="Tahoma"/>
      </rPr>
      <t xml:space="preserve"> la verificación aleatoria del cumplimiento de RM, estaba prevista para realizarse en el mes de abril. Sin embargo, dada la emergencia sanitaria decretada en el país, no se pudo adelantar.</t>
    </r>
  </si>
  <si>
    <r>
      <rPr>
        <b/>
        <sz val="12"/>
        <color theme="1"/>
        <rFont val="Tahoma"/>
      </rPr>
      <t>1. Evidencias de Control:</t>
    </r>
    <r>
      <rPr>
        <sz val="12"/>
        <color theme="1"/>
        <rFont val="Tahoma"/>
      </rPr>
      <t xml:space="preserve"> el formato de Verificación de Requisitos Mínimos, hace parte integral de la historia laboral de cada uno de los servidores. Por lo tanto, están disponibles para su consulta en físico.
</t>
    </r>
    <r>
      <rPr>
        <b/>
        <sz val="12"/>
        <color theme="1"/>
        <rFont val="Tahoma"/>
      </rPr>
      <t>2. Evidencias de Mitigación:</t>
    </r>
    <r>
      <rPr>
        <sz val="12"/>
        <color theme="1"/>
        <rFont val="Tahoma"/>
      </rPr>
      <t xml:space="preserve"> N/A</t>
    </r>
  </si>
  <si>
    <r>
      <rPr>
        <b/>
        <sz val="12"/>
        <color theme="1"/>
        <rFont val="Tahoma"/>
      </rPr>
      <t>1. Acciones de Control:</t>
    </r>
    <r>
      <rPr>
        <sz val="12"/>
        <color theme="1"/>
        <rFont val="Tahoma"/>
      </rPr>
      <t xml:space="preserve">
Durante el segundo cuatrimestre de 2020, se presentó la vinculación de un (1) servidor en la planta del IDPC. En ese sentido, se adelantó la revisión de Requisitos Mínimos a la luz de lo dispuesto en el Manual de Funciones y Competencias vigente al momento de cada nombramiento. 
En el mes de agosto se realizó la sensibilización - capsulas de valores del codigo de integridad.
</t>
    </r>
    <r>
      <rPr>
        <b/>
        <sz val="12"/>
        <color theme="1"/>
        <rFont val="Tahoma"/>
      </rPr>
      <t xml:space="preserve">
2. Acciones de Mitigación:</t>
    </r>
    <r>
      <rPr>
        <sz val="12"/>
        <color theme="1"/>
        <rFont val="Tahoma"/>
      </rPr>
      <t xml:space="preserve"> Durante el segundo cuatrimestro no se pudo adelantar revisión fisica de los expedientes por el aislamiento decretado. 
Se elaboró el plan de trabajo para el grupo de gestores de integridad y en el marco de su ejecución se ha realizado: 
1, Acta No. 1 gestores de integridad
2, presentación los integrantes del grupo de gestores en la intranet. 
3,Divulgación capsula de integridda-honestidad
4, postulación gestores de integridad de abril
5,Resolución gestores de integridad
6, Capacitación problemas comunes en redacción. 
7, Correo feliz dia del servidor publico</t>
    </r>
  </si>
  <si>
    <t>1 sensibilización del valor de la honestidad /1 sensibilización programada</t>
  </si>
  <si>
    <r>
      <rPr>
        <b/>
        <sz val="12"/>
        <color theme="1"/>
        <rFont val="Tahoma"/>
      </rPr>
      <t>1. Evidencias acciones de control:</t>
    </r>
    <r>
      <rPr>
        <sz val="12"/>
        <color theme="1"/>
        <rFont val="Tahoma"/>
      </rPr>
      <t xml:space="preserve">
1,Formato de Verificación de requisitos mínimos, debidamente firmado por los intervinientes en dicha revisión.
2,Correo-Capsula valor de integridad de honestidad
</t>
    </r>
    <r>
      <rPr>
        <b/>
        <sz val="12"/>
        <color theme="1"/>
        <rFont val="Tahoma"/>
      </rPr>
      <t>2. Acciones de mitigación</t>
    </r>
    <r>
      <rPr>
        <sz val="12"/>
        <color theme="1"/>
        <rFont val="Tahoma"/>
      </rPr>
      <t>:
1,Acta de 29 de mayo, presentación y aprobación del plan de trabajo
2, Divulgación integrantes en intranet
3,Correo divulgación  capsula de integridda-honestidad
4, postulación gestores de integridad de abril
5,Resolución gestores de integridad
6, Capacitación problemas comunes en redacción. 
7, Correo feliz dia del servidor publico</t>
    </r>
  </si>
  <si>
    <t>Evidencias acciones de control:
Corresponden con lo mencionado
Acciones de mitigación:
Corresponden con lo mencionado</t>
  </si>
  <si>
    <r>
      <rPr>
        <b/>
        <sz val="12"/>
        <color rgb="FF000000"/>
        <rFont val="Arial"/>
      </rPr>
      <t>1. Acciones de Control:</t>
    </r>
    <r>
      <rPr>
        <sz val="12"/>
        <color rgb="FF000000"/>
        <rFont val="Arial"/>
      </rPr>
      <t xml:space="preserve">
 Durante el tercer cuatrimestre de 2020, se presentó la vinculación de un (1) servidor en la planta del IDPC. En ese sentido, se adelantó la revisión de Requisitos Mínimos a la luz de lo dispuesto en el Manual de Funciones y Competencias vigente al momento de cada nombramiento. 
 En el meses de septiembre a diciembre se realizó la sensibilización - capsulas de valores del código de integridad. En la cápsula del mes de noviembre, con el valor de la "Diligencia" se invitó a los servidores a conocer el Manual de Funciones y Competencias del Instituto.
</t>
    </r>
    <r>
      <rPr>
        <b/>
        <sz val="12"/>
        <color rgb="FF000000"/>
        <rFont val="Arial"/>
      </rPr>
      <t xml:space="preserve"> 2. Acciones de Mitigación:</t>
    </r>
    <r>
      <rPr>
        <sz val="12"/>
        <color rgb="FF000000"/>
        <rFont val="Arial"/>
      </rPr>
      <t xml:space="preserve"> Durante el tercer se adelantó la revisión física de las historias laborales, con el fin de determinar que toda la documentación se encuentre debidamente consignada allí, ese trabajo se adelantó con el acompañamiento de Gestión Documental. 
 Se elaboró el plan de trabajo para el grupo de gestores de integridad y en el marco de su ejecución se ha realizado: 
 1, Acta No. 1 gestores de integridad
 2, presentación los integrantes del grupo de gestores en la intranet. 
 3,Divulgación capsula de integridad-honestidad
 4, postulación gestores de integridad de abril
 5,Resolución gestores de integridad
 6, Capacitación problemas comunes en redacción. 
 7, Correo feliz día del servidor publico</t>
    </r>
  </si>
  <si>
    <r>
      <rPr>
        <b/>
        <sz val="12"/>
        <color theme="1"/>
        <rFont val="Tahoma"/>
      </rPr>
      <t>1. Evidencias acciones de control:</t>
    </r>
    <r>
      <rPr>
        <sz val="12"/>
        <color theme="1"/>
        <rFont val="Tahoma"/>
      </rPr>
      <t xml:space="preserve">
Formato de Verificación de requisitos mínimos, debidamente firmado por los intervinientes en dicha revisión.
Correo-Cápsulas de integridad 
 </t>
    </r>
    <r>
      <rPr>
        <b/>
        <sz val="12"/>
        <color theme="1"/>
        <rFont val="Tahoma"/>
      </rPr>
      <t>2. Acciones de mitigación:</t>
    </r>
    <r>
      <rPr>
        <sz val="12"/>
        <color theme="1"/>
        <rFont val="Tahoma"/>
      </rPr>
      <t xml:space="preserve">
1. Acta de 17 de noviembre de 2020, presentación y aprobación del plan de trabajo
 2, Correos divulgación cápsulas de integridad</t>
    </r>
  </si>
  <si>
    <r>
      <rPr>
        <b/>
        <sz val="12"/>
        <color rgb="FF000000"/>
        <rFont val="Arial"/>
      </rPr>
      <t>Acciones de control:</t>
    </r>
    <r>
      <rPr>
        <sz val="12"/>
        <color rgb="FF000000"/>
        <rFont val="Arial"/>
      </rPr>
      <t xml:space="preserve"> Las evidencias corresponden con lo señalado.
</t>
    </r>
    <r>
      <rPr>
        <b/>
        <sz val="12"/>
        <color rgb="FF000000"/>
        <rFont val="Arial"/>
      </rPr>
      <t>Acciones de mitigación:</t>
    </r>
    <r>
      <rPr>
        <sz val="12"/>
        <color rgb="FF000000"/>
        <rFont val="Arial"/>
      </rPr>
      <t xml:space="preserve"> Las evidencias corresponden con lo señalado, no obstante no se reporta el avance de ejecución del plan de integridad por ende la evidencia resportada no responde a la acción </t>
    </r>
    <r>
      <rPr>
        <i/>
        <sz val="12"/>
        <color rgb="FF000000"/>
        <rFont val="Arial"/>
      </rPr>
      <t>"Ejecutar el plan de trabajo establecido por el grupo de gestores de integridad para las sensibilizaciones en valores".</t>
    </r>
    <r>
      <rPr>
        <sz val="12"/>
        <color rgb="FF000000"/>
        <rFont val="Arial"/>
      </rPr>
      <t xml:space="preserve">
No se fue reportado el indicador y las evidencias aportadas no son coherentes con el indicadores, razón por la cual no se logra denotar su cumplimiento.</t>
    </r>
  </si>
  <si>
    <r>
      <rPr>
        <b/>
        <sz val="12"/>
        <color rgb="FF000000"/>
        <rFont val="Arial"/>
      </rPr>
      <t xml:space="preserve">1. Acciones de Control:
</t>
    </r>
    <r>
      <rPr>
        <sz val="12"/>
        <color rgb="FF000000"/>
        <rFont val="Arial"/>
      </rPr>
      <t xml:space="preserve">A la fecha, en el primer cuatrimestre de 2021, no se ha llevado a cabo la vinculacipon de nuevos servidores, sin embargo, se encargó a una servidora de la vacante definitiva del empleo de Gerente de Museo. Para este efecto, se llevó a cabo la Verificación de Requisitos Mínimos.
</t>
    </r>
    <r>
      <rPr>
        <b/>
        <sz val="12"/>
        <color rgb="FF000000"/>
        <rFont val="Arial"/>
      </rPr>
      <t xml:space="preserve">2. Acciones de Control:
</t>
    </r>
    <r>
      <rPr>
        <sz val="12"/>
        <color rgb="FF000000"/>
        <rFont val="Arial"/>
      </rPr>
      <t>El Grupo de Gestores de Integridad para la vigencia 2021, se conformó a través de la Resolución No. 102 de 2021, cuyo plan de trabajo, que contempla la sensibilización de los valores del Código de Integridad, empezará a ejecutarse a parir del mes de mayo de 2021.</t>
    </r>
  </si>
  <si>
    <t>1. Se adjunta copia del Formato de Verificación de Requisitos Mínimos.
2. Se anexan la Resolución No 102 de 2021 y el Acta de Reunión del Grupo de Gestores.</t>
  </si>
  <si>
    <t>Las evidencias adjuntas corresponde con lo mecionado en la descripción cualitativa y a las evidencias, sin embargo no hay evidencia del plan de trabajo o del inicio de la sensibilización de los valores a partir del mes de mayo.</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</si>
  <si>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</si>
  <si>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</si>
  <si>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</si>
  <si>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</si>
  <si>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Imagen o reputaciones</t>
  </si>
  <si>
    <t>Incluir en el plan de integridad acciones relacionadas con la obligación de cumplir los requerimientos mínimos del cargo para la vinculación de funcionarios al instituto</t>
  </si>
  <si>
    <t xml:space="preserve">Gestión  Documental </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</si>
  <si>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</si>
  <si>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Organización de archivos</t>
  </si>
  <si>
    <t xml:space="preserve">Desorganización del archivo 
</t>
  </si>
  <si>
    <t>Pérdida de documentos que hacen parte de los expedientes del IDPC</t>
  </si>
  <si>
    <t>Expediente incompletos y/o desmembrados.</t>
  </si>
  <si>
    <t>Revisión en las dependencias de la aplicación de las directrices para mantener organizado el archivo</t>
  </si>
  <si>
    <t>Profesional de gestión documental</t>
  </si>
  <si>
    <t>Anual</t>
  </si>
  <si>
    <t xml:space="preserve">Todas las dependencias deberán mantener organizado el archivo de gestión de acuerdo con la producción de sus documentos, aplicando las directrices emitidas por el proceso de Gestión Documental. Se realiza una revisión durante la vigencia con cada grupo de trabajo del IDPC. </t>
  </si>
  <si>
    <t>Dando capacitación a los funcionarios responsables y asesorando en la organización de archivos de gestión</t>
  </si>
  <si>
    <t>Acta de reunión de revisión de aplicación de procesos archivísticos, realizada con cada grupo de trabajo</t>
  </si>
  <si>
    <t>Realizar actualización de  Tablas de Retención Documental TRD y remitir la mismas al Archivo de Bogotá para convalidación</t>
  </si>
  <si>
    <t>Profesional universitario de Gestión Documental</t>
  </si>
  <si>
    <t xml:space="preserve">100% de las tablas de retención actualizadas </t>
  </si>
  <si>
    <r>
      <rPr>
        <b/>
        <sz val="11"/>
        <color theme="1"/>
        <rFont val="Tahoma"/>
      </rPr>
      <t xml:space="preserve">1. Acciones de control: </t>
    </r>
    <r>
      <rPr>
        <sz val="11"/>
        <color theme="1"/>
        <rFont val="Tahoma"/>
      </rPr>
      <t>En el cuatrimestre se realizó 1 mesa de trabajo con el grupo de Gestión Documental, impartiendo las directrices para la organización de los expedientes de gestión  de los diferentes procesos del IDPC</t>
    </r>
    <r>
      <rPr>
        <b/>
        <sz val="11"/>
        <color theme="1"/>
        <rFont val="Tahoma"/>
      </rPr>
      <t>. 
2. Acciones de mitigación: S</t>
    </r>
    <r>
      <rPr>
        <sz val="11"/>
        <color theme="1"/>
        <rFont val="Tahoma"/>
      </rPr>
      <t>e tiene la propuesta de actualización de 16 TRD. así mismo en el marco de cumplimiento de la actividad propuesta se adelantó mesa de trabajo con archivo de Bogotá para validar el avance.</t>
    </r>
    <r>
      <rPr>
        <b/>
        <sz val="11"/>
        <color theme="1"/>
        <rFont val="Tahoma"/>
      </rPr>
      <t xml:space="preserve">
</t>
    </r>
  </si>
  <si>
    <t>16 TRD actualizadas/ 18 TRD</t>
  </si>
  <si>
    <r>
      <rPr>
        <b/>
        <sz val="11"/>
        <color theme="1"/>
        <rFont val="Tahoma"/>
      </rPr>
      <t>1. Evidencias acciones de control</t>
    </r>
    <r>
      <rPr>
        <sz val="11"/>
        <color theme="1"/>
        <rFont val="Tahoma"/>
      </rPr>
      <t xml:space="preserve">: Acta de fecha 24 de marzo de 2020. 
</t>
    </r>
    <r>
      <rPr>
        <b/>
        <sz val="11"/>
        <color theme="1"/>
        <rFont val="Tahoma"/>
      </rPr>
      <t>2. Evidencia acciones de mitigación:</t>
    </r>
    <r>
      <rPr>
        <sz val="11"/>
        <color theme="1"/>
        <rFont val="Tahoma"/>
      </rPr>
      <t xml:space="preserve"> se anexan las 16 TRD de los procesos:
1.TRD-Juridica-ajustada
2.TRD-Control Interno
3. TRD - Almacén 
4. TRD-Atención Ciudadanía
5. TRD -Control Disciplinario 
6. TRD-Financiera
7. TRD-Gestión Documental
8. TRD Sistemas
9. TRD -Talento Humano
 10. TRD-Dirección.
11- 12.TRD_Planeación
13. TRD Divulgación
14. TRD Museo
15. TRD - Intervención
16. TRD-Territorial</t>
    </r>
  </si>
  <si>
    <r>
      <rPr>
        <b/>
        <sz val="11"/>
        <color theme="1"/>
        <rFont val="Tahoma"/>
      </rPr>
      <t>1. Acciones de control:</t>
    </r>
    <r>
      <rPr>
        <sz val="11"/>
        <color theme="1"/>
        <rFont val="Tahoma"/>
      </rPr>
      <t xml:space="preserve">En el segundo cuatrimestre no se ha realizado mesas de trabajo de revisión de la aplicación de procesos archivisticos. 
</t>
    </r>
    <r>
      <rPr>
        <b/>
        <sz val="11"/>
        <color theme="1"/>
        <rFont val="Tahoma"/>
      </rPr>
      <t xml:space="preserve">2. Acciones de mitigación: </t>
    </r>
    <r>
      <rPr>
        <sz val="11"/>
        <color theme="1"/>
        <rFont val="Tahoma"/>
      </rPr>
      <t xml:space="preserve"> Las TRD del IDPC se actualizaron, presentaron y aprobaron  en Comité Institucional de Gestión y Desempeño en Sesión  (virtual) del 14 de agosto de 2020. la remisión a archivo se hace con  el acta de la aprobación que esta en firma de los asistentes al comité.  </t>
    </r>
  </si>
  <si>
    <r>
      <rPr>
        <b/>
        <sz val="11"/>
        <color theme="1"/>
        <rFont val="Tahoma"/>
      </rPr>
      <t>2.</t>
    </r>
    <r>
      <rPr>
        <sz val="11"/>
        <color theme="1"/>
        <rFont val="Tahoma"/>
      </rPr>
      <t>18 TRD actualizadas/ 18 TRD</t>
    </r>
  </si>
  <si>
    <r>
      <rPr>
        <b/>
        <sz val="11"/>
        <color theme="1"/>
        <rFont val="Tahoma"/>
      </rPr>
      <t>1. Evidencias acciones de control:</t>
    </r>
    <r>
      <rPr>
        <sz val="11"/>
        <color theme="1"/>
        <rFont val="Tahoma"/>
      </rPr>
      <t xml:space="preserve">
 N/A
</t>
    </r>
    <r>
      <rPr>
        <b/>
        <sz val="11"/>
        <color theme="1"/>
        <rFont val="Tahoma"/>
      </rPr>
      <t xml:space="preserve">2. Acciones de mitigación: </t>
    </r>
    <r>
      <rPr>
        <sz val="11"/>
        <color theme="1"/>
        <rFont val="Tahoma"/>
      </rPr>
      <t xml:space="preserve">
      1. Correos de aprobación.
      2. Presentación PPT. 
      3.TRD - Fichas de Valoración - 
          Cuadros de Clasificación 
           Documental. 
4, Acta borrador de comité institucional de gestión y desempeño</t>
    </r>
  </si>
  <si>
    <t>Evidencias acciones de mitigación.
- El correo de aprobación corresponde a al orden del día dela sesión virtual del Comité Institucional de Gestión y Desempeño.
- El borrador del acta de la sesión se encuentra sin la firma del director.
- Las demás evidencias corresponden con lo mencionado.</t>
  </si>
  <si>
    <r>
      <rPr>
        <b/>
        <sz val="12"/>
        <color theme="1"/>
        <rFont val="Arial"/>
      </rPr>
      <t>1. Acciones de Control:</t>
    </r>
    <r>
      <rPr>
        <sz val="12"/>
        <color rgb="FF000000"/>
        <rFont val="Arial"/>
      </rPr>
      <t xml:space="preserve"> En el tercer cuatrimestre se realizaron 8 mesas de trabajo, donde se revisó la aplicación Tablas de Retención Documental,  también se realizó la aplicación de Tablas de Valoración Documental dejando como evidencia el acta de eliminación documental la cual fue presentada al Comité de Gestión y Desempeño el día 14 de diciembre de 2020. 
</t>
    </r>
    <r>
      <rPr>
        <b/>
        <sz val="12"/>
        <color theme="1"/>
        <rFont val="Arial"/>
      </rPr>
      <t xml:space="preserve">2. Acciones de Mitigación: </t>
    </r>
    <r>
      <rPr>
        <sz val="12"/>
        <color rgb="FF000000"/>
        <rFont val="Arial"/>
      </rPr>
      <t>Acción cumplida</t>
    </r>
  </si>
  <si>
    <r>
      <rPr>
        <b/>
        <sz val="12"/>
        <color theme="1"/>
        <rFont val="Arial"/>
      </rPr>
      <t xml:space="preserve">1. Evidencias acciones de control: </t>
    </r>
    <r>
      <rPr>
        <sz val="12"/>
        <color rgb="FF000000"/>
        <rFont val="Arial"/>
      </rPr>
      <t xml:space="preserve">
8 Actas de seguimiento a la aplicación de Tabla de Retención Documental-TRD y 2 Actas de eliminación TRD, TVD, inventarios de eliminación y invitación y presentación a Comité de Gestión, Desempeño Sesión 5 el 14 de diciembre de 2020 y correo de publicación en la pagina web de las actas e inventarios documentales de eliminación.
</t>
    </r>
    <r>
      <rPr>
        <b/>
        <sz val="12"/>
        <color theme="1"/>
        <rFont val="Arial"/>
      </rPr>
      <t xml:space="preserve">Nota: </t>
    </r>
    <r>
      <rPr>
        <sz val="12"/>
        <color rgb="FF000000"/>
        <rFont val="Arial"/>
      </rPr>
      <t xml:space="preserve">El acta del Comite de Gestión y desempeño se encuentra en proceso de revisión por parte de la Oficina Asesora de Planeación.
</t>
    </r>
    <r>
      <rPr>
        <b/>
        <sz val="12"/>
        <color theme="1"/>
        <rFont val="Arial"/>
      </rPr>
      <t xml:space="preserve">2. Evidencias acciones de mitigación: </t>
    </r>
    <r>
      <rPr>
        <sz val="12"/>
        <color rgb="FF000000"/>
        <rFont val="Arial"/>
      </rPr>
      <t>N/A</t>
    </r>
  </si>
  <si>
    <r>
      <rPr>
        <b/>
        <sz val="12"/>
        <color theme="1"/>
        <rFont val="Tahoma"/>
      </rPr>
      <t>Acciones de control:</t>
    </r>
    <r>
      <rPr>
        <sz val="12"/>
        <color theme="1"/>
        <rFont val="Tahoma"/>
      </rPr>
      <t xml:space="preserve"> No se relacionan las 8 actas de seguimiento a la aplicación de la Tablas de Retención Documental relacionadas en las evidencias.
La acción de mitigación ya fue cumplida en el de acuerdo con resultado del indicador reportado en el cuatrimestre anterior "18 TRD actualizadas/ 18 TRD" equivale al 100% de las Tablas de Retedic{on Documental aprobadas.</t>
    </r>
  </si>
  <si>
    <r>
      <rPr>
        <b/>
        <sz val="12"/>
        <color theme="1"/>
        <rFont val="Arial"/>
      </rPr>
      <t>1. Acciones de Control:</t>
    </r>
    <r>
      <rPr>
        <sz val="12"/>
        <color theme="1"/>
        <rFont val="Arial"/>
      </rPr>
      <t xml:space="preserve"> En el primer periodo se realizaron 3 mesas de trabajo, en las cuales se revisó la aplicación de las Tablas de Retención Documental,  también se realizó la aplicación de Tablas de Valoración Documental dejando como evidencia el acta de eliminación documental la cual fue presentada al Comité de Gestión y Desempeño el día 28 de abril de 2020. 
</t>
    </r>
  </si>
  <si>
    <r>
      <rPr>
        <b/>
        <sz val="12"/>
        <color theme="1"/>
        <rFont val="Arial"/>
      </rPr>
      <t xml:space="preserve">1. Evidencias acciones de control: </t>
    </r>
    <r>
      <rPr>
        <sz val="12"/>
        <color theme="1"/>
        <rFont val="Arial"/>
      </rPr>
      <t xml:space="preserve">
3 Actas de seguimiento a la aplicación de Tabla de Retención Documental-TRD y 1 Acta de eliminación TVD, inventarios de eliminación, correo y lista de asistencia de  Comité de Gestión, Desempeño Sesión 2 el 28 de abril de 2021 y  inventarios documentales de eliminación.
</t>
    </r>
    <r>
      <rPr>
        <b/>
        <sz val="12"/>
        <color theme="1"/>
        <rFont val="Arial"/>
      </rPr>
      <t xml:space="preserve">Nota: </t>
    </r>
    <r>
      <rPr>
        <sz val="12"/>
        <color theme="1"/>
        <rFont val="Arial"/>
      </rPr>
      <t xml:space="preserve">El acta del Comite de Gestión y desempeño se encuentra en proceso de revisión por parte de la Oficina Asesora de Planeación.
</t>
    </r>
    <r>
      <rPr>
        <b/>
        <sz val="12"/>
        <color theme="1"/>
        <rFont val="Arial"/>
      </rPr>
      <t xml:space="preserve">2. Evidencias acciones de mitigación: </t>
    </r>
  </si>
  <si>
    <t>Como evidencia se encuentra el Acta No 2 de eliminación documental, 3 actas de seguimiento TRD que corresponden al periodo en evaluación y los correos de aertura y cierre del Comité Institucional de Gestión y Desempeño realizado el día 28 de abril así como la lista de asistencia a dicho comité.</t>
  </si>
  <si>
    <t xml:space="preserve">
Entrega y préstamo de documentos sin registro de control</t>
  </si>
  <si>
    <t>Trámites sin respuesta por falta de información.</t>
  </si>
  <si>
    <t>Aplicación del Instrumento archivístico FUID "Formato Único de Inventario Documental"</t>
  </si>
  <si>
    <t xml:space="preserve">Todas las dependencias deberán inventariar los documentos de gestión. El formato se diligencia cuando las dependencias hacen entrega del archivo de gestión. </t>
  </si>
  <si>
    <t>Dando capacitación a los funcionarios responsables y asesorando en el diligenciamiento de la información en el FUID</t>
  </si>
  <si>
    <t>FUID "Formato Único de Inventario Documental" de las dependencias actualizado al finalizar la vigencia</t>
  </si>
  <si>
    <t>Realizar capacitaciones del manejo de la documentación de los archivos de gestión físicos (buenas practicas de gestión documental) y electrónicos en el aplicativo Orfeo, de acuerdo a los requerimientos de los servidores públicos del IDPC</t>
  </si>
  <si>
    <t xml:space="preserve">
100% de los procesos capacitados</t>
  </si>
  <si>
    <r>
      <rPr>
        <b/>
        <sz val="11"/>
        <color theme="1"/>
        <rFont val="Tahoma"/>
      </rPr>
      <t xml:space="preserve">1. Acción de control: </t>
    </r>
    <r>
      <rPr>
        <sz val="11"/>
        <color theme="1"/>
        <rFont val="Tahoma"/>
      </rPr>
      <t xml:space="preserve">se tiene el inventario documental actualizado de los procesos:
Dirección, Sistemas, Financiera.
</t>
    </r>
    <r>
      <rPr>
        <b/>
        <sz val="11"/>
        <color theme="1"/>
        <rFont val="Tahoma"/>
      </rPr>
      <t xml:space="preserve">
2. Acciones de mitigación: </t>
    </r>
    <r>
      <rPr>
        <sz val="11"/>
        <color theme="1"/>
        <rFont val="Tahoma"/>
      </rPr>
      <t>se realizó 1 mesa de trabajo con el grupo de Gestión Documental, . Así mismo se realizaron 2 capacitaciones del aplicado Orfeo en los meses de febrero y marzo a los procesos de 1.Fortalecimiento SIG 2.Direccionamiento Estratégico 3.Gestión Jurídica 4. Gestión Territorial del Patrimonio 5. Protección e Intervención del patrimonio 6. Gestión Documental 7. Gestión Contractual.</t>
    </r>
  </si>
  <si>
    <r>
      <rPr>
        <b/>
        <sz val="11"/>
        <color rgb="FFFF0000"/>
        <rFont val="Tahoma"/>
      </rPr>
      <t>2</t>
    </r>
    <r>
      <rPr>
        <b/>
        <sz val="11"/>
        <color rgb="FFFF0000"/>
        <rFont val="Tahoma"/>
      </rPr>
      <t xml:space="preserve">. </t>
    </r>
    <r>
      <rPr>
        <sz val="11"/>
        <color rgb="FFFF0000"/>
        <rFont val="Tahoma"/>
      </rPr>
      <t>7 procesos participaron en capacitación/ 16 procesos del IDPC</t>
    </r>
  </si>
  <si>
    <r>
      <rPr>
        <b/>
        <sz val="11"/>
        <color theme="1"/>
        <rFont val="Tahoma"/>
      </rPr>
      <t xml:space="preserve">1. Evidencias acciones de control: </t>
    </r>
    <r>
      <rPr>
        <sz val="11"/>
        <color theme="1"/>
        <rFont val="Tahoma"/>
      </rPr>
      <t xml:space="preserve">formato FUID Dirección, Sistemas, Financiera.
</t>
    </r>
    <r>
      <rPr>
        <b/>
        <sz val="11"/>
        <color theme="1"/>
        <rFont val="Tahoma"/>
      </rPr>
      <t xml:space="preserve">2. Evidencia acciones de mitigación: </t>
    </r>
    <r>
      <rPr>
        <sz val="11"/>
        <color theme="1"/>
        <rFont val="Tahoma"/>
      </rPr>
      <t xml:space="preserve">listado de asistencia capacitación Orfeo; Acta de fecha 24 de marzo de 2020. </t>
    </r>
  </si>
  <si>
    <r>
      <rPr>
        <b/>
        <sz val="11"/>
        <color theme="1"/>
        <rFont val="Tahoma"/>
      </rPr>
      <t xml:space="preserve">1. Acciones de control: En el </t>
    </r>
    <r>
      <rPr>
        <sz val="11"/>
        <color theme="1"/>
        <rFont val="Tahoma"/>
      </rPr>
      <t>cuatrimestre no se ha aplicado el FUID</t>
    </r>
    <r>
      <rPr>
        <b/>
        <sz val="11"/>
        <color theme="1"/>
        <rFont val="Tahoma"/>
      </rPr>
      <t xml:space="preserve">
2. Acciones de mitigación: </t>
    </r>
    <r>
      <rPr>
        <sz val="11"/>
        <color theme="1"/>
        <rFont val="Tahoma"/>
      </rPr>
      <t>Se realizó capacitación del aplicativo Orfeo en el mes de  Agosto, a los proceso de:
1. Gestión Documental
2.Gerencia de Museo de Bogotá
3.Civitautas - Sub. Divulgación
4.Oficina Asesora de Planeación
5.Subdirección de Intervención 
6.Subdirección Territorial 
7.Oficina Asesora de Jurídica
8.Sistema - Tecnología
9.Subdirección Corporativa
y se realizó dos capacitaciones  de inducción al profesional de PIGA y publicos.</t>
    </r>
  </si>
  <si>
    <t>9 procesos participaron en capacitación/ 16 procesos del IDPC</t>
  </si>
  <si>
    <r>
      <rPr>
        <b/>
        <sz val="11"/>
        <color theme="1"/>
        <rFont val="Tahoma"/>
      </rPr>
      <t>1. Evidencias acciones de control: N/A</t>
    </r>
    <r>
      <rPr>
        <sz val="11"/>
        <color theme="1"/>
        <rFont val="Tahoma"/>
      </rPr>
      <t xml:space="preserve">
</t>
    </r>
    <r>
      <rPr>
        <b/>
        <sz val="11"/>
        <color theme="1"/>
        <rFont val="Tahoma"/>
      </rPr>
      <t xml:space="preserve">
2. Acciones de mitigación:
    </t>
    </r>
    <r>
      <rPr>
        <sz val="11"/>
        <color theme="1"/>
        <rFont val="Tahoma"/>
      </rPr>
      <t xml:space="preserve">1.Citación a capacitación Meet
       URL capacitación https://drive.google.com/file/d/1GWIedb7MejdHYdsgoGJZKXj8zSA10BzV/view    
2. Pantallazo calendario programación capacitación a los prodesionales. 
</t>
    </r>
  </si>
  <si>
    <t>Evidencias acciones de mitigación:
- No se piudo obtener acceso a la capacitación. Se solicitó acceso para verificar la url.</t>
  </si>
  <si>
    <r>
      <rPr>
        <b/>
        <sz val="12"/>
        <color theme="1"/>
        <rFont val="Arial"/>
      </rPr>
      <t xml:space="preserve">1. Acciones de Control: </t>
    </r>
    <r>
      <rPr>
        <sz val="12"/>
        <color rgb="FF000000"/>
        <rFont val="Arial"/>
      </rPr>
      <t xml:space="preserve">Se tiene los inventarios documentales de archivos de gestión actualizados de los procesos de atención a la Ciudadanía, Calidad, Salud Ocupacional y Piga.
</t>
    </r>
    <r>
      <rPr>
        <b/>
        <sz val="12"/>
        <color theme="1"/>
        <rFont val="Arial"/>
      </rPr>
      <t>2. Acciones de Mitigación:</t>
    </r>
    <r>
      <rPr>
        <sz val="12"/>
        <color rgb="FF000000"/>
        <rFont val="Arial"/>
      </rPr>
      <t xml:space="preserve">  Se realizarón 142 seguimientos del aplicativo Orfeo en el mes de septiembre, octubre, noviembre y diciembre a los proceso de: 
1. Subdireccióin de Gestión Corporativa - Talento Humano
2. Subdirección de Intervención
3. Financiera
4. Subdirección de Divulgación
5. Subdirección Territorial
6. Oficina Asesora Juridica
Asi mismo se adelantaron capacitaciones para la implementación de la firma electronica en el aplicativo Orfeo.</t>
    </r>
  </si>
  <si>
    <r>
      <rPr>
        <b/>
        <sz val="12"/>
        <color theme="1"/>
        <rFont val="Arial"/>
      </rPr>
      <t xml:space="preserve">1. Evidencias acciones de control:
</t>
    </r>
    <r>
      <rPr>
        <sz val="12"/>
        <color rgb="FF000000"/>
        <rFont val="Arial"/>
      </rPr>
      <t xml:space="preserve">4 Inventarios documentales de archivos de gestión de las oficinas atención a la Ciudadanía, Calidad, Salud Ocupacional y Piga.
</t>
    </r>
    <r>
      <rPr>
        <b/>
        <sz val="12"/>
        <color theme="1"/>
        <rFont val="Arial"/>
      </rPr>
      <t xml:space="preserve">
2. Evidencias acciones de mitigación:</t>
    </r>
    <r>
      <rPr>
        <sz val="12"/>
        <color rgb="FF000000"/>
        <rFont val="Arial"/>
      </rPr>
      <t xml:space="preserve">
Correos de Seguimiento y apoyo a Orfeo.</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</si>
  <si>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Las evidencias corresponden con lo señalado, no obstante las evidencias apotadas no dan cuenta de la ejeución de la acción </t>
    </r>
    <r>
      <rPr>
        <i/>
        <sz val="12"/>
        <color theme="1"/>
        <rFont val="Tahoma"/>
      </rPr>
      <t>"Realizar capacitaciones del manejo de la documentación de los archivos de gestión físicos (...)"</t>
    </r>
    <r>
      <rPr>
        <sz val="12"/>
        <color theme="1"/>
        <rFont val="Tahoma"/>
      </rPr>
      <t xml:space="preserve"> , adicionalmente no se fue reportado el indicadory las evidencias aportadas no permiten denotar su cumplimiento.</t>
    </r>
  </si>
  <si>
    <r>
      <rPr>
        <b/>
        <sz val="12"/>
        <color theme="1"/>
        <rFont val="Arial"/>
      </rPr>
      <t xml:space="preserve">1. Acciones de Control: </t>
    </r>
    <r>
      <rPr>
        <sz val="12"/>
        <color theme="1"/>
        <rFont val="Arial"/>
      </rPr>
      <t xml:space="preserve">Se tiene los inventarios documentales actualizados de los archivos de gestión de los procesos de atención a la Ciudadanía, Gestiòn de informaciòn y tecnologìa y Gestiòn Documental.
</t>
    </r>
    <r>
      <rPr>
        <b/>
        <sz val="12"/>
        <color theme="1"/>
        <rFont val="Arial"/>
      </rPr>
      <t>2. Acciones de Mitigación:</t>
    </r>
    <r>
      <rPr>
        <sz val="12"/>
        <color theme="1"/>
        <rFont val="Arial"/>
      </rPr>
      <t xml:space="preserve">  Se realizarón los seguimientos mensuales del aplicativo Orfeo en los periodos de enero, febrero, marzo y abril a los proceso de: 
1. Direcciòn
2. Subdireccióin de Gestión Corporativa
3. Subdirección de Intervención y protecciòn del patrimonio
4. Subdirección de Divulgación
5. Subdirección Territorial
6. Oficina Asesora Juridica
7. Oficina Asesora de Planeaciòn
</t>
    </r>
  </si>
  <si>
    <r>
      <rPr>
        <b/>
        <sz val="12"/>
        <color theme="1"/>
        <rFont val="Arial"/>
      </rPr>
      <t xml:space="preserve">1. Evidencias acciones de control:
</t>
    </r>
    <r>
      <rPr>
        <sz val="12"/>
        <color theme="1"/>
        <rFont val="Arial"/>
      </rPr>
      <t xml:space="preserve">3 Inventarios documentales de archivos de gestión de las oficinas atención a la Ciudadanía, Gestìn de informaciòn y tecnologìa y Gestiòn documental.
</t>
    </r>
    <r>
      <rPr>
        <b/>
        <sz val="12"/>
        <color theme="1"/>
        <rFont val="Arial"/>
      </rPr>
      <t xml:space="preserve">
2. Evidencias acciones de mitigación:</t>
    </r>
    <r>
      <rPr>
        <sz val="12"/>
        <color theme="1"/>
        <rFont val="Arial"/>
      </rPr>
      <t xml:space="preserve">
Correos de Seguimiento al aplicativo Orfeo.</t>
    </r>
  </si>
  <si>
    <t>Las evidencias corresponden con lo mencionado, resaltando que para Gestión Documental hay 4 documentos, para Sistemas 1 y para Atención al cliente 11 documentos.
Las acciones de mitigación finalizaron en noviembre de 2020.</t>
  </si>
  <si>
    <t xml:space="preserve">Deterioro de los documentos </t>
  </si>
  <si>
    <t>Hallazgos de las entidades competentes u organismos de control  y Proceso disciplinarios para los funcionarios y/o contratistas</t>
  </si>
  <si>
    <t>Controlar el  préstamo de documentos</t>
  </si>
  <si>
    <t>Por demanda -de acuerdo a las solitudes recibidas</t>
  </si>
  <si>
    <t>Se debe diligenciar la planilla de préstamo y consulta a fin de controlar el acceso a  la documentación en el archivo</t>
  </si>
  <si>
    <t>Verificando el diligenciamiento de las planillas y validando la información diligenciada con el responsable del préstamo</t>
  </si>
  <si>
    <t>Planilla de préstamo de documentos</t>
  </si>
  <si>
    <t>Si la falta de aplicación del control se debe a la cuarentena, es necesario explicarlo.</t>
  </si>
  <si>
    <t xml:space="preserve">Administración y custodia de los archivos </t>
  </si>
  <si>
    <t xml:space="preserve">Debilidad en la aplicación de los lineamientos archivísticos 
  </t>
  </si>
  <si>
    <t>Utilización indebida de información oficial
privilegiada para favorecer a un tercero</t>
  </si>
  <si>
    <t>Sanciones disciplinarias, administrativas y legales.</t>
  </si>
  <si>
    <t>Actualizar, adoptar y divulgar el Índice de Información Clasificada y Reservada del IDPC</t>
  </si>
  <si>
    <t xml:space="preserve">El índice de información Clasificada y Reservada del IDPC, se actualiza teniendo en cuenta los lineamientos del archivo distrital. </t>
  </si>
  <si>
    <t>Solicitando concepto a los entes de control como archivo de Bogotá y archivo general de la nación</t>
  </si>
  <si>
    <t xml:space="preserve">*Resolución de adopción del documento
*Documento índice de información clasificada y reservada aprobado.
*Actividades de divulgación </t>
  </si>
  <si>
    <t>Seguimiento trimestral  a la actualización de los inventarios documentales de las dependencias que hacen parte del  IDPC.
Se programan 4 seguimientos al año; es decir uno trimestral.</t>
  </si>
  <si>
    <t xml:space="preserve">No. seguimientos realizados/No. de seguimientos programados </t>
  </si>
  <si>
    <r>
      <rPr>
        <b/>
        <sz val="11"/>
        <color theme="1"/>
        <rFont val="Tahoma"/>
      </rPr>
      <t xml:space="preserve">1. Acción de control:  </t>
    </r>
    <r>
      <rPr>
        <sz val="11"/>
        <color theme="1"/>
        <rFont val="Tahoma"/>
      </rPr>
      <t xml:space="preserve">En el cuatrimestre se realizó una capacitación a las personas del grupo de Gestión documental en cuanto al diligenciamiento del inventario FUID </t>
    </r>
    <r>
      <rPr>
        <b/>
        <sz val="11"/>
        <color theme="1"/>
        <rFont val="Tahoma"/>
      </rPr>
      <t xml:space="preserve">
2. Acciones de mitigación: </t>
    </r>
    <r>
      <rPr>
        <sz val="11"/>
        <color theme="1"/>
        <rFont val="Tahoma"/>
      </rPr>
      <t xml:space="preserve">Se realizó el seguimiento a la actualización de los inventarios documentales mediante las transferencias documentales primarias.  </t>
    </r>
    <r>
      <rPr>
        <b/>
        <sz val="11"/>
        <color theme="1"/>
        <rFont val="Tahoma"/>
      </rPr>
      <t xml:space="preserve">
</t>
    </r>
  </si>
  <si>
    <r>
      <rPr>
        <b/>
        <sz val="11"/>
        <color theme="1"/>
        <rFont val="Tahoma"/>
      </rPr>
      <t>2.</t>
    </r>
    <r>
      <rPr>
        <sz val="11"/>
        <color theme="1"/>
        <rFont val="Tahoma"/>
      </rPr>
      <t xml:space="preserve"> 1  seguimiento  realizado / 4 seguimientos al año</t>
    </r>
  </si>
  <si>
    <r>
      <rPr>
        <b/>
        <sz val="11"/>
        <color theme="1"/>
        <rFont val="Tahoma"/>
      </rPr>
      <t xml:space="preserve">1. Evidencias acciones de control: Acta de fecha 24 de marzo de 2020. 
2. Evidencia acciones de mitigación: 
</t>
    </r>
    <r>
      <rPr>
        <sz val="11"/>
        <color theme="1"/>
        <rFont val="Tahoma"/>
      </rPr>
      <t>FUID Dirección, Sistemas, Financiera.</t>
    </r>
  </si>
  <si>
    <r>
      <rPr>
        <b/>
        <sz val="11"/>
        <color theme="1"/>
        <rFont val="Tahoma"/>
      </rPr>
      <t>1. Acciones de control:</t>
    </r>
    <r>
      <rPr>
        <sz val="11"/>
        <color theme="1"/>
        <rFont val="Tahoma"/>
      </rPr>
      <t xml:space="preserve">a corte de agosto no se ha expedido resolución de adopción del documento. 
</t>
    </r>
    <r>
      <rPr>
        <b/>
        <sz val="11"/>
        <color theme="1"/>
        <rFont val="Tahoma"/>
      </rPr>
      <t xml:space="preserve">2. Acciones de mitigación: </t>
    </r>
    <r>
      <rPr>
        <sz val="11"/>
        <color theme="1"/>
        <rFont val="Tahoma"/>
      </rPr>
      <t>Durante el segundo cuatrimestre no se adelantado la revisión de expedientes para las tranferias puesto que deben realizarse de manera presencia y dada la coyuntura actual el cronograma de tranferencias fue modificado y se inician en el mes de septiembre.</t>
    </r>
  </si>
  <si>
    <t>0  seguimientos  realizados / 4 seguimientos al año</t>
  </si>
  <si>
    <r>
      <rPr>
        <b/>
        <sz val="11"/>
        <color theme="1"/>
        <rFont val="Tahoma"/>
      </rPr>
      <t xml:space="preserve">1. Evidencias acciones de control: </t>
    </r>
    <r>
      <rPr>
        <sz val="11"/>
        <color theme="1"/>
        <rFont val="Tahoma"/>
      </rPr>
      <t>Borrador de indice de información clasificada</t>
    </r>
    <r>
      <rPr>
        <b/>
        <sz val="11"/>
        <color theme="1"/>
        <rFont val="Tahoma"/>
      </rPr>
      <t xml:space="preserve">
2. Acciones de mitigación: </t>
    </r>
    <r>
      <rPr>
        <sz val="11"/>
        <color theme="1"/>
        <rFont val="Tahoma"/>
      </rPr>
      <t>Acta reprogramació de transferencias primarias</t>
    </r>
  </si>
  <si>
    <t>Evidencias acciones de control:
Corresponden a lo mencionado
Evidencias acciones de mitigación:
El acta corresponde a la reunión de reprogramación efectuada en marzo y aunque no corresponde al cuatrimestre, sí da cuenta de la nueva reprogramación que inicia en septiembre.</t>
  </si>
  <si>
    <r>
      <rPr>
        <b/>
        <sz val="12"/>
        <color theme="1"/>
        <rFont val="Arial"/>
      </rPr>
      <t>1. Acciones de Control:</t>
    </r>
    <r>
      <rPr>
        <sz val="12"/>
        <color rgb="FF000000"/>
        <rFont val="Arial"/>
      </rPr>
      <t xml:space="preserve"> Indice de información clasificada reservada presentado y aprobado por el Comité Institucional de Gestión y Desempeño el dia 14 de diciembre de 2020.
</t>
    </r>
    <r>
      <rPr>
        <b/>
        <sz val="12"/>
        <color theme="1"/>
        <rFont val="Arial"/>
      </rPr>
      <t xml:space="preserve">
2. Acciones de Mitigación: 
</t>
    </r>
    <r>
      <rPr>
        <sz val="12"/>
        <color rgb="FF000000"/>
        <rFont val="Arial"/>
      </rPr>
      <t>*Durante este cuatrimestre se cumplió con la reprogramación del cronograma de transferencias documentales primarias de los procesos de:
1. Subdirección de Divulgación (Civinautas)
2. Subdirección de Gestión Corporativa ( talento humano, saliud ocupacional, atención a la ciudadania, almacén y nomina)
3. Subdirección Territorial 
4. Oficina Asesora de Planeación (Piga y calidad)
*Se realizaron 4 inventarios documentales correspondientes a los archivos de gestión de los siguiente aprocesos.
1. Subdirección de gestión corporativa ( Atención a la ciudadania y salud ocupacional)
2. Oficina Asesora de Planeación (Piga y calidad)</t>
    </r>
  </si>
  <si>
    <t>3 seguimientos  realizados / 4 seguimientos al año</t>
  </si>
  <si>
    <r>
      <rPr>
        <b/>
        <sz val="11"/>
        <color theme="1"/>
        <rFont val="Tahoma"/>
      </rPr>
      <t>1. Evidencias acciones de control:</t>
    </r>
    <r>
      <rPr>
        <sz val="11"/>
        <color theme="1"/>
        <rFont val="Tahoma"/>
      </rPr>
      <t xml:space="preserve"> 
* Indice de información clasificada y reservada y invitación a Comité de Gestión y Desempeño Sesión 5 del 14 de diciembre de 2020.
A</t>
    </r>
    <r>
      <rPr>
        <sz val="11"/>
        <color rgb="FF000000"/>
        <rFont val="Tahoma"/>
      </rPr>
      <t xml:space="preserve">cta del Comité Institucional de Gestión y desempeño.
</t>
    </r>
    <r>
      <rPr>
        <b/>
        <sz val="11"/>
        <color rgb="FF000000"/>
        <rFont val="Tahoma"/>
      </rPr>
      <t>2. Evidencias acciones de mitigación:</t>
    </r>
    <r>
      <rPr>
        <sz val="11"/>
        <color rgb="FF000000"/>
        <rFont val="Tahoma"/>
      </rPr>
      <t xml:space="preserve">
* 10 Actas e inventarios de transferencias documentales primarias.
* 4 inventarios documentales de archivos de gestión.</t>
    </r>
  </si>
  <si>
    <r>
      <rPr>
        <b/>
        <sz val="11"/>
        <color theme="1"/>
        <rFont val="Tahoma"/>
      </rPr>
      <t>Acciones de control:</t>
    </r>
    <r>
      <rPr>
        <sz val="11"/>
        <color theme="1"/>
        <rFont val="Tahoma"/>
      </rPr>
      <t xml:space="preserve"> Las evidencias corresponden con lo señalado.
</t>
    </r>
    <r>
      <rPr>
        <b/>
        <sz val="11"/>
        <color theme="1"/>
        <rFont val="Tahoma"/>
      </rPr>
      <t>Acciones de mitigación:</t>
    </r>
    <r>
      <rPr>
        <sz val="11"/>
        <color theme="1"/>
        <rFont val="Tahoma"/>
      </rPr>
      <t xml:space="preserve"> Las evidencias corresponden con lo señalado.
En relación con el indicador reportado se establece que solo se logró el 75% de la acción propuesta puesto que solo se llvara a cabo 3 de los 4 seguimientos programados.</t>
    </r>
  </si>
  <si>
    <r>
      <rPr>
        <b/>
        <sz val="12"/>
        <color theme="1"/>
        <rFont val="Arial"/>
      </rPr>
      <t>1. Acciones de Control:</t>
    </r>
    <r>
      <rPr>
        <sz val="12"/>
        <color theme="1"/>
        <rFont val="Arial"/>
      </rPr>
      <t xml:space="preserve"> Acciòn cumplida en el Comité Institucional de Gestión y Desempeño el dia 14 de diciembre de 2020 en el cual se presento y aprobo el instrumento en menciòn.
</t>
    </r>
    <r>
      <rPr>
        <b/>
        <sz val="12"/>
        <color theme="1"/>
        <rFont val="Arial"/>
      </rPr>
      <t xml:space="preserve">
2. Acciones de Mitigación: 
</t>
    </r>
    <r>
      <rPr>
        <sz val="12"/>
        <color theme="1"/>
        <rFont val="Arial"/>
      </rPr>
      <t>*Durante este cuatrimestre se presento el cronograma de transferencias documentales primarias mediante circular 009 de 2021 y se socializo y aprobo en comite institucional de gestiòn y desempeño, de los sigientes procesos:
1. Sistemas
2. Atenciòn a la ciudadania
3. Gestiòn Documental
4. Control Disciplinario
5. Financiera
6. Talento Humano
7. Almacen
8. Oficina de Direcciòn
9. Planeaciòn
*Se realizaron 3 inventarios documentales correspondientes a los archivos de gestión de los siguiente aprocesos.
1. Sistemas
2. Atenciòn a la ciudadania
3. Gestiòn Documental</t>
    </r>
  </si>
  <si>
    <r>
      <rPr>
        <b/>
        <sz val="11"/>
        <color theme="1"/>
        <rFont val="Tahoma"/>
      </rPr>
      <t>1. Evidencias acciones de control:</t>
    </r>
    <r>
      <rPr>
        <sz val="11"/>
        <color theme="1"/>
        <rFont val="Tahoma"/>
      </rPr>
      <t xml:space="preserve"> 
N/A.
</t>
    </r>
    <r>
      <rPr>
        <b/>
        <sz val="11"/>
        <color theme="1"/>
        <rFont val="Tahoma"/>
      </rPr>
      <t>2. Evidencias acciones de mitigación:</t>
    </r>
    <r>
      <rPr>
        <sz val="11"/>
        <color theme="1"/>
        <rFont val="Tahoma"/>
      </rPr>
      <t xml:space="preserve">
* 3 Actas e inventarios de transferencias documentales primarias.
* Circular 009 de 2021</t>
    </r>
  </si>
  <si>
    <t>Las evidencias corresponden con lo descrito y adicionalmente se encuentran los documentos FUID para las dependencias de Gestión Documental (4), Sistemas (1) y Atención al Cliente (11).</t>
  </si>
  <si>
    <t xml:space="preserve">
Mala manipulación de la información</t>
  </si>
  <si>
    <t xml:space="preserve">Desorganización de los archivos </t>
  </si>
  <si>
    <t>Controlar el préstamo de documentos mediante el diligenciamiento del formato de planilla de préstamo de documentos y aplicación del índice de información reservada y clasificada.</t>
  </si>
  <si>
    <t xml:space="preserve">Se debe diligenciar la planilla de préstamo y consulta a fin de controlar el acceso a  la documentación en el archivo,  verificando que la información no cuente con ninguna restricción. </t>
  </si>
  <si>
    <t>Seguimiento y control trimestral  de la aplicación del procedimiento vigente para el préstamo y consulta de expedientes en el IDPC.
Se programan 4 seguimientos al año; es decir uno trimestral.</t>
  </si>
  <si>
    <r>
      <rPr>
        <b/>
        <sz val="11"/>
        <color theme="1"/>
        <rFont val="Tahoma"/>
      </rPr>
      <t xml:space="preserve">1. Acción de control: </t>
    </r>
    <r>
      <rPr>
        <sz val="11"/>
        <color theme="1"/>
        <rFont val="Tahoma"/>
      </rPr>
      <t xml:space="preserve">Se realizó la verificación de las planillas de préstamo y consulta de documentos del primer trimestre, hasta el día 20 de marzo, donde dio inicio el aislamiento preventivo  </t>
    </r>
    <r>
      <rPr>
        <b/>
        <sz val="11"/>
        <color theme="1"/>
        <rFont val="Tahoma"/>
      </rPr>
      <t xml:space="preserve"> 
2. Acciones de mitigación: </t>
    </r>
    <r>
      <rPr>
        <sz val="11"/>
        <color theme="1"/>
        <rFont val="Tahoma"/>
      </rPr>
      <t>Se realizó el seguimiento a la aplicación del Procedimiento de consulta y préstamo de expedientes.</t>
    </r>
    <r>
      <rPr>
        <b/>
        <sz val="11"/>
        <color theme="1"/>
        <rFont val="Tahoma"/>
      </rPr>
      <t xml:space="preserve">
</t>
    </r>
  </si>
  <si>
    <r>
      <rPr>
        <b/>
        <sz val="11"/>
        <color theme="1"/>
        <rFont val="Tahoma"/>
      </rPr>
      <t>2.</t>
    </r>
    <r>
      <rPr>
        <sz val="11"/>
        <color theme="1"/>
        <rFont val="Tahoma"/>
      </rPr>
      <t xml:space="preserve"> 1  seguimiento  realizado / 4 seguimientos al año</t>
    </r>
  </si>
  <si>
    <r>
      <rPr>
        <b/>
        <sz val="11"/>
        <color theme="1"/>
        <rFont val="Tahoma"/>
      </rPr>
      <t xml:space="preserve">1. Evidencias acciones de control: </t>
    </r>
    <r>
      <rPr>
        <sz val="11"/>
        <color theme="1"/>
        <rFont val="Tahoma"/>
      </rPr>
      <t xml:space="preserve">Planillas de préstamo y consulta </t>
    </r>
    <r>
      <rPr>
        <b/>
        <sz val="11"/>
        <color theme="1"/>
        <rFont val="Tahoma"/>
      </rPr>
      <t xml:space="preserve">
2. Evidencia acciones de mitigación: </t>
    </r>
    <r>
      <rPr>
        <sz val="11"/>
        <color theme="1"/>
        <rFont val="Tahoma"/>
      </rPr>
      <t>Acta de fecha 30 de marzo de 2020</t>
    </r>
  </si>
  <si>
    <r>
      <rPr>
        <b/>
        <sz val="11"/>
        <color theme="1"/>
        <rFont val="Tahoma"/>
      </rPr>
      <t>1. Acciones de control:</t>
    </r>
    <r>
      <rPr>
        <sz val="11"/>
        <color theme="1"/>
        <rFont val="Tahoma"/>
      </rPr>
      <t xml:space="preserve">Se realizó la verificación de las planillas de préstamo y consulta de documentos del segundo cuatrimestre, de los días autorizados para dicha actividad, teniendo en cuenta que en  las fechas de aislamiento preventivo obligatiro no se prestaba este servicio.    </t>
    </r>
    <r>
      <rPr>
        <b/>
        <sz val="11"/>
        <color theme="1"/>
        <rFont val="Tahoma"/>
      </rPr>
      <t xml:space="preserve">
2. Acciones de mitigación: </t>
    </r>
    <r>
      <rPr>
        <sz val="11"/>
        <color theme="1"/>
        <rFont val="Tahoma"/>
      </rPr>
      <t>En el segundo cuatrimestre se realizó el seguimiento a la aplicación del Procedimiento de consulta y préstamo de expedientes tanto a usuarios internos como a externos.</t>
    </r>
  </si>
  <si>
    <r>
      <rPr>
        <b/>
        <sz val="11"/>
        <color theme="1"/>
        <rFont val="Tahoma"/>
      </rPr>
      <t>2.</t>
    </r>
    <r>
      <rPr>
        <sz val="11"/>
        <color theme="1"/>
        <rFont val="Tahoma"/>
      </rPr>
      <t xml:space="preserve"> 1  seguimiento  realizado / 4 seguimientos al año</t>
    </r>
  </si>
  <si>
    <r>
      <rPr>
        <b/>
        <sz val="11"/>
        <color theme="1"/>
        <rFont val="Tahoma"/>
      </rPr>
      <t xml:space="preserve">1. Evidencias acciones de control: </t>
    </r>
    <r>
      <rPr>
        <sz val="11"/>
        <color theme="1"/>
        <rFont val="Tahoma"/>
      </rPr>
      <t>Planillas de préstamo y consulta:
-Planilla Usuarios Externos Agosto 2020 BIC
-Planilla Usuarios Internos Agosto 2020 BIC
-Planilla Usuarios Internos Julio 2020 BIC
-Planilla Usuarios Internos Junio 2020 BIC
-Prestamosjulio_agosto2020 AC</t>
    </r>
    <r>
      <rPr>
        <b/>
        <sz val="11"/>
        <color theme="1"/>
        <rFont val="Tahoma"/>
      </rPr>
      <t xml:space="preserve">
2. Acciones de mitigación: </t>
    </r>
    <r>
      <rPr>
        <sz val="11"/>
        <color theme="1"/>
        <rFont val="Tahoma"/>
      </rPr>
      <t>Acta de fecha 27 de Agosto de 2020</t>
    </r>
  </si>
  <si>
    <t>Evidencias acciones de control:
Corresponden a lo mencionado.
Evidencias de acciones de mitigación:
Coresponden a lo mencionado.</t>
  </si>
  <si>
    <r>
      <rPr>
        <b/>
        <sz val="12"/>
        <color theme="1"/>
        <rFont val="Arial"/>
      </rPr>
      <t>1. Acciones de Control:</t>
    </r>
    <r>
      <rPr>
        <sz val="12"/>
        <color rgb="FF000000"/>
        <rFont val="Arial"/>
      </rPr>
      <t xml:space="preserve"> En el cuatrimestre se llevó el control del préstamo de documentos mediante el diligenciamiento del formato de planilla de préstamo de documentos y aplicación del índice de información reservada y clasificada.
</t>
    </r>
    <r>
      <rPr>
        <b/>
        <sz val="12"/>
        <color theme="1"/>
        <rFont val="Arial"/>
      </rPr>
      <t xml:space="preserve">2. Acciones de Mitigación: </t>
    </r>
    <r>
      <rPr>
        <sz val="12"/>
        <color rgb="FF000000"/>
        <rFont val="Arial"/>
      </rPr>
      <t>Se realizó un seguimiento al diligenciamiento de la planilla de préstamos documentales de usuarios internos e externos del IDPC.</t>
    </r>
  </si>
  <si>
    <t>1 seguimiento realizado/4 seguimientos programados en la vigencia</t>
  </si>
  <si>
    <r>
      <rPr>
        <b/>
        <sz val="12"/>
        <color theme="1"/>
        <rFont val="Arial"/>
      </rPr>
      <t xml:space="preserve">1. Evidencias acciones de control: </t>
    </r>
    <r>
      <rPr>
        <sz val="12"/>
        <color theme="1"/>
        <rFont val="Arial"/>
      </rPr>
      <t xml:space="preserve">
Planillas de préstamo y consulta:
-Planilla Usuarios Externos septiembre 2020 BIC
-Planilla Usuarios Internos septiembre 2020 BIC
Planilla Usuarios Internos septiembre 2020 Archivo Central
-Planilla Usuarios Externos octubre 2020 BIC
-Planilla Usuarios Internos  octubre 2020 BIC
-Planilla Usuarios Externos  noviembre 2020 BIC
-Planilla Usuarios Internos  noviembre 2020 BIC
-Planilla Usuarios Externos  diciembre 2020 BIC
-Planilla Usuarios Internos  diciembre 2020 BIC
</t>
    </r>
    <r>
      <rPr>
        <b/>
        <sz val="12"/>
        <color theme="1"/>
        <rFont val="Arial"/>
      </rPr>
      <t xml:space="preserve">2. Evidencias acciones de mitigación:
</t>
    </r>
    <r>
      <rPr>
        <sz val="12"/>
        <color theme="1"/>
        <rFont val="Arial"/>
      </rPr>
      <t>Acta del 6 de noviembre seguimiento a la planilla de prestamos documentales.</t>
    </r>
  </si>
  <si>
    <t>Acciones de control: Las evidencias corresponden con lo señalado.
Acciones de mitigación: No se relaciona el acta del 6 de noviembre  mencionada.
En relación con el indicador reportado se establece que solo se logró el 25% de la acción propuesta puesto que solo se lleva a cabo 1 de los 4 seguimientos programados, en el cual no se relaciona la evidencia.</t>
  </si>
  <si>
    <r>
      <rPr>
        <b/>
        <sz val="12"/>
        <color theme="1"/>
        <rFont val="Arial"/>
      </rPr>
      <t>1. Acciones de Control:</t>
    </r>
    <r>
      <rPr>
        <sz val="12"/>
        <color theme="1"/>
        <rFont val="Arial"/>
      </rPr>
      <t xml:space="preserve"> En el periodo  en menciòn se llevó el control del préstamo de documentos mediante el diligenciamiento del formato de planilla de préstamo de documentos y aplicación del índice de información reservada y clasificada.
</t>
    </r>
    <r>
      <rPr>
        <b/>
        <sz val="12"/>
        <color theme="1"/>
        <rFont val="Arial"/>
      </rPr>
      <t>2. Acciones de Mitigación:</t>
    </r>
    <r>
      <rPr>
        <sz val="12"/>
        <color theme="1"/>
        <rFont val="Arial"/>
      </rPr>
      <t xml:space="preserve"> Se realizó un seguimiento al diligenciamiento de la planilla de préstamos documentales de usuarios internos e externos del IDPC.</t>
    </r>
  </si>
  <si>
    <r>
      <rPr>
        <b/>
        <sz val="11"/>
        <color theme="1"/>
        <rFont val="Tahoma"/>
      </rPr>
      <t xml:space="preserve">1. Evidencias acciones de control: </t>
    </r>
    <r>
      <rPr>
        <sz val="11"/>
        <color theme="1"/>
        <rFont val="Tahoma"/>
      </rPr>
      <t xml:space="preserve">
Planillas de préstamo y consulta:
-Planilla Usuarios Externos enero 2021 BIC
-Planilla Usuarios Internos enero 2021 BIC
-Planilla Usuarios Externos febrero 2020 BIC
-Planilla Usuarios Internos febrero 2020 BIC
-Planilla Usuarios Externos marzo 2020 BIC
-Planilla Usuarios Internos marzo 2020 BIC
-Planilla Usuarios Externos abril 2020 BIC
-Planilla Usuarios Internos abril 2020 BIC
-Planilla Usuarios Internos abril 2021 </t>
    </r>
    <r>
      <rPr>
        <b/>
        <sz val="11"/>
        <color theme="1"/>
        <rFont val="Tahoma"/>
      </rPr>
      <t>Archivo Central</t>
    </r>
    <r>
      <rPr>
        <sz val="11"/>
        <color theme="1"/>
        <rFont val="Tahoma"/>
      </rPr>
      <t xml:space="preserve">
</t>
    </r>
    <r>
      <rPr>
        <b/>
        <sz val="11"/>
        <color theme="1"/>
        <rFont val="Tahoma"/>
      </rPr>
      <t>2. Evidencias acciones de mitigación:</t>
    </r>
    <r>
      <rPr>
        <sz val="11"/>
        <color theme="1"/>
        <rFont val="Tahoma"/>
      </rPr>
      <t xml:space="preserve">
Acta del  de marzo seguimiento a la planilla de prestamos documentales.</t>
    </r>
  </si>
  <si>
    <t>Las evidencias corresponden a las Planillas de Préstamo y Consulta mencionadas para los meses de enero (2), febrero (2), marzo (3) y abril (3).
Las evidencias de las acciones de mitigación corresponden con lo mencionado aun cuando la fecha final era diciembre de 2020.</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</si>
  <si>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</si>
  <si>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</si>
  <si>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</si>
  <si>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</si>
  <si>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</si>
  <si>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Realización y seguimientos de los mantenimientos de los bienes muebles e inmuebles</t>
  </si>
  <si>
    <t>Falta de contratación idónea para cada mantenimiento</t>
  </si>
  <si>
    <t>Deterioro de los bienes muebles e inmuebles por falta de los mantenimientos</t>
  </si>
  <si>
    <t xml:space="preserve">Perdida o baja de bienes muebles por falta de mantenimiento </t>
  </si>
  <si>
    <t xml:space="preserve">Validar y evaluar los requisitos en la elaboración de los estudios previos para definir las características del producto o servicio necesario en el mantenimiento a realizarse </t>
  </si>
  <si>
    <t>Profesional universitario del área del almacén</t>
  </si>
  <si>
    <t>Identificar las ficha técnica de los bienes adquiridos con el fin de incluir los requisitos en los estudios previos.</t>
  </si>
  <si>
    <t>Atención de las observaciones generadas en las revisiones realizadas a los estudios previos y validación y aprobación de los estudios previos por  la parte técnica, líder del proceso y el profesional a cargo del almacén.</t>
  </si>
  <si>
    <t xml:space="preserve">Ficha Técnica y el estudio Previo aprobado </t>
  </si>
  <si>
    <t xml:space="preserve">Preventivo </t>
  </si>
  <si>
    <t>Ejecutar el plan de trabajo de mantenimiento de los bienes que posee el instituto</t>
  </si>
  <si>
    <t xml:space="preserve">Profesional Universitario del proceso de Administración de Bienes e Infraestructura </t>
  </si>
  <si>
    <t xml:space="preserve">No de actividades del plan de mantenimiento ejecutadas/ No. De actividades programadas en el periodo. </t>
  </si>
  <si>
    <r>
      <rPr>
        <b/>
        <sz val="12"/>
        <color theme="1"/>
        <rFont val="Tahoma"/>
      </rPr>
      <t xml:space="preserve">1. Acciones de control: 
</t>
    </r>
    <r>
      <rPr>
        <sz val="12"/>
        <color theme="1"/>
        <rFont val="Tahoma"/>
      </rPr>
      <t xml:space="preserve">En el cuatrimestre se adelantó el proceso de contratación para adquirir el servicio de manteamiento de ascensores, verificando las necesidades y especificaciones técnicas requeridas y plasmándolas en el estudio previo. 
Así mismo se elaboró el cronograma de visita a bienes muebles, visitando 4 sedes: casa Sámano, Casa Fernández, Casa Gemelas y Siete balcones. </t>
    </r>
    <r>
      <rPr>
        <b/>
        <sz val="12"/>
        <color theme="1"/>
        <rFont val="Tahoma"/>
      </rPr>
      <t xml:space="preserve">
2. Acciones de mitigación:</t>
    </r>
    <r>
      <rPr>
        <sz val="12"/>
        <color theme="1"/>
        <rFont val="Tahoma"/>
      </rPr>
      <t xml:space="preserve"> Las visitas realizadas a los bienes inmuebles del instituto se realizaron siguiendo los lineamientos del manual de manteamiento, como prueba de ello en la ficha técnica se hace las observaciones del estado y requerimientos de mantenimiento por inmueble.  
Así mismo, se realizó inspección de los bienes muebles de casa cadel, el informe final sale en mayo.</t>
    </r>
    <r>
      <rPr>
        <b/>
        <sz val="12"/>
        <color theme="1"/>
        <rFont val="Tahoma"/>
      </rPr>
      <t xml:space="preserve">
</t>
    </r>
  </si>
  <si>
    <r>
      <rPr>
        <sz val="12"/>
        <color theme="1"/>
        <rFont val="Tahoma"/>
      </rPr>
      <t>4 sedes del IDPC verificados/ 7 bienes inmuebles del IDPC
106 Bienes analizados /152</t>
    </r>
    <r>
      <rPr>
        <sz val="12"/>
        <color rgb="FFFF0000"/>
        <rFont val="Tahoma"/>
      </rPr>
      <t xml:space="preserve"> . </t>
    </r>
    <r>
      <rPr>
        <sz val="12"/>
        <color theme="1"/>
        <rFont val="Tahoma"/>
      </rPr>
      <t xml:space="preserve">Bienes muebles de casa cadel a ser analizados aprox. </t>
    </r>
  </si>
  <si>
    <r>
      <rPr>
        <b/>
        <sz val="12"/>
        <color theme="1"/>
        <rFont val="Tahoma"/>
      </rPr>
      <t xml:space="preserve">Evidencias acciones de control: </t>
    </r>
    <r>
      <rPr>
        <sz val="12"/>
        <color theme="1"/>
        <rFont val="Tahoma"/>
      </rPr>
      <t>1. Estudio previo de mantenimiento a ascensores.
2. Estudio previo de mantenimiento a columnas
4. Cronograma visita inmuebles</t>
    </r>
    <r>
      <rPr>
        <b/>
        <sz val="12"/>
        <color theme="1"/>
        <rFont val="Tahoma"/>
      </rPr>
      <t xml:space="preserve">
Evidencias acciones de mitigación: 
</t>
    </r>
    <r>
      <rPr>
        <sz val="12"/>
        <color theme="1"/>
        <rFont val="Tahoma"/>
      </rPr>
      <t>3. ficha técnica de visita de las sedes casa  Sámano, Casa Fernández, Casa Gemelas y Siete balcones.
5. Informe del trimestre de inspección de bienes muebles en casa cadel
6. Lista de bienes muebles
7. Informe se inspección a bienes muebles de los meses de enero a abril y cronograma de visitas.</t>
    </r>
    <r>
      <rPr>
        <b/>
        <sz val="12"/>
        <color theme="1"/>
        <rFont val="Tahoma"/>
      </rPr>
      <t xml:space="preserve">
</t>
    </r>
  </si>
  <si>
    <r>
      <rPr>
        <b/>
        <sz val="12"/>
        <color theme="1"/>
        <rFont val="Tahoma"/>
      </rPr>
      <t xml:space="preserve">1. Acciones de control:  
</t>
    </r>
    <r>
      <rPr>
        <sz val="12"/>
        <color theme="1"/>
        <rFont val="Tahoma"/>
      </rPr>
      <t xml:space="preserve">En el segundo cuatrimestre se adelantaron los procesos de contratacón para el servicio de intervención locativa de la columna de Casas Gemelas (especificaciones técnicas, numeral 3.7); para el mantenimiento preventivo y correctivo de equipos de cómputo, impresoras, servidores, plantas telefónicas y ups; y el mantenimiento preventivo y correctivo de las bombas hidráulicas, plantas eléctricas y lavado de tanques; para lo cual se verificó necesidades y especificaciones técnicas requeridas y se dejaron en el estudio previo de cada proceso.
Igualmente, se elaboró programación de visitas a inmuebles en servicio y se elaboró ficha de inspección de Palomar, CADEL y Genoveva.
</t>
    </r>
    <r>
      <rPr>
        <b/>
        <sz val="12"/>
        <color theme="1"/>
        <rFont val="Tahoma"/>
      </rPr>
      <t xml:space="preserve">
2. Acciones de Mitigación:
</t>
    </r>
    <r>
      <rPr>
        <sz val="12"/>
        <color theme="1"/>
        <rFont val="Tahoma"/>
      </rPr>
      <t xml:space="preserve"> 
Se ejutaron las actividades que estaban programadas en el plan de mantenimiento anual.
No se realizó inspección y valoración de bienes muebles, teniendo en cuenta las restricciones derivadas del aislamiento preventivo y los cierres zonales durante el segundo cuatrimestre.
</t>
    </r>
    <r>
      <rPr>
        <b/>
        <sz val="12"/>
        <color theme="1"/>
        <rFont val="Tahoma"/>
      </rPr>
      <t xml:space="preserve"> </t>
    </r>
  </si>
  <si>
    <t xml:space="preserve">133 actividades realizadas/ 136 actividades programadas en el plan de mantenimiento. </t>
  </si>
  <si>
    <r>
      <rPr>
        <b/>
        <sz val="12"/>
        <color theme="1"/>
        <rFont val="Tahoma"/>
      </rPr>
      <t xml:space="preserve">1. Evidencias acciones de control: 
</t>
    </r>
    <r>
      <rPr>
        <sz val="12"/>
        <color theme="1"/>
        <rFont val="Tahoma"/>
      </rPr>
      <t xml:space="preserve">*Estudio previo y especificaciones técnicas mantenimiento de equipos de computo
*Estudio previo y especificaciones técnicas mantenimiento de motobomnas
*Estudio previo y especificaciones técnicas mantenimiento de columna
*7 fichas Tecnicas de los ctos de equipos tecnologicos
*Fichas de inspección a las sedes Genoveva, Palomar y CADEL
</t>
    </r>
    <r>
      <rPr>
        <b/>
        <sz val="12"/>
        <color theme="1"/>
        <rFont val="Tahoma"/>
      </rPr>
      <t xml:space="preserve">
2. Evidencias acciones de mitigación:
</t>
    </r>
    <r>
      <rPr>
        <sz val="12"/>
        <color theme="1"/>
        <rFont val="Tahoma"/>
      </rPr>
      <t>Informes de ejecución de actividades en el marco del plan de mantemiento.</t>
    </r>
    <r>
      <rPr>
        <b/>
        <sz val="12"/>
        <color theme="1"/>
        <rFont val="Tahoma"/>
      </rPr>
      <t xml:space="preserve"> 
</t>
    </r>
  </si>
  <si>
    <t>Evidencias acciones de control:
Corresponden a lo mencionado.
Evidencias acciones de mitigación:
El informe de los contratos:  
 - IDPC-PSAG-012-2020 
 - IDPC-PSAG-043-2020
corresponde al primer trimestre del año, por lo cual no hace parte de este cuatrimestre.
No se evidencia el cronograma de actividades, de acuerdo con lo establecido ene l diseño de control para este riesgo.</t>
  </si>
  <si>
    <r>
      <rPr>
        <b/>
        <sz val="12"/>
        <color theme="1"/>
        <rFont val="Arial"/>
      </rPr>
      <t>1. Acciones de Control:</t>
    </r>
    <r>
      <rPr>
        <sz val="12"/>
        <color rgb="FF000000"/>
        <rFont val="Arial"/>
      </rPr>
      <t xml:space="preserve">
En el cuatrimestre no se adelantaron procesos de contratación para actividades de mantenimiento de bienes.
Se elaboró programación de inspección de bienes inmuebles y se realizarón las visitas conforme a lo agendado.
</t>
    </r>
    <r>
      <rPr>
        <b/>
        <sz val="12"/>
        <color theme="1"/>
        <rFont val="Arial"/>
      </rPr>
      <t>2. Acciones de Mitigación:</t>
    </r>
    <r>
      <rPr>
        <sz val="12"/>
        <color rgb="FF000000"/>
        <rFont val="Arial"/>
      </rPr>
      <t xml:space="preserve">
Se ejecutaron las acciones programadas en el plan de trabajo de mantenimiento anual.
Se realizó revisión y preparación de bienes muebles en condición de daño, obsolescencia y los no necesarios, que fue presentado en el comité y aprobado mediante Resolución, la cual se adjunta con los respectivos soportes.</t>
    </r>
  </si>
  <si>
    <t>186 actividades realizadas / 186 actividades programadas en el plan de mantenimiento. 
376 Bienes analizados /376 Bienes muebles de casa cadel a ser analizados aprox.</t>
  </si>
  <si>
    <r>
      <rPr>
        <b/>
        <sz val="12"/>
        <color theme="1"/>
        <rFont val="Arial"/>
      </rPr>
      <t>1. Evidencias acciones de control:</t>
    </r>
    <r>
      <rPr>
        <sz val="12"/>
        <color rgb="FF000000"/>
        <rFont val="Arial"/>
      </rPr>
      <t xml:space="preserve">
Programación y fichas de inspección de los inmuebles y las fichas de inspección de Museo Sámano, Casa Genoveva, Palomar.
</t>
    </r>
    <r>
      <rPr>
        <b/>
        <sz val="12"/>
        <color theme="1"/>
        <rFont val="Arial"/>
      </rPr>
      <t>2. Evidencias acciones de mitigación:</t>
    </r>
    <r>
      <rPr>
        <sz val="12"/>
        <color rgb="FF000000"/>
        <rFont val="Arial"/>
      </rPr>
      <t xml:space="preserve">
Informes de mantenimiento de septiembre, octubre, noviembre y diciembre.
Resolución 467 de octubre de 2020, conceptos técnicos de los bienes, y acta de entrega de bienes para disposición final.</t>
    </r>
  </si>
  <si>
    <r>
      <rPr>
        <b/>
        <sz val="12"/>
        <color theme="1"/>
        <rFont val="Tahoma"/>
      </rPr>
      <t>Acciones de control:</t>
    </r>
    <r>
      <rPr>
        <sz val="12"/>
        <color theme="1"/>
        <rFont val="Tahoma"/>
      </rPr>
      <t xml:space="preserve"> Las evidencias corresponden con lo señalado.
</t>
    </r>
    <r>
      <rPr>
        <b/>
        <sz val="12"/>
        <color theme="1"/>
        <rFont val="Tahoma"/>
      </rPr>
      <t xml:space="preserve">
Acciones de mitigación:</t>
    </r>
    <r>
      <rPr>
        <sz val="12"/>
        <color theme="1"/>
        <rFont val="Tahoma"/>
      </rPr>
      <t xml:space="preserve"> Las evidencias corresponden con lo señalado.
De acuerdo con los resultados de los indicadores, las acciones de mitigacion programadas fueron cumplidas.</t>
    </r>
  </si>
  <si>
    <t xml:space="preserve">En el cuatrimestre se han suscrito los contratos abajo relacionados, con el objetivo de realizar mantenimiento de los elementos propiedades del IDPC para asegurar su correcto funcionamiento. Contrato 343 de 2021 suscrito con D&amp;F mantenimiento, para mantenimeinto de ascensor museo siete balcones.
Igualmente en el mes de marzo se realizó visita de inspección a la sede casa poesia, de acuerdo al cronograma de trabajo fijado para esta acción. </t>
  </si>
  <si>
    <t xml:space="preserve">Evidencias: 
Contrato 343 de 2021 suscrito con D&amp;F mantenimiento
Fichas tecnicas del contrato
Cronograma vigencia 2021 e informe de visita a la sede casa poesia. </t>
  </si>
  <si>
    <t>Se evidencia el documento del contrato mencionado y las fichas técnicas del ascensor y de D&amp;F de acuerdo con lo indicado por el proceso. También se evidencia el cronograma de trabajo y el informe de visita de inspección del 8 de marzo a la casa Poesía. 
Las evidencias concuerdan con lo mencionado.</t>
  </si>
  <si>
    <t xml:space="preserve">No realizar las inspecciones periódicas a los bienes e infraestructura de la Entidad
debilidad en la supervisión y ejecución de las actividades de mantenimiento preventivo </t>
  </si>
  <si>
    <t xml:space="preserve">Falla de la prestación de los servicios y funciones de la Entidad
Hallazgos de los entes de control </t>
  </si>
  <si>
    <t>Elaborar un cronograma de actividades tendientes a la revisión y análisis del estado de los bienes muebles e inmuebles del IDPC  y ejecutarlo dentro de los tiempos establecidos.</t>
  </si>
  <si>
    <t xml:space="preserve">Se formulan actividades para la revisión y análisis de los bienes muebles e inmuebles del IDPC con el fin de validar el estado de los mismos y el resultado de las actividades mantenimiento realizadas. Así mismo, se toman decisiones de los bienes mueble o inmuebles que deben ser intervenidos </t>
  </si>
  <si>
    <t xml:space="preserve">Supervisando la efectividad de las acciones ejecutadas y tomando correctivos sobre los bienes muebles e inmuebles que deben ser intervenidos; asignado el personal necesario para las actividades que se requieran y gestionando los insumos o servicios necesarios  </t>
  </si>
  <si>
    <t xml:space="preserve">Cronograma de actividades
informe de la ejecución de las actividades programadas </t>
  </si>
  <si>
    <t xml:space="preserve">Revisar y analizar el tiempo de vida útil de los bienes muebles con el fin de programar la inspección o intervención de los bienes que lo requieran. </t>
  </si>
  <si>
    <t xml:space="preserve">No de bienes muebles inspeccionados o intervenidos  /No de bienes muebles que deben ser analizados según el tiempo de vida útil </t>
  </si>
  <si>
    <t>asignación o administración de los  activos fijos y elementos de consumo</t>
  </si>
  <si>
    <t xml:space="preserve">No registro de las entradas y salidas de pedidos, objetos o  materiales </t>
  </si>
  <si>
    <t xml:space="preserve">pérdida de bienes 
</t>
  </si>
  <si>
    <t>Afectación económica</t>
  </si>
  <si>
    <t>Toma física de activos por muestra periódica y de fin de año.</t>
  </si>
  <si>
    <t>Anual- De acuerdo a la programación</t>
  </si>
  <si>
    <t xml:space="preserve">Se informa de la actividad, se realiza verificación individual, se corrige información, se etiqueta y se genera informe de Cierre </t>
  </si>
  <si>
    <t>corrigiendo las diferencias encontradas y dejando soporte del mismo</t>
  </si>
  <si>
    <t xml:space="preserve">Planillas de inventario individual e informe de la gestión </t>
  </si>
  <si>
    <t xml:space="preserve">Diseñar o actualizar la documentación del proceso a fin de contar con procedimientos o instructivos que indiquen como se debe realizar la verificación, asignación o administración de los  activos fijos y elementos de consumo
</t>
  </si>
  <si>
    <t xml:space="preserve">Numero de documentos aprobados y publicados/ No total de documento a crear o actualizar </t>
  </si>
  <si>
    <r>
      <rPr>
        <b/>
        <sz val="12"/>
        <color theme="1"/>
        <rFont val="Tahoma"/>
      </rPr>
      <t xml:space="preserve">1. Acciones de control: 
</t>
    </r>
    <r>
      <rPr>
        <sz val="12"/>
        <color theme="1"/>
        <rFont val="Tahoma"/>
      </rPr>
      <t>-En el cuatrimestre se ha realizado la asignación de inventario individual y se informa que la revisión completa es anual con el informe de resultados.
-Se atienden las solicitudes de entrada, salida y traslados de bienes conforme a los requerimientos a través de ORFEO y la herramienta SIIGO.
-De acuerdo a las solicitudes realizadas por Orfeo se atendieron en su totalidad la solicitud de pedidos de enero, febrero, quedaron dos pendientes del mes de marzo, dado el inicio del aislamiento preventivo. No se registran nuevas solicitudes en abril.</t>
    </r>
    <r>
      <rPr>
        <b/>
        <sz val="12"/>
        <color theme="1"/>
        <rFont val="Tahoma"/>
      </rPr>
      <t xml:space="preserve">
2. Acciones de mitigación: </t>
    </r>
    <r>
      <rPr>
        <sz val="12"/>
        <color theme="1"/>
        <rFont val="Tahoma"/>
      </rPr>
      <t>se ha adelantado la actualización de los nuevos documentos de SIG para los instructivos de Bienes e Infraestructura, articulados a la Resolución 001 de 2019 de la SDH. Sin que a la fecha se haya finalizado la actualización de algún documento</t>
    </r>
    <r>
      <rPr>
        <b/>
        <sz val="12"/>
        <color theme="1"/>
        <rFont val="Tahoma"/>
      </rPr>
      <t xml:space="preserve">
</t>
    </r>
  </si>
  <si>
    <t>0 documentos aprobados y publicados/ 4 documentos requeridos (actualización o creación)</t>
  </si>
  <si>
    <r>
      <rPr>
        <b/>
        <sz val="12"/>
        <color theme="1"/>
        <rFont val="Tahoma"/>
      </rPr>
      <t xml:space="preserve">Evidencias acciones de control: </t>
    </r>
    <r>
      <rPr>
        <sz val="12"/>
        <color theme="1"/>
        <rFont val="Tahoma"/>
      </rPr>
      <t xml:space="preserve">
1. Inventario individual (se encuentra en físico en el IDPC-pendiente de entrega. 
2. carpeta de entradas
3. carpeta de salidas
4. Carpeta de traslados
5. Carpeta solicitud pedidos por Orfeo
</t>
    </r>
  </si>
  <si>
    <r>
      <rPr>
        <b/>
        <sz val="12"/>
        <color theme="1"/>
        <rFont val="Tahoma"/>
      </rPr>
      <t xml:space="preserve">1. Acciones de control:  </t>
    </r>
    <r>
      <rPr>
        <sz val="12"/>
        <color theme="1"/>
        <rFont val="Tahoma"/>
      </rPr>
      <t xml:space="preserve">
-Se atienden las solicitudes de entrada, salida y traslados de bienes conforme a los requerimientos a través de ORFEO y la herramienta SIIGO.
-De acuerdo a las solicitudes realizadas por ORFEO se atendieron en su totalidad la solicitud de pedidos de mayo, junio, julio y agosto.
</t>
    </r>
    <r>
      <rPr>
        <b/>
        <sz val="12"/>
        <color theme="1"/>
        <rFont val="Tahoma"/>
      </rPr>
      <t xml:space="preserve">
2. Acciones de Mitigación:
</t>
    </r>
    <r>
      <rPr>
        <sz val="12"/>
        <color theme="1"/>
        <rFont val="Tahoma"/>
      </rPr>
      <t xml:space="preserve">En el proceso de elaboración y revisión de los documentos con asesoramiento de la Oficina Asesora de Planeación en las mesas de trabajo, se determinó que el contenido de los documentos al ser homogeneo debía de unificarse en un sólo archivo; razón por la cual, se aprobó y publicó el Iistructivo de gestión y control de bienes, articulado a la Resolución 591 de 2019 del IDPC y a la Resolución 001 de 2019 de la SDH.
 </t>
    </r>
  </si>
  <si>
    <t>1 documento aprobado y publicado / 1 documento requerido</t>
  </si>
  <si>
    <r>
      <rPr>
        <b/>
        <sz val="12"/>
        <color theme="1"/>
        <rFont val="Tahoma"/>
      </rPr>
      <t xml:space="preserve">1. Evidencias acciones de control: </t>
    </r>
    <r>
      <rPr>
        <sz val="12"/>
        <color theme="1"/>
        <rFont val="Tahoma"/>
      </rPr>
      <t xml:space="preserve">
Copia digital de los soportes de entrada, salida, traslado y pedidos ORFEO.
</t>
    </r>
    <r>
      <rPr>
        <b/>
        <sz val="12"/>
        <color theme="1"/>
        <rFont val="Tahoma"/>
      </rPr>
      <t>2. Evidencias acciones de mitigación:</t>
    </r>
    <r>
      <rPr>
        <sz val="12"/>
        <color theme="1"/>
        <rFont val="Tahoma"/>
      </rPr>
      <t xml:space="preserve">
Copia de correo de publicación y documento denominado Instructivo de Gestión y Control de Bienes. </t>
    </r>
  </si>
  <si>
    <t>Evidencias acciones de control:
- En los comprobantes de traslados hay algunos que corresponden al mes de septiembre, por lo cual no hacen parte del cuatrimestre evaluado.
- No se evidencian las solicitudes de pedido ORFEO.
Evidencias acciones de mitigación:
Corresponden con lo mencionado.</t>
  </si>
  <si>
    <r>
      <rPr>
        <b/>
        <sz val="12"/>
        <color theme="1"/>
        <rFont val="Arial"/>
      </rPr>
      <t>1. Acciones de Control:</t>
    </r>
    <r>
      <rPr>
        <sz val="12"/>
        <color rgb="FF000000"/>
        <rFont val="Arial"/>
      </rPr>
      <t xml:space="preserve">
-Se atienden las solicitudes de entrada, salida y traslados de bienes conforme a los requerimientos a través de ORFEO y la herramienta SIIGO.
-De acuerdo a las solicitudes realizadas por ORFEO se atendieron en su totalidad la solicitud de pedidos de septiembre, octubre, noviembre y diciembre.
-Se realiza la revisión de bienes por cierre fiscal.
</t>
    </r>
    <r>
      <rPr>
        <b/>
        <sz val="12"/>
        <color theme="1"/>
        <rFont val="Arial"/>
      </rPr>
      <t>2. Acciones de Mitigación:</t>
    </r>
    <r>
      <rPr>
        <sz val="12"/>
        <color rgb="FF000000"/>
        <rFont val="Arial"/>
      </rPr>
      <t xml:space="preserve">
Se actualizaron los documentos en el segundo cuatrimestre y para el último cuatrimestre no se requirió de modificaciones adicionales.</t>
    </r>
  </si>
  <si>
    <r>
      <rPr>
        <b/>
        <sz val="12"/>
        <color theme="1"/>
        <rFont val="Arial"/>
      </rPr>
      <t xml:space="preserve">1. Evidencias acciones de control: </t>
    </r>
    <r>
      <rPr>
        <sz val="12"/>
        <color rgb="FF000000"/>
        <rFont val="Arial"/>
      </rPr>
      <t xml:space="preserve">
-Copia digital de los soportes de entrada, salida, traslado 
- solicitud de pedidos por ORFEO.
-Hojas de trabajo, lista de marcación e informe de resultados.
</t>
    </r>
    <r>
      <rPr>
        <b/>
        <sz val="12"/>
        <color theme="1"/>
        <rFont val="Arial"/>
      </rPr>
      <t>2. Evidencias acciones de mitigación:</t>
    </r>
    <r>
      <rPr>
        <sz val="12"/>
        <color rgb="FF000000"/>
        <rFont val="Arial"/>
      </rPr>
      <t xml:space="preserve">
N/A</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</si>
  <si>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Fue cumplida en le cuatrimestre anterior.</t>
    </r>
  </si>
  <si>
    <t>Se realizó la toma de inventario de la vigencia 2020, y para esta vigencia se elaboró el informe de gestión. 
 En el primer cuatrimestre se realizaron movimientos de entrada y salida, se atendieron pedidos de las dependencias, conforme a los requerimiento registrados en ORFEO.</t>
  </si>
  <si>
    <t>Evidencias:
Informe de gestión de inventario vigencia 2020
Soportes de inventario, Soportes de movimientos y reporte de pedidos mensual.</t>
  </si>
  <si>
    <t>Se evidencian 19 archivos en la carpeta de movimientos de salida cuyas fechas corresponden al periodo evaluado, 11 archivos de entradas de activos, 12 archivos de entradas de biens de consumo y un archivo de entrada de publicaciones. 
El informe final de la vigencia 2020 se encuentra entre las evidencias al igual que 4 planillas de inventario.
Se adjuntan 3 archivos corespondientes a reportes de atención de pedidos de almacén de los meses de enero, febrero y marzo.
Las evidencias corresponden con lo emncionado.</t>
  </si>
  <si>
    <t xml:space="preserve">
Desactualización de los inventarios físicos y movimientos de elementos sin visto bueno del almacén</t>
  </si>
  <si>
    <t xml:space="preserve">Inventarios desactualizados </t>
  </si>
  <si>
    <t>Registro y control de los activos a través del Sistema de información financiera.</t>
  </si>
  <si>
    <t>permanente</t>
  </si>
  <si>
    <t>Se ingresa la información del bien al sistema</t>
  </si>
  <si>
    <t>El movimiento queda soportado con formato físico o electrónico</t>
  </si>
  <si>
    <t xml:space="preserve">Soportes de movimiento (Entrada, salida, traslado) de almacén </t>
  </si>
  <si>
    <t xml:space="preserve">Debilidad en la definición de lineamientos y políticas de operación para la administración de los bienes </t>
  </si>
  <si>
    <t>La solicitud de almacén se realiza a través del Sistema de Gestión Documental.</t>
  </si>
  <si>
    <t xml:space="preserve">Se  atienden las solicitudes realizadas por el Sistema de Gestión Documental </t>
  </si>
  <si>
    <t xml:space="preserve">Creando y actualizando el expediente físico con base a la solicitud </t>
  </si>
  <si>
    <t xml:space="preserve">Solicitudes de pedido </t>
  </si>
  <si>
    <t xml:space="preserve">Incorrecta verificación, asignación o administración de los  activos fijos y elementos de consumo </t>
  </si>
  <si>
    <t xml:space="preserve">Debilidad en la definición de lineamientos y políticas de operación para la administración y uso de los bienes </t>
  </si>
  <si>
    <t>Disfrute particular del bien por parte funcionarios o contratistas</t>
  </si>
  <si>
    <t xml:space="preserve">Registro y control de los activos a través del Sistema de información financiera
</t>
  </si>
  <si>
    <t>Permanente</t>
  </si>
  <si>
    <t>Se incluye en el aplicativo la información correspondiente a los activos del IDPC</t>
  </si>
  <si>
    <t xml:space="preserve">Realizar las correcciones necesarias en el sistema, asegurándose de dejar los soportes correspondientes. </t>
  </si>
  <si>
    <t xml:space="preserve">Soportes de movimiento de almacén </t>
  </si>
  <si>
    <t>Actualizar los documentos que sean necesarios para la verificación, asignación o administración de los  bienes</t>
  </si>
  <si>
    <t>Profesional Universitario del proceso de Administración de Bienes e Infraestructura</t>
  </si>
  <si>
    <t>No. De documentos actualizados / No. De documentos identificados para actualización</t>
  </si>
  <si>
    <r>
      <rPr>
        <b/>
        <sz val="12"/>
        <color theme="1"/>
        <rFont val="Tahoma"/>
      </rPr>
      <t>1. Acciones de control:</t>
    </r>
    <r>
      <rPr>
        <sz val="12"/>
        <color theme="1"/>
        <rFont val="Tahoma"/>
      </rPr>
      <t xml:space="preserve">  Se atienden las solicitudes de entrada, salida y traslados de bienes conforme a los requerimientos a través de ORFEO y la herramienta SIIGO.
</t>
    </r>
    <r>
      <rPr>
        <b/>
        <sz val="12"/>
        <color theme="1"/>
        <rFont val="Tahoma"/>
      </rPr>
      <t>2. Acciones de Mitigación:</t>
    </r>
    <r>
      <rPr>
        <sz val="12"/>
        <color theme="1"/>
        <rFont val="Tahoma"/>
      </rPr>
      <t xml:space="preserve">
En el proceso de elaboración y revisión de los documentos con asesoramiento de la Oficina Asesora de Planeación en las mesas de trabajo, se determinó que el contenido de los documentos al ser homogeneo debía de unificarse en un sólo archivo; razón por la cual, se aprobó y publicó el Iistructivo de gestión y control de bienes, articulado a la Resolución 591 de 2019 del IDPC y a la Resolución 001 de 2019 de la SDH.
 </t>
    </r>
  </si>
  <si>
    <r>
      <rPr>
        <b/>
        <sz val="12"/>
        <color theme="1"/>
        <rFont val="Tahoma"/>
      </rPr>
      <t xml:space="preserve">1. Evidencias acciones de control: </t>
    </r>
    <r>
      <rPr>
        <sz val="12"/>
        <color theme="1"/>
        <rFont val="Tahoma"/>
      </rPr>
      <t xml:space="preserve">
Carpeta movimiento de mayo - agosto
</t>
    </r>
    <r>
      <rPr>
        <b/>
        <sz val="12"/>
        <color theme="1"/>
        <rFont val="Tahoma"/>
      </rPr>
      <t xml:space="preserve">
2. Evidencias acciones de mitigación: 
</t>
    </r>
    <r>
      <rPr>
        <sz val="12"/>
        <color theme="1"/>
        <rFont val="Tahoma"/>
      </rPr>
      <t>Copia de correo de publicación y documento denominado Instructivo de Gestión y Control de Bienes</t>
    </r>
  </si>
  <si>
    <r>
      <rPr>
        <b/>
        <sz val="12"/>
        <color theme="1"/>
        <rFont val="Arial"/>
      </rPr>
      <t>1. Acciones de Control:</t>
    </r>
    <r>
      <rPr>
        <sz val="12"/>
        <color rgb="FF000000"/>
        <rFont val="Arial"/>
      </rPr>
      <t xml:space="preserve">
Se atienden las solicitudes de entrada, salida y traslados de bienes conforme a los requerimientos a través de ORFEO y la herramienta SIIGO.
</t>
    </r>
    <r>
      <rPr>
        <b/>
        <sz val="12"/>
        <color theme="1"/>
        <rFont val="Arial"/>
      </rPr>
      <t>2. Acciones de Mitigación:</t>
    </r>
    <r>
      <rPr>
        <sz val="12"/>
        <color rgb="FF000000"/>
        <rFont val="Arial"/>
      </rPr>
      <t xml:space="preserve">
Se actualizaron los documentos en el segundo cuatrimestre y para el último cuatrimestre no se requirió de modificaciones adicionales.</t>
    </r>
  </si>
  <si>
    <r>
      <rPr>
        <b/>
        <sz val="12"/>
        <color theme="1"/>
        <rFont val="Arial"/>
      </rPr>
      <t xml:space="preserve">1. Evidencias acciones de control: </t>
    </r>
    <r>
      <rPr>
        <sz val="12"/>
        <color rgb="FF000000"/>
        <rFont val="Arial"/>
      </rPr>
      <t xml:space="preserve">
-Copia digital de los soportes de entrada, salida, traslado 
- solicitud de pedidos por ORFEO.
</t>
    </r>
    <r>
      <rPr>
        <b/>
        <sz val="12"/>
        <color theme="1"/>
        <rFont val="Arial"/>
      </rPr>
      <t xml:space="preserve">2. Evidencias acciones de mitigación:
</t>
    </r>
    <r>
      <rPr>
        <sz val="12"/>
        <color rgb="FF000000"/>
        <rFont val="Arial"/>
      </rPr>
      <t>N/A</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</si>
  <si>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Fue cumplida en el cuatrimestre anterior.</t>
    </r>
  </si>
  <si>
    <t>Se cargaron los movimientos en el sistema de administración finanicera y contable SIIGO</t>
  </si>
  <si>
    <t>Evidencias:
Soportes de movimientos del cuatrimestre</t>
  </si>
  <si>
    <t>No hay evidencias cargadas en la carpeta.</t>
  </si>
  <si>
    <t>Expedición de actos administrativos con lineamientos para el uso adecuado de los bienes asignados.</t>
  </si>
  <si>
    <t>Se expiden actos administrativos con los lineamientos vigentes para el uso  correcto de los bienes.</t>
  </si>
  <si>
    <t>Reportar al jefe inmediato para la toma de decisiones.</t>
  </si>
  <si>
    <t xml:space="preserve">Actos administrativos expedidos </t>
  </si>
  <si>
    <t>1 sensibilización del uso y asignación adecuada de los bienes</t>
  </si>
  <si>
    <t>No. De sensibilizaciones realizadas / No. De sensibilizaciones programadas</t>
  </si>
  <si>
    <r>
      <rPr>
        <b/>
        <sz val="12"/>
        <color theme="1"/>
        <rFont val="Tahoma"/>
      </rPr>
      <t>1. Acciones de control:</t>
    </r>
    <r>
      <rPr>
        <sz val="12"/>
        <color theme="1"/>
        <rFont val="Tahoma"/>
      </rPr>
      <t xml:space="preserve">  En el mes de mayo se asigno  lineas de celular para los servidores autorizadas
</t>
    </r>
    <r>
      <rPr>
        <b/>
        <sz val="12"/>
        <color theme="1"/>
        <rFont val="Tahoma"/>
      </rPr>
      <t>2. Acciones de Mitigación:</t>
    </r>
    <r>
      <rPr>
        <sz val="12"/>
        <color theme="1"/>
        <rFont val="Tahoma"/>
      </rPr>
      <t xml:space="preserve"> se impartieron lineamientos para la asignación y uso de las lineas de celular mediante correo electronico del 29 de mayo.
 </t>
    </r>
  </si>
  <si>
    <r>
      <rPr>
        <b/>
        <sz val="12"/>
        <color theme="1"/>
        <rFont val="Tahoma"/>
      </rPr>
      <t xml:space="preserve">1. Evidencias acciones de control: </t>
    </r>
    <r>
      <rPr>
        <sz val="12"/>
        <color theme="1"/>
        <rFont val="Tahoma"/>
      </rPr>
      <t xml:space="preserve">
Acta de entrega de lineas de celular del 28 de mayo
</t>
    </r>
    <r>
      <rPr>
        <b/>
        <sz val="12"/>
        <color theme="1"/>
        <rFont val="Tahoma"/>
      </rPr>
      <t xml:space="preserve">2. Evidencias acciones de mitigación: </t>
    </r>
    <r>
      <rPr>
        <sz val="12"/>
        <color theme="1"/>
        <rFont val="Tahoma"/>
      </rPr>
      <t xml:space="preserve">
Correo lineamientos usos de lineas de celular 29/05/2020 y resolución del 17 de abril.</t>
    </r>
  </si>
  <si>
    <t>Evidencias de acciones de control:
Corresponde con lo mencionado.
Evidencias acciones de mitigación:
Correspnde con lo mencionado.</t>
  </si>
  <si>
    <r>
      <rPr>
        <b/>
        <sz val="12"/>
        <color theme="1"/>
        <rFont val="Arial"/>
      </rPr>
      <t>1. Acciones de Control:</t>
    </r>
    <r>
      <rPr>
        <sz val="12"/>
        <color rgb="FF000000"/>
        <rFont val="Arial"/>
      </rPr>
      <t xml:space="preserve">
En el cuatrimestre no se expidió actos administrativos con los lineamientos para el uso adecuado de los bienes; toda vez que en el segundo cautrimestre se realizó expedidión de instructivo y adopción de Resolución de manejo de bienes.
</t>
    </r>
    <r>
      <rPr>
        <b/>
        <sz val="12"/>
        <color theme="1"/>
        <rFont val="Arial"/>
      </rPr>
      <t xml:space="preserve">2. Acciones de Mitigación:
</t>
    </r>
    <r>
      <rPr>
        <sz val="12"/>
        <color rgb="FF000000"/>
        <rFont val="Arial"/>
      </rPr>
      <t>Se realizó una sensibilización para el uso adecuado de los bienes.</t>
    </r>
  </si>
  <si>
    <t>1 sensibilización realizada / 1 sensibilización programada</t>
  </si>
  <si>
    <r>
      <rPr>
        <b/>
        <sz val="12"/>
        <color theme="1"/>
        <rFont val="Arial"/>
      </rPr>
      <t xml:space="preserve">1. Evidencias acciones de control: </t>
    </r>
    <r>
      <rPr>
        <sz val="12"/>
        <color rgb="FF000000"/>
        <rFont val="Arial"/>
      </rPr>
      <t xml:space="preserve">
N/A
</t>
    </r>
    <r>
      <rPr>
        <b/>
        <sz val="12"/>
        <color theme="1"/>
        <rFont val="Arial"/>
      </rPr>
      <t>2. Evidencias acciones de mitigación:</t>
    </r>
    <r>
      <rPr>
        <sz val="12"/>
        <color rgb="FF000000"/>
        <rFont val="Arial"/>
      </rPr>
      <t xml:space="preserve">
Correo y pieza informativa.</t>
    </r>
  </si>
  <si>
    <r>
      <rPr>
        <b/>
        <sz val="12"/>
        <color theme="1"/>
        <rFont val="Tahoma"/>
      </rPr>
      <t xml:space="preserve">Acciones de control: </t>
    </r>
    <r>
      <rPr>
        <sz val="12"/>
        <color theme="1"/>
        <rFont val="Tahoma"/>
      </rPr>
      <t xml:space="preserve">Las evidencias corresponden con lo señalado.
</t>
    </r>
    <r>
      <rPr>
        <b/>
        <sz val="12"/>
        <color theme="1"/>
        <rFont val="Tahoma"/>
      </rPr>
      <t>Acciones de mitigación:</t>
    </r>
    <r>
      <rPr>
        <sz val="12"/>
        <color theme="1"/>
        <rFont val="Tahoma"/>
      </rPr>
      <t xml:space="preserve"> Las evidencias corresponden con lo señalado.
De acuerdo con el resultado del indicador, la acción de mitigación programada fue cumplida.</t>
    </r>
  </si>
  <si>
    <t>En el cuatrimestre no se ha adelantado la expedición de actos administrativos con estos lineamientos</t>
  </si>
  <si>
    <t>n/A</t>
  </si>
  <si>
    <t>No hubo actividades relacionadas con el control en el periodo.</t>
  </si>
  <si>
    <t>Falta de integridad personal de  funcionarios y contratistas</t>
  </si>
  <si>
    <t>Revisiones aleatorias del control del servicio de los bienes.</t>
  </si>
  <si>
    <t xml:space="preserve">Se realiza una revisión trimestral aleatoria a los mecanismos de control de la prestación de servicios. </t>
  </si>
  <si>
    <t>Acta de revisión trimestral</t>
  </si>
  <si>
    <t xml:space="preserve">1 sensibilización del los valores del instituto relacionados con el uso de los bienes. </t>
  </si>
  <si>
    <r>
      <rPr>
        <b/>
        <sz val="12"/>
        <color theme="1"/>
        <rFont val="Tahoma"/>
      </rPr>
      <t xml:space="preserve">1. Acciones de control:  </t>
    </r>
    <r>
      <rPr>
        <sz val="12"/>
        <color theme="1"/>
        <rFont val="Tahoma"/>
      </rPr>
      <t xml:space="preserve">No se adelantó revisión de los bienes asignados
</t>
    </r>
    <r>
      <rPr>
        <b/>
        <sz val="12"/>
        <color theme="1"/>
        <rFont val="Tahoma"/>
      </rPr>
      <t>2. Acciones de Mitigación:</t>
    </r>
    <r>
      <rPr>
        <sz val="12"/>
        <color theme="1"/>
        <rFont val="Tahoma"/>
      </rPr>
      <t xml:space="preserve">
No se realizó
 </t>
    </r>
  </si>
  <si>
    <r>
      <rPr>
        <b/>
        <sz val="12"/>
        <color theme="1"/>
        <rFont val="Tahoma"/>
      </rPr>
      <t>1. Evidencias acciones de control:</t>
    </r>
    <r>
      <rPr>
        <sz val="12"/>
        <color theme="1"/>
        <rFont val="Tahoma"/>
      </rPr>
      <t xml:space="preserve"> N/A
</t>
    </r>
    <r>
      <rPr>
        <b/>
        <sz val="12"/>
        <color theme="1"/>
        <rFont val="Tahoma"/>
      </rPr>
      <t>2. Evidencias acciones de mitigación:</t>
    </r>
    <r>
      <rPr>
        <sz val="12"/>
        <color theme="1"/>
        <rFont val="Tahoma"/>
      </rPr>
      <t xml:space="preserve"> N/A</t>
    </r>
  </si>
  <si>
    <r>
      <rPr>
        <b/>
        <sz val="12"/>
        <color theme="1"/>
        <rFont val="Arial"/>
      </rPr>
      <t>1. Acciones de Control:</t>
    </r>
    <r>
      <rPr>
        <sz val="12"/>
        <color rgb="FF000000"/>
        <rFont val="Arial"/>
      </rPr>
      <t xml:space="preserve">
Se realizó revisión aleatoria de los bienes y se elaboró evidencia de la actividad.
</t>
    </r>
    <r>
      <rPr>
        <b/>
        <sz val="12"/>
        <color theme="1"/>
        <rFont val="Arial"/>
      </rPr>
      <t>2. Acciones de Mitigación:</t>
    </r>
    <r>
      <rPr>
        <sz val="12"/>
        <color rgb="FF000000"/>
        <rFont val="Arial"/>
      </rPr>
      <t xml:space="preserve">
Se realizó una sensibilización para el uso adecuado de los bienes con tips de valores.</t>
    </r>
  </si>
  <si>
    <t>2 sensibilización realizada / 1 sensibilización programada</t>
  </si>
  <si>
    <r>
      <rPr>
        <b/>
        <sz val="12"/>
        <color theme="1"/>
        <rFont val="Arial"/>
      </rPr>
      <t xml:space="preserve">1. Evidencias acciones de control: </t>
    </r>
    <r>
      <rPr>
        <sz val="12"/>
        <color rgb="FF000000"/>
        <rFont val="Arial"/>
      </rPr>
      <t xml:space="preserve">
Acta de resultado de revisión aleatoria y anexos.
</t>
    </r>
    <r>
      <rPr>
        <b/>
        <sz val="12"/>
        <color theme="1"/>
        <rFont val="Arial"/>
      </rPr>
      <t>2. Evidencias acciones de mitigación:</t>
    </r>
    <r>
      <rPr>
        <sz val="12"/>
        <color rgb="FF000000"/>
        <rFont val="Arial"/>
      </rPr>
      <t xml:space="preserve">
Correo y pieza informativa</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</si>
  <si>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Las evidencias corresponden con lo señalado.
De acuerdo con el resultado del indicador, la acción de mitigación solo fue cumplida en un 50%.</t>
    </r>
  </si>
  <si>
    <t>El 25 de marzo se realizó una revisión a las asignaciones de los bienes en modalidad de trabajo de casa</t>
  </si>
  <si>
    <t xml:space="preserve">Se adjunta acta del 25 de marzo </t>
  </si>
  <si>
    <t>Se adjuntó acta del 25 de marzo en la cual se trató el tema mencionado.
La evidencia corresponde con lo mencionado.</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</si>
  <si>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</si>
  <si>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</si>
  <si>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</si>
  <si>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</si>
  <si>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</si>
  <si>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Practica de pruebas testimoniales</t>
  </si>
  <si>
    <t xml:space="preserve">• Inexistencia de mobiliario adecuado para el archivo de los expedientes.
•Ausencia de elementos tecnologicos en el espacio fisico de la oficina, (impresora) que obligan a ausentarse del recinto durante la diligencia dejando a los sujetos procesales en la oficina y creando la oportunidad de extración y perdida de documentos  </t>
  </si>
  <si>
    <t>Pérdida de piezas procesales o del expediente.</t>
  </si>
  <si>
    <t>• Archivo de la investigación por imposibilidad de reconstruir el expediente.
• Investigación disciplinaria y sanciones en contra del funcionario responsable del proceso disciplinario interno</t>
  </si>
  <si>
    <t xml:space="preserve">Se realiza Copia digital de expedientes </t>
  </si>
  <si>
    <t>Profesional Control Disciplinario Interno</t>
  </si>
  <si>
    <t>Periódicamente se actualiza el archivo digital</t>
  </si>
  <si>
    <t>Se imprime el archivo digital, se reconstruye el expediente y se incorpora al auto que ordena la reconstrucción junto con el denuncio correspondiente</t>
  </si>
  <si>
    <t>Acta de actividades relacionadas con el manejo de expedientes</t>
  </si>
  <si>
    <t>Periódicamente se debe actualizar el archivo digital y asegurar que coincida con el expediente físico y con la información consignada en la base de datos.
El espacio físico en el que se encuentra la oficina de Control Disciplinario Interno se debe asegurar cada vez que la oficina se encuentre sola.</t>
  </si>
  <si>
    <t>Profesional de Control Disciplinario.</t>
  </si>
  <si>
    <t xml:space="preserve"> No de expedientes revisados/No. De expedientes físicos 
No. De expedientes digitalizados/No. De expedientes a digitalizar</t>
  </si>
  <si>
    <t>Reconstruir el expediente</t>
  </si>
  <si>
    <t>Tecnológicos: equipo e impresora para elaborar las actuaciones correspondientes</t>
  </si>
  <si>
    <t>1. Colocar denuncio de pérdida de documentos.
2. Disponer mediante auto la reconstrucción del expediente.
3. Continuar el trámite procesal</t>
  </si>
  <si>
    <t>Continuar con el proceso de investigación disciplinaria</t>
  </si>
  <si>
    <t>La actuación disciplinaria puede continuar de forma normal. 
Existencia del expediente reconstruido.</t>
  </si>
  <si>
    <r>
      <rPr>
        <b/>
        <sz val="12"/>
        <color theme="1"/>
        <rFont val="Tahoma"/>
      </rPr>
      <t xml:space="preserve">1. Acciones de control: </t>
    </r>
    <r>
      <rPr>
        <sz val="12"/>
        <color theme="1"/>
        <rFont val="Tahoma"/>
      </rPr>
      <t xml:space="preserve">En el tiempo transcurrido entre los meses de enero a abril de 2020, se adelantaron las siguientes actividades: Se digitalizaron y actualizaron  6 expedientes de la vigencia 2020; se dio impulso procesal a 6  expedientes con radicación de 2015, 2 con radicación 2016, 6 con radicación 2018 y 10 expedientes con radicación 2019, los cuales fueron actualizados en el formato digital y en el físico.  
</t>
    </r>
    <r>
      <rPr>
        <b/>
        <sz val="12"/>
        <color theme="1"/>
        <rFont val="Tahoma"/>
      </rPr>
      <t xml:space="preserve"> 2. Acciones de mitigación: </t>
    </r>
    <r>
      <rPr>
        <sz val="12"/>
        <color theme="1"/>
        <rFont val="Tahoma"/>
      </rPr>
      <t>en lo transcurrido de enero a abril de 2020, la profesional de apoyo de la Oficina de Control Disciplinario Interno, revisó la foliación de 30 expedientes físicos y los comparó con el expediente  digital, con el fin de verificar la concordancia y similitud de los archivos.</t>
    </r>
  </si>
  <si>
    <t>30 expedientes revisados/ 70 de expedientes físicos
30 expedientes con nueva digitalización por las actividades adelantadas/ 70 expedientes físicos</t>
  </si>
  <si>
    <t>*  Se adjunta Pantallazo del archivo digitalizado de los expedientes.
*  Pantallazo del archivo del tramite procesal.</t>
  </si>
  <si>
    <r>
      <rPr>
        <b/>
        <sz val="12"/>
        <color theme="1"/>
        <rFont val="Tahoma"/>
      </rPr>
      <t>1.</t>
    </r>
    <r>
      <rPr>
        <sz val="12"/>
        <color theme="1"/>
        <rFont val="Tahoma"/>
      </rPr>
      <t xml:space="preserve"> </t>
    </r>
    <r>
      <rPr>
        <b/>
        <sz val="12"/>
        <color theme="1"/>
        <rFont val="Tahoma"/>
      </rPr>
      <t>Acciones de control</t>
    </r>
    <r>
      <rPr>
        <sz val="12"/>
        <color theme="1"/>
        <rFont val="Tahoma"/>
      </rPr>
      <t xml:space="preserve">: Durante los meses comprendidos de mayo a agosto de 2020, se realizaron las siguientes tareas: Creacion de base de datos ampliando la informacion contenida en los expedientes fisicos. se dio impulso procesal a 7  expedientes con radicaciòn, 033-2015, 019-2018, 017-2018, 010-2019, 011-2018, 007-2020, 021-2018; Igualmente, se incorporò, foliò, digitalizò y actualizò las bases de datos y el archivo fisico y digital de los expedientes de vigencias 2015, 2016, 2018, 2019 y 2020.
</t>
    </r>
    <r>
      <rPr>
        <b/>
        <sz val="12"/>
        <color theme="1"/>
        <rFont val="Tahoma"/>
      </rPr>
      <t>2.</t>
    </r>
    <r>
      <rPr>
        <sz val="12"/>
        <color theme="1"/>
        <rFont val="Tahoma"/>
      </rPr>
      <t xml:space="preserve"> </t>
    </r>
    <r>
      <rPr>
        <b/>
        <sz val="12"/>
        <color theme="1"/>
        <rFont val="Tahoma"/>
      </rPr>
      <t>Acciones de mitigación</t>
    </r>
    <r>
      <rPr>
        <sz val="12"/>
        <color theme="1"/>
        <rFont val="Tahoma"/>
      </rPr>
      <t>: Durante el periodo comprendido de junio, julio y agosto que se retomo la presencialidad al Instituto,                                                                                                                                                    las profesionaes de apoyo de la Oficina de Control Disciplinario Interno, Incorporaron la documentacion allegada a los expedientes, se realizo la foliación de 61</t>
    </r>
    <r>
      <rPr>
        <b/>
        <sz val="12"/>
        <color theme="1"/>
        <rFont val="Tahoma"/>
      </rPr>
      <t xml:space="preserve"> </t>
    </r>
    <r>
      <rPr>
        <sz val="12"/>
        <color theme="1"/>
        <rFont val="Tahoma"/>
      </rPr>
      <t>expedientes físicos y se comparó con el expediente  digital, dejando actualizado el archivo de los expedientes. Igualmente se reviso detalladamente los expedientes fisicos y digitales de las vigencias 2019 y 2020, con el fin de evidenciar que no hubo alteracion en los mismos durante el periodo en el que la oficina no tuvo personal encargado.</t>
    </r>
  </si>
  <si>
    <t>61 expedientes revisados /61 expedientes fisicos</t>
  </si>
  <si>
    <r>
      <rPr>
        <b/>
        <sz val="12"/>
        <color theme="1"/>
        <rFont val="Tahoma"/>
      </rPr>
      <t>1. Evidencias acciones de control</t>
    </r>
    <r>
      <rPr>
        <sz val="12"/>
        <color theme="1"/>
        <rFont val="Tahoma"/>
      </rPr>
      <t xml:space="preserve">: Se adjunta acta de relacion de actividades del mes de junio, julio y agosto.
</t>
    </r>
    <r>
      <rPr>
        <b/>
        <sz val="12"/>
        <color theme="1"/>
        <rFont val="Tahoma"/>
      </rPr>
      <t xml:space="preserve">
2. Evidencias acciones de mitigación: </t>
    </r>
    <r>
      <rPr>
        <sz val="12"/>
        <color theme="1"/>
        <rFont val="Tahoma"/>
      </rPr>
      <t xml:space="preserve">Se adjunta acta de relacion de actividades del mes de junio, julio y agosto.  </t>
    </r>
  </si>
  <si>
    <t>Evidencia de acciones de control:
Corresponde con lo mencionado.
Evidencias de acciones de mitigación:
Corresponden con lo mencionado.</t>
  </si>
  <si>
    <r>
      <rPr>
        <b/>
        <sz val="12"/>
        <color theme="1"/>
        <rFont val="Tahoma"/>
      </rPr>
      <t xml:space="preserve">1. Acciones de control: Durante el cuarto trimestre con corte al 15 de diciembre, se realizaron las siguientes tareas: </t>
    </r>
    <r>
      <rPr>
        <sz val="12"/>
        <color theme="1"/>
        <rFont val="Tahoma"/>
      </rPr>
      <t>Se dio impulso procesal a expedientes con radicaciòn, 033-2015, 019-2018, 030-2019, 006-2020, 007-2015, 001-2019, 003-2019, 018-2018, 002-2018, 004-2019, 021-2018, 008-2020, 009-2020, 010-2020, 011-2020, 007-2018; Igualmente, para el mes de octubre se dio por terminado el expediente 007-2018 y en noviembre finalizo el expediente 018-2018. Se incorporò, foliò, digitalizò y actualizò las bases de datos y el archivo fisico y digital de los expedientes de vigencias 2015, 2016, 2018, 2019 y 2020, dando cuenta de la actualización de los expedientes</t>
    </r>
    <r>
      <rPr>
        <b/>
        <sz val="12"/>
        <color theme="1"/>
        <rFont val="Tahoma"/>
      </rPr>
      <t xml:space="preserve">.
 2. Acciones de mitigación: </t>
    </r>
    <r>
      <rPr>
        <sz val="12"/>
        <color theme="1"/>
        <rFont val="Tahoma"/>
      </rPr>
      <t>Se Incorporó la documentacion allegada a los expedientes con corte a 15 de diciembre de 2020, se realizo la foliación de 62 expedientes físicos y se comparó con el expediente digital, dejando actualizado el archivo de los expedientes.</t>
    </r>
  </si>
  <si>
    <t>62 expedientes revisados /62 expedientes fisicos</t>
  </si>
  <si>
    <r>
      <rPr>
        <b/>
        <sz val="12"/>
        <color theme="1"/>
        <rFont val="Arial"/>
      </rPr>
      <t>1. Evidencias acciones de control:</t>
    </r>
    <r>
      <rPr>
        <sz val="12"/>
        <color rgb="FF000000"/>
        <rFont val="Arial"/>
      </rPr>
      <t xml:space="preserve"> Se adjunta acta de relacion de actividades del mes de septiembre, octubre, noviembre y del 1 al 15 de diciembre.
</t>
    </r>
    <r>
      <rPr>
        <b/>
        <sz val="12"/>
        <color theme="1"/>
        <rFont val="Arial"/>
      </rPr>
      <t xml:space="preserve"> 2. Evidencias acciones de mitigación: </t>
    </r>
    <r>
      <rPr>
        <sz val="12"/>
        <color rgb="FF000000"/>
        <rFont val="Arial"/>
      </rPr>
      <t>Se adjunta acta de relacion de actividades del mes de septiembre, octubre, noviembre y del 1 al 15 de diciembre.</t>
    </r>
  </si>
  <si>
    <r>
      <rPr>
        <b/>
        <sz val="12"/>
        <color theme="1"/>
        <rFont val="Tahoma"/>
      </rPr>
      <t xml:space="preserve">Acciones de control: </t>
    </r>
    <r>
      <rPr>
        <sz val="12"/>
        <color theme="1"/>
        <rFont val="Tahoma"/>
      </rPr>
      <t xml:space="preserve">Las evidencias corresponden con lo señalado.
</t>
    </r>
    <r>
      <rPr>
        <b/>
        <sz val="12"/>
        <color theme="1"/>
        <rFont val="Tahoma"/>
      </rPr>
      <t>Acciones de mitigación:</t>
    </r>
    <r>
      <rPr>
        <sz val="12"/>
        <color theme="1"/>
        <rFont val="Tahoma"/>
      </rPr>
      <t xml:space="preserve"> Las evidencias corresponden con lo señalado.
De acuerdo con el resultado del indicador "No de expedientes revisados/No. De expedientes físicos" se logró el 100% de la revisión denotando el cumplimiento de la acción de mitigación.
No obstante, se identifica que el resultado del indicador </t>
    </r>
    <r>
      <rPr>
        <i/>
        <sz val="12"/>
        <color theme="1"/>
        <rFont val="Tahoma"/>
      </rPr>
      <t>"No. De expedientes digitalizados/No. De expedientes a digitalizar"</t>
    </r>
    <r>
      <rPr>
        <sz val="12"/>
        <color theme="1"/>
        <rFont val="Tahoma"/>
      </rPr>
      <t xml:space="preserve"> no fue reportado razón por la cual no se puede concluir el cumplimiento de la acción de digitalización de los expedientes.
</t>
    </r>
  </si>
  <si>
    <r>
      <rPr>
        <b/>
        <sz val="12"/>
        <color theme="1"/>
        <rFont val="Tahoma"/>
      </rPr>
      <t xml:space="preserve">"1. Acciones de control:  </t>
    </r>
    <r>
      <rPr>
        <sz val="12"/>
        <color theme="1"/>
        <rFont val="Tahoma"/>
      </rPr>
      <t>Durante el primer cuatrimestre, se realizaron las siguientes tareas: Se dio impulso procesal a los expedientes con radicaciòn,019-2018, 001-2021, 002-2021, 014-2015, 003-2019, 004-2019; 008-2020 y 021-2018.     
Se actualizaron todos los expedientes en el Sistema de Información Disciplinario del Distrito SID, procediendose a la finalización de 30 dentro del mismo sites -SID; se actualizó permanentemente la base de datos del trámite procesal y se foliaron, digitalizaron los expedientes fisicos y los digitales de los procesos sustanciados durante el periodo de enero a abril de 2021.</t>
    </r>
    <r>
      <rPr>
        <b/>
        <sz val="12"/>
        <color theme="1"/>
        <rFont val="Tahoma"/>
      </rPr>
      <t xml:space="preserve">  
 </t>
    </r>
    <r>
      <rPr>
        <sz val="12"/>
        <color theme="1"/>
        <rFont val="Tahoma"/>
      </rPr>
      <t xml:space="preserve">
</t>
    </r>
  </si>
  <si>
    <t xml:space="preserve">"1. Evidencias acciones de control: Se adjunta: 1. pantallazo del cuadro exel del tramite procesal, 2. pantallazo del cuadro excel de los procesos con impulso procesal en el primer cuatrimestre del año 2021 y 3. se adjunta pantallazo de los documentos escaneados dentro de los procesos en los meses de enero, frebrero, marzo y abril.
 "NOTA: en la presente evidencia, no se adjunta acta mensual de las actividades realizada" 
</t>
  </si>
  <si>
    <t>Se encuentran las evidencias reportadas como 1 y 2. No hay forma de evidenciar los "documentos a escanear vs los documentos escaneados" ya que la evidencia  reportada como 3 no muestra con claridad las fechas relacionadas con el perdiodo en evaluación (enero/abril 2021) pues la relación de los documentos muestra fechas diferentes a este periodo.</t>
  </si>
  <si>
    <t>Se realiza revisión periódica de los expedientes</t>
  </si>
  <si>
    <t>Se compara con la base de datos, el archivo digital y físico, garantizando la concordancia de la información entre las 3 fuentes</t>
  </si>
  <si>
    <t>Se cuenta con un espacio físico adecuado y seguro para la custodia de la información.</t>
  </si>
  <si>
    <t>Generar recomendaciones y/o solicitudes de los requerimientos o necesidades</t>
  </si>
  <si>
    <t>Seguimiento a los términos de los procesos disciplinarios</t>
  </si>
  <si>
    <t xml:space="preserve">
• Control inadecuado y bajo  seguimiento a los términos de los procesos. 
• Baja capacidad de la oficina de CID para atender la demanda de procesos</t>
  </si>
  <si>
    <t xml:space="preserve">Vencimiento de términos en el tramite de los procesos disciplinarios </t>
  </si>
  <si>
    <t>• Solicitud de nulidades por parte de sujetos procesales
• Investigación disciplinaria y sanciones en contra del funcionario responsable del proceso disciplinario interno</t>
  </si>
  <si>
    <t>Realizar seguimiento periódico a los procesos</t>
  </si>
  <si>
    <t>Profesional de apoyo</t>
  </si>
  <si>
    <t>Se realiza seguimiento mensual al tramite procesal sobre la base de datos, verificando que los procesos se encuentren en termino y alertando sobre posibles vencimientos.</t>
  </si>
  <si>
    <t>Se prioriza el tramite  de los expedientes</t>
  </si>
  <si>
    <t xml:space="preserve">
Segregar las actividades del proceso, entregando a un Profesional de Apoyo las actividades más operativas.
</t>
  </si>
  <si>
    <t xml:space="preserve">1 contrato vigente del profesional de apoyo </t>
  </si>
  <si>
    <r>
      <rPr>
        <b/>
        <sz val="12"/>
        <color theme="1"/>
        <rFont val="Tahoma"/>
      </rPr>
      <t>1. Acciones de control:</t>
    </r>
    <r>
      <rPr>
        <sz val="12"/>
        <color theme="1"/>
        <rFont val="Tahoma"/>
      </rPr>
      <t xml:space="preserve"> Se elaboró y envío el Informe Ejecutivo de Gestión y Seguimiento de la Oficina de Control Disciplinario Interno -, correspondiente al primer trimestre de 2020; así mismo se actualiza y alimenta la base de datos y se folia e incluye en el expediente los documentos nuevos. 
</t>
    </r>
    <r>
      <rPr>
        <b/>
        <sz val="12"/>
        <color theme="1"/>
        <rFont val="Tahoma"/>
      </rPr>
      <t>2. Acciones de mitigación:</t>
    </r>
    <r>
      <rPr>
        <sz val="12"/>
        <color theme="1"/>
        <rFont val="Tahoma"/>
      </rPr>
      <t xml:space="preserve"> Como se puede observar en el Informe Ejecutivo de Gestión y Seguimiento de la Oficina de Control Disciplinario Interno, se detalla cada una de las actividades realizadas dentro de trámite de las actuaciones disciplinarias.
Hasta el 19 de marzo que estuvo abierto el IDPC, se incluyo en los expedientes todos los documentos que fueron remitidos a la oficina, sin embargo los documentos generados desde esa fecha hasta la presente se encuentran pendiente de tramite interno. </t>
    </r>
  </si>
  <si>
    <t>1 informe de gestión aprobado/ 1 informe  programado en el periodo.
30 Procesos con actividades adelantadas/ 60 procesos activos
1 informe de gestión aprobado/ 1 informe  programado en el periodo.</t>
  </si>
  <si>
    <t>*  Informe Ejecutivo de Gestión y Seguimiento de la Oficina de Control Disciplinario Interno, correspondiente al primer trimestre de 2020.
*  Pantallazo de la base de datos  
*  Se adjunta Pantallazo del archivo digitalizado de los expedientes.</t>
  </si>
  <si>
    <r>
      <rPr>
        <b/>
        <sz val="12"/>
        <color theme="1"/>
        <rFont val="Tahoma"/>
      </rPr>
      <t>1. Acciones de control</t>
    </r>
    <r>
      <rPr>
        <sz val="12"/>
        <color theme="1"/>
        <rFont val="Tahoma"/>
      </rPr>
      <t>: Se elaboró y envío el Informe Ejecutivo de Gestión y Seguimiento de la Oficina de Control Disciplinario Interno -, correspondiente al segundo trimestre de 2020;</t>
    </r>
    <r>
      <rPr>
        <b/>
        <sz val="12"/>
        <color theme="1"/>
        <rFont val="Tahoma"/>
      </rPr>
      <t xml:space="preserve"> </t>
    </r>
    <r>
      <rPr>
        <sz val="12"/>
        <color theme="1"/>
        <rFont val="Tahoma"/>
      </rPr>
      <t>así</t>
    </r>
    <r>
      <rPr>
        <b/>
        <sz val="12"/>
        <color theme="1"/>
        <rFont val="Tahoma"/>
      </rPr>
      <t xml:space="preserve"> </t>
    </r>
    <r>
      <rPr>
        <sz val="12"/>
        <color theme="1"/>
        <rFont val="Tahoma"/>
      </rPr>
      <t xml:space="preserve">mismo se actualiza y alimenta la base de datos, una vez se ha incorporado, foliado, digitalizado la documentacion en los expedientes.                        Se creo un nuevo expediente.
</t>
    </r>
    <r>
      <rPr>
        <b/>
        <sz val="12"/>
        <color theme="1"/>
        <rFont val="Tahoma"/>
      </rPr>
      <t>2. Acciones de mitigación</t>
    </r>
    <r>
      <rPr>
        <sz val="12"/>
        <color theme="1"/>
        <rFont val="Tahoma"/>
      </rPr>
      <t xml:space="preserve">:  se Incorpó todos los documentos relacionados con cada proceso en el expediente disciplinario
</t>
    </r>
  </si>
  <si>
    <t xml:space="preserve"> 
61 Procesos con actividades adelantadas/ 61 procesos 
</t>
  </si>
  <si>
    <r>
      <rPr>
        <b/>
        <sz val="12"/>
        <color theme="1"/>
        <rFont val="Tahoma"/>
      </rPr>
      <t>1. Evidencias acciones de control:</t>
    </r>
    <r>
      <rPr>
        <sz val="12"/>
        <color theme="1"/>
        <rFont val="Tahoma"/>
      </rPr>
      <t xml:space="preserve"> Se adjunta pantallazo del correo reporte del informe, se adjunta acta de relacion de actividades del mes de junio, julio y agosto.
</t>
    </r>
    <r>
      <rPr>
        <b/>
        <sz val="12"/>
        <color theme="1"/>
        <rFont val="Tahoma"/>
      </rPr>
      <t>2. Evidencias acciones de mitigación:</t>
    </r>
    <r>
      <rPr>
        <sz val="12"/>
        <color theme="1"/>
        <rFont val="Tahoma"/>
      </rPr>
      <t xml:space="preserve"> Se adjunta acta de relacion de actividades del mes de junio, julio y agosto. </t>
    </r>
  </si>
  <si>
    <t xml:space="preserve">Evidencias acciones de control:
Corresponden con lo mencionado. Adicionalmente se encontró el informe de seguimiento de gestión correspondiente al segundo trimestre de la vigencia.
Evidencias acciones de mitigación:
Corresponden con lo mencionado.
</t>
  </si>
  <si>
    <r>
      <rPr>
        <b/>
        <sz val="12"/>
        <color theme="1"/>
        <rFont val="Tahoma"/>
      </rPr>
      <t>1. Acciones de control:</t>
    </r>
    <r>
      <rPr>
        <sz val="12"/>
        <color theme="1"/>
        <rFont val="Tahoma"/>
      </rPr>
      <t xml:space="preserve"> Se elaboró y envío el Informe Ejecutivo de Gestión y Seguimiento de la Oficina de Control Disciplinario Interno - correspondiente al tercer trimestre de 2020; así mismo se actualiza y alimenta la base de datos, una vez se ha incorporado, foliado, digitalizado la documentación en los expedientes. Se crearon los expedientes 008-2020 al 011-2020.</t>
    </r>
    <r>
      <rPr>
        <b/>
        <sz val="12"/>
        <color theme="1"/>
        <rFont val="Tahoma"/>
      </rPr>
      <t xml:space="preserve">
 2. Acciones de mitigación: </t>
    </r>
    <r>
      <rPr>
        <sz val="12"/>
        <color theme="1"/>
        <rFont val="Tahoma"/>
      </rPr>
      <t>Como se deja en evidencia en el Informe Ejecutivo de Gestión y Seguimiento de la Oficina de Control Disciplinario Interno, se detalla cada una de las actividades realizadas dentro de trámite de las actuaciones disciplinarias con corte a 15 de diciembre de 2020. Igualmente, los expedientes fisicos y digitales que se encuentran en la Oficina de Control Disciplinario Interno, tienen incorporados los folios que han sido allegados.</t>
    </r>
  </si>
  <si>
    <r>
      <rPr>
        <b/>
        <sz val="12"/>
        <color theme="1"/>
        <rFont val="Arial"/>
      </rPr>
      <t xml:space="preserve">1. Evidencias acciones de control: </t>
    </r>
    <r>
      <rPr>
        <sz val="12"/>
        <color rgb="FF000000"/>
        <rFont val="Arial"/>
      </rPr>
      <t xml:space="preserve">Se adjunta informe presentado y pantallazo del correo reportando el informe ejecutivo. Igualmente, se adjunta acta de relación de actividades de lmes de septiembre, octubre, noviembre y del 1 al 15 de diciembre. Finalmente, se adjunta la base de datos de relación de expedientes.
</t>
    </r>
    <r>
      <rPr>
        <b/>
        <sz val="12"/>
        <color theme="1"/>
        <rFont val="Arial"/>
      </rPr>
      <t xml:space="preserve"> 2. Evidencias acciones de mitigación: </t>
    </r>
    <r>
      <rPr>
        <sz val="12"/>
        <color rgb="FF000000"/>
        <rFont val="Arial"/>
      </rPr>
      <t>Se adjunta acta de relacion de actividades del mes de septiembre, octubre, noviembre y del 1 al 15 de diciembre.</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</si>
  <si>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Las evidencias corresponden con lo señalado.
El indicador reportado no correponde al determina para la acción de mitigación "No. De procesos con documentos incorporados en expediente/ No. De procesos con actividades ejecutadas en el mes" por tal motivo se logra definir su cumplimiento. 
</t>
    </r>
  </si>
  <si>
    <r>
      <rPr>
        <b/>
        <sz val="12"/>
        <color theme="1"/>
        <rFont val="Tahoma"/>
      </rPr>
      <t xml:space="preserve">1. Acciones de control: </t>
    </r>
    <r>
      <rPr>
        <sz val="12"/>
        <color theme="1"/>
        <rFont val="Tahoma"/>
      </rPr>
      <t xml:space="preserve">Durante el primer cuatrimestre se realizó el seguimiento periodico a los procesos a cargo por la Oficina de control Interno Disciplinario.
 </t>
    </r>
    <r>
      <rPr>
        <b/>
        <sz val="12"/>
        <color theme="1"/>
        <rFont val="Tahoma"/>
      </rPr>
      <t xml:space="preserve">
</t>
    </r>
  </si>
  <si>
    <t>1. pantallazo del cuadro excel de los procesos con impulso procesal en el primer cuatrimestre del años 2021</t>
  </si>
  <si>
    <t>Las evidencias mencionadas correspoden con lo encontrado en las carpetas.</t>
  </si>
  <si>
    <t>Registrar en la base de datos las acciones realizadas en cada uno de los procesos.</t>
  </si>
  <si>
    <t>De manera permanente se alimenta la base de datos, con la información generada dentro de cada proceso</t>
  </si>
  <si>
    <t>Comparar la base de datos con el expediente físico, garantizando la concordancia del expediente</t>
  </si>
  <si>
    <t>Base de datos con información actualizada</t>
  </si>
  <si>
    <t>Se registro en la base de datos las acciones de procesales dentro a cargo por la oficina de Control Interno Disciplinario.</t>
  </si>
  <si>
    <t xml:space="preserve">2. Base de datos de procesos a cargo de la Oficina de Control Interno Disciplinario. </t>
  </si>
  <si>
    <t>Elaborar y presentar Informe trimestral de gestión de la oficina de Control Disciplinario Interno</t>
  </si>
  <si>
    <t>Trimestralmente se presenta un informe de gestión al líder del proceso.</t>
  </si>
  <si>
    <t>Emitir recomendaciones con base en la información suministrada.</t>
  </si>
  <si>
    <t>Informe físico, archivo en pdf y correo remisorio.</t>
  </si>
  <si>
    <r>
      <rPr>
        <sz val="12"/>
        <color theme="1"/>
        <rFont val="Tahoma"/>
      </rPr>
      <t>Se elaboró y envío el Informe Ejecutivo de Gestión y Seguimiento de la Oficina de Control Disciplinario Interno- correspondiente al Primer Trimestre del año 2021.</t>
    </r>
    <r>
      <rPr>
        <b/>
        <sz val="12"/>
        <color theme="1"/>
        <rFont val="Tahoma"/>
      </rPr>
      <t xml:space="preserve">  </t>
    </r>
  </si>
  <si>
    <t xml:space="preserve">3.  Informe Ejecutivo de Gestión y Seguimiento POA y pantallazo del correo reportando.
 </t>
  </si>
  <si>
    <t>Crear un expediente físico de cada uno de los procesos</t>
  </si>
  <si>
    <t>Cada vez que da apertura a una investigación disciplinaria</t>
  </si>
  <si>
    <t>Se crea un expediente físico para cada proceso en donde se incorpora todas la actividades y diligencias que se realizan en el tramite del proceso.</t>
  </si>
  <si>
    <t>Se digitaliza el expediente a fin de asegurar la información y tener mayos accesibilidad y control del proceso.</t>
  </si>
  <si>
    <t>Expediente físico creado, actualizado y foliado. (no se entrega como evidencia en los seguimientos por reserva legal, puede verificarse con los pantallazos de la base de datos ya que coincide con el no. De expedientes físicos existentes.)</t>
  </si>
  <si>
    <t>Incorporar todos los documentos relacionados con cada proceso en el expediente disciplinario.</t>
  </si>
  <si>
    <t>No. De procesos con documentos incorporados en expediente/ No. De procesos con actividades ejecutadas en el mes</t>
  </si>
  <si>
    <t>Se crearon en medio fisico y digital los procesos IDPC 001-2021 y IDPC 002-2021.</t>
  </si>
  <si>
    <t xml:space="preserve">
 4. Pantallazo de la apertura de los procesos 001-2021 y 002-2021.
</t>
  </si>
  <si>
    <t xml:space="preserve">Adelantar procedimiento disciplinario ordinario  de conformidad con las etapas procesales establecidas </t>
  </si>
  <si>
    <t xml:space="preserve">Recibir dadivas para actuar en beneficio de un funcionario en forma de dilaciones, fallos alejados de la objetividad jurídica </t>
  </si>
  <si>
    <t>Cohecho en el trámite de proceso disciplinarios</t>
  </si>
  <si>
    <t xml:space="preserve"> Investigación disciplinaria y penal con posibles sanciones en contra del funcionario responsable del proceso disciplinario interno
Mala imagen de la entidad</t>
  </si>
  <si>
    <t xml:space="preserve">Verificación la existencia de manifestaciones de violación al debido proceso o recusaciones </t>
  </si>
  <si>
    <t xml:space="preserve">Cuando el sujeto procesal advierte que no se están respetando los derechos o cuando el responsable del procedimiento puede ser susceptible de conductas contrarias a la ley </t>
  </si>
  <si>
    <t xml:space="preserve">En atención a la solicitud del sujeto procesal que manifiesta que no se le está respetando el debido proceso, se remite el proceso al superior inmediato para dar respuesta de aceptación de la recusación para lo cual asigna un investigador ahdoc o se devuelve el expediente respectivo. </t>
  </si>
  <si>
    <t>Se egeneran alertas verbales del vencimiento de término padra dar respuesta a la solicitud</t>
  </si>
  <si>
    <t xml:space="preserve">Un documento de manifestación de recusación e impedimento
Comunicación de remisión del expediente
Comunicación de respuesta de la manifestación o recusación
*Las evidencias son de reserva legal </t>
  </si>
  <si>
    <t xml:space="preserve">
Realizar 3 sensibilizaciones en ética, valores e integridad, relacionadas con  la entrada  en vigencia  de la Ley 1952 de 2019 - Nuevo Código General Disciplinario.
</t>
  </si>
  <si>
    <t xml:space="preserve">No. Se sensibilizaciones realizadas en el periodo/ No. De sensibilizaciones programadas. </t>
  </si>
  <si>
    <t>Denunciar ante la Fiscalía General de la Nación</t>
  </si>
  <si>
    <t>Técnicos y humanos</t>
  </si>
  <si>
    <t>Subdirector de Gestión Corporativa y Profesional de Control Disciplinario</t>
  </si>
  <si>
    <t>NA</t>
  </si>
  <si>
    <t>Esperar resultados investigación penal</t>
  </si>
  <si>
    <t>Denuncia</t>
  </si>
  <si>
    <t xml:space="preserve">1. Acciones de control: en el primer cuatrimestre no ha sucedido manifestaciones de recusación o violaciones a la reserva de la investigación., por lo que no se han adelantado tramites al respecto. 
2. Acciones de mitigación: 
En el primer cuatrimestre se pidieron lineamientos al líder de proceso para proceder a elaborar el plan de trabajo, pero no se ha definido aún la metodología de implementación de la ley. </t>
  </si>
  <si>
    <t xml:space="preserve">No se tiene plan de trabajo
0% de avance de plan  </t>
  </si>
  <si>
    <r>
      <rPr>
        <b/>
        <sz val="12"/>
        <color theme="1"/>
        <rFont val="Tahoma"/>
      </rPr>
      <t>1.</t>
    </r>
    <r>
      <rPr>
        <sz val="12"/>
        <color theme="1"/>
        <rFont val="Tahoma"/>
      </rPr>
      <t xml:space="preserve"> </t>
    </r>
    <r>
      <rPr>
        <b/>
        <sz val="12"/>
        <color theme="1"/>
        <rFont val="Tahoma"/>
      </rPr>
      <t>Acciones de control</t>
    </r>
    <r>
      <rPr>
        <sz val="12"/>
        <color theme="1"/>
        <rFont val="Tahoma"/>
      </rPr>
      <t xml:space="preserve">: Durante el cuatrimestre,  no sucedio manifestaciones de recusación o violaciones a la reserva de la investigación, por lo que no se han adelantado tramites al respecto
</t>
    </r>
    <r>
      <rPr>
        <b/>
        <sz val="12"/>
        <color theme="1"/>
        <rFont val="Tahoma"/>
      </rPr>
      <t>2.</t>
    </r>
    <r>
      <rPr>
        <sz val="12"/>
        <color theme="1"/>
        <rFont val="Tahoma"/>
      </rPr>
      <t xml:space="preserve"> </t>
    </r>
    <r>
      <rPr>
        <b/>
        <sz val="12"/>
        <color theme="1"/>
        <rFont val="Tahoma"/>
      </rPr>
      <t>Acciones de mitigación</t>
    </r>
    <r>
      <rPr>
        <sz val="12"/>
        <color theme="1"/>
        <rFont val="Tahoma"/>
      </rPr>
      <t>:</t>
    </r>
    <r>
      <rPr>
        <sz val="12"/>
        <color rgb="FFFF0000"/>
        <rFont val="Tahoma"/>
      </rPr>
      <t xml:space="preserve">  </t>
    </r>
    <r>
      <rPr>
        <sz val="12"/>
        <color theme="1"/>
        <rFont val="Tahoma"/>
      </rPr>
      <t>Esta sensibilizacion se  elaboró y el contenido se encuentra para ser enviado para revisión y aprobación del líder del proceso.</t>
    </r>
  </si>
  <si>
    <r>
      <rPr>
        <b/>
        <sz val="12"/>
        <color theme="1"/>
        <rFont val="Tahoma"/>
      </rPr>
      <t>1. Evidencias acciones de control:</t>
    </r>
    <r>
      <rPr>
        <sz val="12"/>
        <color theme="1"/>
        <rFont val="Tahoma"/>
      </rPr>
      <t xml:space="preserve"> </t>
    </r>
    <r>
      <rPr>
        <sz val="12"/>
        <color rgb="FFFF0000"/>
        <rFont val="Tahoma"/>
      </rPr>
      <t xml:space="preserve"> </t>
    </r>
    <r>
      <rPr>
        <sz val="12"/>
        <color theme="1"/>
        <rFont val="Tahoma"/>
      </rPr>
      <t xml:space="preserve">N/A
</t>
    </r>
    <r>
      <rPr>
        <b/>
        <sz val="12"/>
        <color theme="1"/>
        <rFont val="Tahoma"/>
      </rPr>
      <t>2. Evidencias acciones de mitigación:</t>
    </r>
    <r>
      <rPr>
        <sz val="12"/>
        <color theme="1"/>
        <rFont val="Tahoma"/>
      </rPr>
      <t xml:space="preserve"> Archivo en borrador de la sensibilización a presentar</t>
    </r>
  </si>
  <si>
    <t>Evidencias de acciones de mitigación:
Corresponden con lo mencionado.</t>
  </si>
  <si>
    <r>
      <rPr>
        <b/>
        <sz val="12"/>
        <color theme="1"/>
        <rFont val="Tahoma"/>
      </rPr>
      <t xml:space="preserve">1. Acciones de control: </t>
    </r>
    <r>
      <rPr>
        <sz val="12"/>
        <color theme="1"/>
        <rFont val="Tahoma"/>
      </rPr>
      <t xml:space="preserve">Durante el cuarto trimestre con corte al 15 de diciembre, hubo una recusación dentro del expediente 019-2018.
 </t>
    </r>
    <r>
      <rPr>
        <b/>
        <sz val="12"/>
        <color theme="1"/>
        <rFont val="Tahoma"/>
      </rPr>
      <t xml:space="preserve">
 2. Acciones de mitigación: </t>
    </r>
    <r>
      <rPr>
        <sz val="12"/>
        <color theme="1"/>
        <rFont val="Tahoma"/>
      </rPr>
      <t>Se elaboraron las sensibilizaciones en acompañamiento de Talento Humano de: 1) Atender denuncias de actos de corrupción, socializada el 30/09/2020. 2) Llego la oralidad a disciplinarios, socializada el 27/11/2020. 3) Tips de etica e integridad respecto de la garantía de a función pública, socializada el 15/12/2020.</t>
    </r>
  </si>
  <si>
    <r>
      <rPr>
        <b/>
        <sz val="12"/>
        <color theme="1"/>
        <rFont val="Arial"/>
      </rPr>
      <t>1. Evidencias acciones de control:</t>
    </r>
    <r>
      <rPr>
        <sz val="12"/>
        <color rgb="FF000000"/>
        <rFont val="Arial"/>
      </rPr>
      <t xml:space="preserve"> Copia del oficio 20201000052663
</t>
    </r>
    <r>
      <rPr>
        <b/>
        <sz val="12"/>
        <color theme="1"/>
        <rFont val="Arial"/>
      </rPr>
      <t xml:space="preserve"> 2. Evidencias acciones de mitigación:</t>
    </r>
    <r>
      <rPr>
        <sz val="12"/>
        <color rgb="FF000000"/>
        <rFont val="Arial"/>
      </rPr>
      <t xml:space="preserve"> Pantallazo de la socializacion de las sensibilizaciones.</t>
    </r>
  </si>
  <si>
    <r>
      <rPr>
        <b/>
        <sz val="12"/>
        <color theme="1"/>
        <rFont val="Tahoma"/>
      </rPr>
      <t>Acciones de control:</t>
    </r>
    <r>
      <rPr>
        <sz val="12"/>
        <color theme="1"/>
        <rFont val="Tahoma"/>
      </rPr>
      <t xml:space="preserve"> Las evidencias corresponden con lo señalado.
</t>
    </r>
    <r>
      <rPr>
        <b/>
        <sz val="12"/>
        <color theme="1"/>
        <rFont val="Tahoma"/>
      </rPr>
      <t xml:space="preserve">
Acciones de mitigación</t>
    </r>
    <r>
      <rPr>
        <sz val="12"/>
        <color theme="1"/>
        <rFont val="Tahoma"/>
      </rPr>
      <t>: Se relacionan dos pantallazos de las sensibilizaciones realizadas por tal motivo solo se logra evidenciar un cumplimiento del 66.6% de la acción.</t>
    </r>
  </si>
  <si>
    <r>
      <rPr>
        <b/>
        <sz val="12"/>
        <color theme="1"/>
        <rFont val="Tahoma"/>
      </rPr>
      <t xml:space="preserve">"1. Acciones de control: </t>
    </r>
    <r>
      <rPr>
        <sz val="12"/>
        <color theme="1"/>
        <rFont val="Tahoma"/>
      </rPr>
      <t xml:space="preserve">Durante el cuatrimestre,  no se presentaron manifestaciones de recusación o violaciones a la reserva de la investigación, por lo que no se han adelantado tramites al respecto
</t>
    </r>
  </si>
  <si>
    <t xml:space="preserve"> N/A
</t>
  </si>
  <si>
    <t>Para el periodo evaluado el proceso manifiesta que no se han presentado actividades relacionadas con el control por lo cual no se presentan evidencias.</t>
  </si>
  <si>
    <t>Asegurar la reserva legal del expediente de las actuaciones disciplinarias</t>
  </si>
  <si>
    <t>Los expedientes físicos se mantienen guardado en el espacio, al que solo pueden acceder el personal autorizado de control disciplinario interno y en caso de revisión por los sujetos procesales se deberá realizar acompañamiento y deja constancia del acceso al plenario.
Los expedientes digitales son almacenados en la memoria y disco duro  de computadores personales de los profesionales de control disciplinario interno salvaguardados con claves de acceso.</t>
  </si>
  <si>
    <t xml:space="preserve">Denunciar la pérdida del documento ante la fiscalía y demás instancias pertinentes </t>
  </si>
  <si>
    <t>Constancia de revisión del plenario
*Las evidencias son de reserva legal</t>
  </si>
  <si>
    <r>
      <rPr>
        <sz val="12"/>
        <color theme="1"/>
        <rFont val="Tahoma"/>
      </rPr>
      <t>Se asegura la reserva legal de los expedientes</t>
    </r>
    <r>
      <rPr>
        <b/>
        <sz val="12"/>
        <color theme="1"/>
        <rFont val="Tahoma"/>
      </rPr>
      <t>.</t>
    </r>
  </si>
  <si>
    <t>Informar la apertura de la investigación y solicitar el poder preferente ante los entes de control disciplinario</t>
  </si>
  <si>
    <t>Se oficia a los entes de control cada vez que se abre una investigación disciplinaria con el fin de que resuelvan sobre el poder preferente</t>
  </si>
  <si>
    <t xml:space="preserve">En caso de encontrar que las investigaciones no han sido reportadas ante el ente de control respectivo, se deberá informar de manera inmediata a la instancia correspondiente y al jefe inmediato para que se tomen las medidas pertinentes.  </t>
  </si>
  <si>
    <t>Comunicación oficial de reporte de la investigación al ente de control 
*Las evidencias son de reserva legal</t>
  </si>
  <si>
    <t>Para el primer cuatrimestre del año 2021, no se realizaron aperturas de investigaciones.</t>
  </si>
  <si>
    <t>Adelantar procedimiento disciplinario ordinario  de conformidad con las etapas procesales establecidas</t>
  </si>
  <si>
    <t xml:space="preserve">Actuar para afectar o beneficiar </t>
  </si>
  <si>
    <t xml:space="preserve">Abuso de autoridad para accionar u omitir trámites procesales para favorecer o afectar a un tercero </t>
  </si>
  <si>
    <t>Se generan alertas verbales del vencimiento de término para dar respuesta a la solicitud</t>
  </si>
  <si>
    <t>Realizar una capacitación trimestral relacionada con los temas de derechos y deberes de los  servidores públicos en desarrollo del control disciplinario interno.</t>
  </si>
  <si>
    <t xml:space="preserve">No capacitaciones realizadas / No capacitaciones programada </t>
  </si>
  <si>
    <t>Denunciar ante la Fiscalia Gneral de la Nación</t>
  </si>
  <si>
    <t>Subdirector de Gestión Corporativa y Porofesiona de Control Disciplinario</t>
  </si>
  <si>
    <r>
      <rPr>
        <b/>
        <sz val="12"/>
        <color theme="1"/>
        <rFont val="Tahoma"/>
      </rPr>
      <t xml:space="preserve">1. Acciones de control: </t>
    </r>
    <r>
      <rPr>
        <sz val="12"/>
        <color theme="1"/>
        <rFont val="Tahoma"/>
      </rPr>
      <t xml:space="preserve">Se realizó realizó capacitación digital por medio de  diapositivas sobre los deberes de l os Servidor Pùblicos, contenidos en el articulo 34 de la Ley 734 de 2002.                    </t>
    </r>
    <r>
      <rPr>
        <b/>
        <sz val="12"/>
        <color theme="1"/>
        <rFont val="Tahoma"/>
      </rPr>
      <t xml:space="preserve">2. Acciones de mitigaciòn: </t>
    </r>
    <r>
      <rPr>
        <sz val="12"/>
        <color theme="1"/>
        <rFont val="Tahoma"/>
      </rPr>
      <t xml:space="preserve">Se publicó en la Intranet de la entidad las diapositivas sobre los deberes de los servidores públicos y de igual manera se remitieron dichas diapositivas a los correos institucionales de los funcionarios. </t>
    </r>
  </si>
  <si>
    <t>1 capacitación realizada/ 3 capacitaciones programadas para la vigencia</t>
  </si>
  <si>
    <t>Se adjunta pantallazo de publicación en intranet;  y el correo remisorio a los servidores públicos.</t>
  </si>
  <si>
    <r>
      <rPr>
        <b/>
        <sz val="12"/>
        <color theme="1"/>
        <rFont val="Tahoma"/>
      </rPr>
      <t>1. Acciones de control</t>
    </r>
    <r>
      <rPr>
        <sz val="12"/>
        <color theme="1"/>
        <rFont val="Tahoma"/>
      </rPr>
      <t xml:space="preserve">: Durante el cuatrimestre,  no sucedio manifestaciones de recusación o violaciones a la reserva de la investigación, por lo que no se han adelantado tramites al respecto
</t>
    </r>
    <r>
      <rPr>
        <b/>
        <sz val="12"/>
        <color theme="1"/>
        <rFont val="Tahoma"/>
      </rPr>
      <t>2. Acciones de mitigación</t>
    </r>
    <r>
      <rPr>
        <sz val="12"/>
        <color theme="1"/>
        <rFont val="Tahoma"/>
      </rPr>
      <t xml:space="preserve">: Se publicó en la Intranet de la entidad las diapositivas sobre las prohibiciones de los servidores públicos y de igual manera se remitieron dichas diapositivas a los correos institucionales de los funcionarios. </t>
    </r>
  </si>
  <si>
    <r>
      <rPr>
        <b/>
        <sz val="12"/>
        <color theme="1"/>
        <rFont val="Tahoma"/>
      </rPr>
      <t xml:space="preserve">1. Evidencias acciones de control: </t>
    </r>
    <r>
      <rPr>
        <sz val="12"/>
        <color theme="1"/>
        <rFont val="Tahoma"/>
      </rPr>
      <t xml:space="preserve">N/A 
</t>
    </r>
    <r>
      <rPr>
        <b/>
        <sz val="12"/>
        <color theme="1"/>
        <rFont val="Tahoma"/>
      </rPr>
      <t>2. Evidencias acciones de mitigación:</t>
    </r>
    <r>
      <rPr>
        <sz val="12"/>
        <color theme="1"/>
        <rFont val="Tahoma"/>
      </rPr>
      <t xml:space="preserve"> Se adjunta pantallazo de publicación en intranet;  y el correo remisorio a los servidores públicos. </t>
    </r>
  </si>
  <si>
    <r>
      <rPr>
        <b/>
        <sz val="12"/>
        <color theme="1"/>
        <rFont val="Tahoma"/>
      </rPr>
      <t xml:space="preserve">1. Acciones de control: </t>
    </r>
    <r>
      <rPr>
        <sz val="12"/>
        <color theme="1"/>
        <rFont val="Tahoma"/>
      </rPr>
      <t xml:space="preserve">Durante el cuarto trimestre con corte al 15 de diciembre, hubo una recusación dentro del expediente 019-2018. </t>
    </r>
    <r>
      <rPr>
        <b/>
        <sz val="12"/>
        <color theme="1"/>
        <rFont val="Tahoma"/>
      </rPr>
      <t xml:space="preserve">
 2. Acciones de mitigación: </t>
    </r>
    <r>
      <rPr>
        <sz val="12"/>
        <color theme="1"/>
        <rFont val="Tahoma"/>
      </rPr>
      <t>Se publicó en la Intranet de la entidad las diapositivas sobre los derechos de los servidores públicos y de igual manera se remitieron dichas diapositivas a los correos institucionales de los funcionarios.</t>
    </r>
  </si>
  <si>
    <t>3 capacitaciones realizadas/ 3 capacitaciones programadas para la vigencia</t>
  </si>
  <si>
    <r>
      <rPr>
        <b/>
        <sz val="12"/>
        <color theme="1"/>
        <rFont val="Arial"/>
      </rPr>
      <t>1. Evidencias acciones de control:</t>
    </r>
    <r>
      <rPr>
        <sz val="12"/>
        <color rgb="FF000000"/>
        <rFont val="Arial"/>
      </rPr>
      <t xml:space="preserve">  Copia del oficio 20201000052663
</t>
    </r>
    <r>
      <rPr>
        <b/>
        <sz val="12"/>
        <color theme="1"/>
        <rFont val="Arial"/>
      </rPr>
      <t xml:space="preserve"> 2. Evidencias acciones de mitigación:</t>
    </r>
    <r>
      <rPr>
        <sz val="12"/>
        <color rgb="FF000000"/>
        <rFont val="Arial"/>
      </rPr>
      <t xml:space="preserve"> Se adjunta diapositivas, pantallazo de publicación en intranet, correo remisorio a las cuentas institucionales de los servidores públicos y correo de aprobación de la capacitación por el lider del proceso.</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</si>
  <si>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Se relacionan dos pantallazos de las capacitaciones realizadas por tal motivo solo se logra evidenciar un cumplimiento del 66.6% de la acción.</t>
    </r>
  </si>
  <si>
    <r>
      <rPr>
        <b/>
        <sz val="12"/>
        <color theme="1"/>
        <rFont val="Tahoma"/>
      </rPr>
      <t xml:space="preserve">"1. Acciones de control: </t>
    </r>
    <r>
      <rPr>
        <sz val="12"/>
        <color theme="1"/>
        <rFont val="Tahoma"/>
      </rPr>
      <t xml:space="preserve">Durante el cuatrimestre,  no se presentaron manifestaciones de recusación o violaciones a la reserva de la investigación, por lo que no se han adelantado tramites al respecto
</t>
    </r>
  </si>
  <si>
    <t xml:space="preserve">Denunciar la pérdida del dcoumento ante la fiscalia y demás instancias pertinentes </t>
  </si>
  <si>
    <t>Contancia de revisión del plenario
*Las evidencias son de reserva legal</t>
  </si>
  <si>
    <r>
      <rPr>
        <sz val="12"/>
        <color theme="1"/>
        <rFont val="Tahoma"/>
      </rPr>
      <t>Se asegura la reserva legal de los expedientes</t>
    </r>
    <r>
      <rPr>
        <b/>
        <sz val="12"/>
        <color theme="1"/>
        <rFont val="Tahoma"/>
      </rPr>
      <t>.</t>
    </r>
  </si>
  <si>
    <t>Cada vez que da pertura a una investigación disciplinaria</t>
  </si>
  <si>
    <t>Se oficia a los entes de control cada vez que se abre una investigación disciplinaria con el fin de que resulvan sobre el poder preferente</t>
  </si>
  <si>
    <t>Comunicación oficial de reporte de la investigación al ente de control
*Las evidencias son de reserva legal</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</si>
  <si>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</si>
  <si>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</si>
  <si>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</si>
  <si>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</si>
  <si>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</si>
  <si>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</si>
  <si>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 verificar, validar, cotejar, comparar, revisar, etc.?</t>
  </si>
  <si>
    <t>¿La fuente de información que se utiliza en el desarrollo del control es información confiable que permita mitigar el riesgo?</t>
  </si>
  <si>
    <t xml:space="preserve">Gestión Financiera </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</si>
  <si>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</si>
  <si>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Emisión de Estados Financieros</t>
  </si>
  <si>
    <t xml:space="preserve">Error en los soportes
Error interpretación del analista de los datos
Error de digitalización en el aplicativo correspondiente </t>
  </si>
  <si>
    <t>Subvaluación y/o  sobrevaluación de los estado financieros</t>
  </si>
  <si>
    <t>Presentación de los estados financieros sin la veracidad y consistencia requerida
Sanciones disciplinarias, fiscales y/o penales</t>
  </si>
  <si>
    <t>Conciliación de las cuentas</t>
  </si>
  <si>
    <t xml:space="preserve">Profesional Especializado de contabilidad </t>
  </si>
  <si>
    <t xml:space="preserve">Se contratan los datos registrados en el balance de prueba con las fuentes de información contable (inventario, nómina, operaciones recíprocas, soportes de bancos, entre otros) </t>
  </si>
  <si>
    <t xml:space="preserve">Se identifican errores y se informa al responsables para que de manera inmediata se realice el ajuste del documento dejando la trazabilidad respectiva y/o elaboración de comprobantes.
Asimismo cuando se identifican  errores por parte del personal se informa de manera verbal para su corrección inmediata. 
Adicionalmente, se lleva a cabo la conciliación de los pagos realizados frente a los pagos rechazados y se subsanan las diferentes situaciones presentadas. </t>
  </si>
  <si>
    <t>Copia de las conciliaciones realizadas en el periodo</t>
  </si>
  <si>
    <t>Identificar y documentar las principales debilidades en los soportes contables y realizar divulgación a los responsables y demás personal involucrado</t>
  </si>
  <si>
    <t>Profesional especializado contabilidad</t>
  </si>
  <si>
    <t>Documento de lecciones aprendidas divulgado</t>
  </si>
  <si>
    <r>
      <rPr>
        <b/>
        <sz val="12"/>
        <color theme="1"/>
        <rFont val="Tahoma"/>
      </rPr>
      <t>1. acciones de control: *</t>
    </r>
    <r>
      <rPr>
        <sz val="12"/>
        <color theme="1"/>
        <rFont val="Tahoma"/>
      </rPr>
      <t xml:space="preserve">se realizaron las Conciliaciones de cuentas: Bancos, Inventarios, nomina,  cuenta CUD.                                                                        * se hizo la revisión Pormenorizada de documentos fuente  y revisión de los movimientos de inventarios y solicitudes de ajuste que fueron requeridos.
* Se hizó la revisión de los datos de balance de prueba
</t>
    </r>
    <r>
      <rPr>
        <b/>
        <sz val="12"/>
        <color theme="1"/>
        <rFont val="Tahoma"/>
      </rPr>
      <t xml:space="preserve">2. Acciones plan de mitigación: </t>
    </r>
    <r>
      <rPr>
        <sz val="12"/>
        <color theme="1"/>
        <rFont val="Tahoma"/>
      </rPr>
      <t>En el cuatrimestre se adelantaron acciones tendientes a subsanar las debilidades que se presentan en las acciones del proceso, adelantando mesas de trabajo y socializando material importante con los responsables del proceso de financiera.</t>
    </r>
    <r>
      <rPr>
        <b/>
        <sz val="12"/>
        <color theme="1"/>
        <rFont val="Tahoma"/>
      </rPr>
      <t xml:space="preserve"> </t>
    </r>
  </si>
  <si>
    <t xml:space="preserve">1 Documento de lecciones aprendidas divulgado
</t>
  </si>
  <si>
    <r>
      <rPr>
        <sz val="12"/>
        <color theme="1"/>
        <rFont val="Tahoma"/>
      </rPr>
      <t xml:space="preserve">*   Carpeta de conciliaciones de  Bancos, Nomina. 
- Correos sobre observaciones Inventarios  
</t>
    </r>
    <r>
      <rPr>
        <sz val="12"/>
        <color rgb="FFFF0000"/>
        <rFont val="Tahoma"/>
      </rPr>
      <t xml:space="preserve">
-  </t>
    </r>
    <r>
      <rPr>
        <sz val="12"/>
        <color theme="1"/>
        <rFont val="Tahoma"/>
      </rPr>
      <t xml:space="preserve">Carpeta con 1 documento (acta) de debilidades y seguimiento a las acciones del proceso contable. 
</t>
    </r>
    <r>
      <rPr>
        <sz val="12"/>
        <color rgb="FFFF0000"/>
        <rFont val="Tahoma"/>
      </rPr>
      <t xml:space="preserve">
 </t>
    </r>
  </si>
  <si>
    <r>
      <rPr>
        <b/>
        <sz val="12"/>
        <color theme="1"/>
        <rFont val="Tahoma"/>
      </rPr>
      <t>1. Acciones de control:</t>
    </r>
    <r>
      <rPr>
        <sz val="12"/>
        <color theme="1"/>
        <rFont val="Tahoma"/>
      </rPr>
      <t xml:space="preserve"> Durante el cuatrimestre se realizaron las Conciliaciones de cuentas: Bancos, Inventarios, nomina,  cuenta CUD. 
</t>
    </r>
    <r>
      <rPr>
        <b/>
        <sz val="12"/>
        <color theme="1"/>
        <rFont val="Tahoma"/>
      </rPr>
      <t xml:space="preserve">
2. Acciones de mitigación:</t>
    </r>
    <r>
      <rPr>
        <sz val="12"/>
        <color theme="1"/>
        <rFont val="Tahoma"/>
      </rPr>
      <t xml:space="preserve"> El documento esta en construcción pero no se tiene documentado, se presenta en el siguiente seguimiento. </t>
    </r>
  </si>
  <si>
    <r>
      <rPr>
        <b/>
        <sz val="12"/>
        <color theme="1"/>
        <rFont val="Tahoma"/>
      </rPr>
      <t>1. Evidencias acciones de control:</t>
    </r>
    <r>
      <rPr>
        <sz val="12"/>
        <color theme="1"/>
        <rFont val="Tahoma"/>
      </rPr>
      <t xml:space="preserve"> 
</t>
    </r>
    <r>
      <rPr>
        <b/>
        <sz val="12"/>
        <color theme="1"/>
        <rFont val="Tahoma"/>
      </rPr>
      <t>Actividad 1.</t>
    </r>
    <r>
      <rPr>
        <sz val="12"/>
        <color theme="1"/>
        <rFont val="Tahoma"/>
      </rPr>
      <t xml:space="preserve"> Conciliaciones de bancos, inventarios, nomina t CUD de los meses de abril, mayo, junio y julio de bancos e inventario.
</t>
    </r>
    <r>
      <rPr>
        <b/>
        <sz val="12"/>
        <color theme="1"/>
        <rFont val="Tahoma"/>
      </rPr>
      <t>Actividad 2 y 4</t>
    </r>
    <r>
      <rPr>
        <sz val="12"/>
        <color theme="1"/>
        <rFont val="Tahoma"/>
      </rPr>
      <t xml:space="preserve">. 13 correos de ajustes, solicitud de modificaciones y correcciones
</t>
    </r>
    <r>
      <rPr>
        <b/>
        <sz val="12"/>
        <color theme="1"/>
        <rFont val="Tahoma"/>
      </rPr>
      <t>Actividad 3,</t>
    </r>
    <r>
      <rPr>
        <sz val="12"/>
        <color theme="1"/>
        <rFont val="Tahoma"/>
      </rPr>
      <t xml:space="preserve"> Tres imagenas muestran las revisiónes de balance realizadas entre junio-agosto.  
</t>
    </r>
    <r>
      <rPr>
        <b/>
        <sz val="12"/>
        <color theme="1"/>
        <rFont val="Tahoma"/>
      </rPr>
      <t>2. Evidencias acciones de mitigación:</t>
    </r>
    <r>
      <rPr>
        <sz val="12"/>
        <color theme="1"/>
        <rFont val="Tahoma"/>
      </rPr>
      <t xml:space="preserve"> N/A</t>
    </r>
  </si>
  <si>
    <t>Evidencias de acciones de control
Algunas de las conciliaciones son del mes de abril y no corresponden al cuatrimestre evaluado.
En cuanto al balance de prueba, en el diseño del control la evidencia definida es el balanvce de prueba, por lo cual se debería incoorporar el archivo o evaluar la posibilidad de ajustar la evidencia para colocar los pantallazos que evidencien las revisiones.</t>
  </si>
  <si>
    <r>
      <rPr>
        <b/>
        <sz val="12"/>
        <color theme="1"/>
        <rFont val="Arial"/>
      </rPr>
      <t>1. Acciones de Control:</t>
    </r>
    <r>
      <rPr>
        <sz val="12"/>
        <color rgb="FF000000"/>
        <rFont val="Arial"/>
      </rPr>
      <t xml:space="preserve">
Durante el cuatrimestre se realizaron las Conciliaciones de cuentas: Bancos, Inventarios, nómina de los meses de agosto, septiembre, octubre y noviembre
</t>
    </r>
    <r>
      <rPr>
        <b/>
        <sz val="12"/>
        <color theme="1"/>
        <rFont val="Arial"/>
      </rPr>
      <t>2. Acciones de Mitigación:</t>
    </r>
    <r>
      <rPr>
        <sz val="12"/>
        <color rgb="FF000000"/>
        <rFont val="Arial"/>
      </rPr>
      <t xml:space="preserve">
Se culminó el documento de lecciones aprendidas, el cual fue socializado previamente en reunión del equipo técnico autoevaluador, recibiendo observaciones que van a ser subsanadas para su posterior socialización con las demás áreas. </t>
    </r>
  </si>
  <si>
    <t>1 documento de lecciones aprendidas realizado/ 1 documento a elaborar</t>
  </si>
  <si>
    <r>
      <rPr>
        <b/>
        <sz val="12"/>
        <color theme="1"/>
        <rFont val="Arial"/>
      </rPr>
      <t xml:space="preserve">1. Evidencias acciones de control: </t>
    </r>
    <r>
      <rPr>
        <sz val="12"/>
        <color rgb="FF000000"/>
        <rFont val="Arial"/>
      </rPr>
      <t xml:space="preserve">
Conciliaciones de bancos, nómina e inventario
</t>
    </r>
    <r>
      <rPr>
        <b/>
        <sz val="12"/>
        <color theme="1"/>
        <rFont val="Arial"/>
      </rPr>
      <t>2. Evidencias acciones de mitigación:</t>
    </r>
    <r>
      <rPr>
        <sz val="12"/>
        <color rgb="FF000000"/>
        <rFont val="Arial"/>
      </rPr>
      <t xml:space="preserve">
documento de lecciones aprendidas</t>
    </r>
  </si>
  <si>
    <r>
      <rPr>
        <b/>
        <sz val="12"/>
        <color theme="1"/>
        <rFont val="Tahoma"/>
      </rPr>
      <t>Acciones de control</t>
    </r>
    <r>
      <rPr>
        <sz val="12"/>
        <color theme="1"/>
        <rFont val="Tahoma"/>
      </rPr>
      <t xml:space="preserve">: Las evidencias corresponden con lo señalado.
</t>
    </r>
    <r>
      <rPr>
        <b/>
        <sz val="12"/>
        <color theme="1"/>
        <rFont val="Tahoma"/>
      </rPr>
      <t xml:space="preserve">
Acciones de mitigación</t>
    </r>
    <r>
      <rPr>
        <sz val="12"/>
        <color theme="1"/>
        <rFont val="Tahoma"/>
      </rPr>
      <t>: Las evidencias corresponden con lo señalado.
De acuerdo con el resultado del indicador y las evidencias reportadas se identifica el cumplimiento de los controles y la acción de mitigación.</t>
    </r>
  </si>
  <si>
    <r>
      <rPr>
        <b/>
        <sz val="12"/>
        <color theme="1"/>
        <rFont val="Arial"/>
      </rPr>
      <t>1. Acciones de Control:</t>
    </r>
    <r>
      <rPr>
        <sz val="12"/>
        <color theme="1"/>
        <rFont val="Arial"/>
      </rPr>
      <t xml:space="preserve">
Durante el cuatrimestre se realizaron las Conciliaciones de cuentas: Bancos (1.1) , Cuenta única Distrital (1.2) y seguimiento de inventarios  
Se enviaron comunicaciones para corrección de cifras de los subsistemas de nómina, inv y operaciones reciprocas (1.3)
Se hicieron las revisiones periódicas de consecutivos y orden cronologico de las operaciones (1.4)
Se devolvieron los pagos que no cumplian con requisitos (1.5)
</t>
    </r>
    <r>
      <rPr>
        <b/>
        <sz val="12"/>
        <color theme="1"/>
        <rFont val="Arial"/>
      </rPr>
      <t>2. Acciones de Mitigación:</t>
    </r>
    <r>
      <rPr>
        <sz val="12"/>
        <color theme="1"/>
        <rFont val="Arial"/>
      </rPr>
      <t xml:space="preserve">
Se realizó capacitación en temas tributarios (2.1)
</t>
    </r>
    <r>
      <rPr>
        <sz val="12"/>
        <color theme="1"/>
        <rFont val="Tahoma"/>
      </rPr>
      <t>Se hicieron los análisis seguimientos a los balances de prueba con sus correspondientes ajustes y reclasificaciones (2.2)</t>
    </r>
  </si>
  <si>
    <r>
      <rPr>
        <b/>
        <sz val="12"/>
        <color theme="1"/>
        <rFont val="Arial"/>
      </rPr>
      <t xml:space="preserve">1. Evidencias acciones de control: </t>
    </r>
    <r>
      <rPr>
        <sz val="12"/>
        <color theme="1"/>
        <rFont val="Arial"/>
      </rPr>
      <t xml:space="preserve">
Evidencia de Conciliaciones de bancos,  cuenta única Distrital, seguimiento inventarios, comunicaciones corrección de cifras, revisión periodica, evidencia devolución de pagos. 
</t>
    </r>
    <r>
      <rPr>
        <b/>
        <sz val="12"/>
        <color theme="1"/>
        <rFont val="Arial"/>
      </rPr>
      <t>2. Evidencias acciones de mitigación:</t>
    </r>
    <r>
      <rPr>
        <sz val="12"/>
        <color theme="1"/>
        <rFont val="Arial"/>
      </rPr>
      <t xml:space="preserve">
</t>
    </r>
    <r>
      <rPr>
        <sz val="12"/>
        <color theme="1"/>
        <rFont val="Tahoma"/>
      </rPr>
      <t>SEguimiento balances de prueba y actualización tributaria</t>
    </r>
  </si>
  <si>
    <t>Evidencias acciones de control: corresponden con lo descrito.
Evidencias acciones de mitigación: Se encuentran los balances de enero, febrero y marzo.</t>
  </si>
  <si>
    <t>Verificación de los soportes contables con las dependencias, entidades u organizaciones responsables de la información.</t>
  </si>
  <si>
    <t>De manera trimestral a las entidades involucradas las operaciones recíprocas para que sean reconocidas en la contabilidad de las mismas.
Se realizan mesas de trabajo con las entidades con las que se identifiquen diferencias en el registro de cuentas.</t>
  </si>
  <si>
    <t>Se debe realizar la conciliación de la cuenta con las dependencias o entidades respectivas.</t>
  </si>
  <si>
    <t xml:space="preserve">Correo electrónico,  comunicación interna o acta de reunión en la que se informan los errores encontrados. </t>
  </si>
  <si>
    <t>Revisión de los datos del balance de prueba</t>
  </si>
  <si>
    <t xml:space="preserve">Mensual </t>
  </si>
  <si>
    <t>Se lista el balance de prueba por el aplicativo contable y se realiza el contraste de los valores registrados con los soportes contables allegados.</t>
  </si>
  <si>
    <t>Ajustes o correcciones en el balance de prueba o realizar comprobantes de ajuste (L4) cuando corresponde al mes anterior.</t>
  </si>
  <si>
    <t xml:space="preserve">
Balance de prueba inicial y final </t>
  </si>
  <si>
    <t xml:space="preserve">Revisión de los soportes de pago y demás soportes contables, una vez radicado en la dependencia. </t>
  </si>
  <si>
    <t>Mensual o de acuerdo a la periodicidad del pago</t>
  </si>
  <si>
    <t xml:space="preserve">Se realiza la revisión de los soportes de los pagos que se encuentren completos según lista de chequeo, que el pago se encuentre programado en el Plan Anualizado de Caja-PAC, revisión de los valores de la nómina liquidada con los valores registrados en el aplicativo de nómina.  </t>
  </si>
  <si>
    <t>Recepción de documentos ajustados y corregidos</t>
  </si>
  <si>
    <t xml:space="preserve">Comunicaciones internas de devolución con las correcciones </t>
  </si>
  <si>
    <t xml:space="preserve">Entrega de informes financieros </t>
  </si>
  <si>
    <t xml:space="preserve">Equivocación frente a la fecha de presentación del informe
Fallas técnicas de los aplicativos para la presentación del informe </t>
  </si>
  <si>
    <t xml:space="preserve">Inoportunidad o incumplimiento en la entrega de informes tributarios, financieros, presupuestales y de entidades de control. </t>
  </si>
  <si>
    <t xml:space="preserve">Sanciones administrativas, disciplinarias, fiscales y penales 
Mala imagen institucional </t>
  </si>
  <si>
    <t xml:space="preserve">Seguimiento mensual al cronograma de informes a presentar en tesorería, presupuesto y contabilidad.  </t>
  </si>
  <si>
    <t>Profesional Especializado Tesorería</t>
  </si>
  <si>
    <t xml:space="preserve">Se realiza la verificación de las fechas de entrega del informe, identificando con colores aquellos que están cercanos a entregar y los entregados y  se informa oportunamente al responsable para que inicie la elaboración del informe pendiente a entregar.  </t>
  </si>
  <si>
    <t xml:space="preserve">Informar a la jefe para que se implementen los correctivos para evitar que se materialice el riesgo. </t>
  </si>
  <si>
    <t xml:space="preserve">Cronograma con el seguimiento registrado. </t>
  </si>
  <si>
    <t>Sistematizar el cronograma para genere alertas a todos los involucrados en  el proceso de gestión financiera</t>
  </si>
  <si>
    <t>Cronograma formulado con alertas remitidas a los involucrados en los informes</t>
  </si>
  <si>
    <t>Se elaboró el cronograma para el seguimiento de entrega de informes y fechas importantes para reportar, así mismo se hace seguimiento permanente del cronograma y programación en google calendar con alertas</t>
  </si>
  <si>
    <t>1 cronograma formulado para la vigencia</t>
  </si>
  <si>
    <t xml:space="preserve">Cronograma con seguimiento
Pantallazos de google calendar, que registra los compromisos.
</t>
  </si>
  <si>
    <r>
      <rPr>
        <b/>
        <sz val="12"/>
        <color theme="1"/>
        <rFont val="Tahoma"/>
      </rPr>
      <t>1. Acciones de control:</t>
    </r>
    <r>
      <rPr>
        <sz val="12"/>
        <color theme="1"/>
        <rFont val="Tahoma"/>
      </rPr>
      <t xml:space="preserve"> De acuerdo al cronograma para la vigencia se adelantaron las acciones correspondientes para dar cumplimiento en la entrega de información. El seguimiento se hace por medio de calendar de google con alertas para las personas del proceso.
</t>
    </r>
    <r>
      <rPr>
        <b/>
        <sz val="12"/>
        <color theme="1"/>
        <rFont val="Tahoma"/>
      </rPr>
      <t xml:space="preserve">2. Acciones de mitigación: </t>
    </r>
    <r>
      <rPr>
        <sz val="12"/>
        <color theme="1"/>
        <rFont val="Tahoma"/>
      </rPr>
      <t>Google Calendar permite el seguimiento y la programación de las acciones a entregar.</t>
    </r>
  </si>
  <si>
    <r>
      <rPr>
        <b/>
        <sz val="12"/>
        <color theme="1"/>
        <rFont val="Tahoma"/>
      </rPr>
      <t xml:space="preserve">1. Evidencias acciones de control y mitigación: </t>
    </r>
    <r>
      <rPr>
        <sz val="12"/>
        <color theme="1"/>
        <rFont val="Tahoma"/>
      </rPr>
      <t xml:space="preserve">
1, Cronograma de la vigencia
2, 5 pantallazos de google calendar para el seguimiento y programación de entregables.
3, seguimiento desde presupuesto
</t>
    </r>
  </si>
  <si>
    <t>Evidencias de acciones de control y mitigación.
Si bien las evidencias corresponden con lo enunciado, en el cronograma se establece que debe contener el seguimiento registrado, lo cual no se evidencia en el archivo incorporado en la carpeta.</t>
  </si>
  <si>
    <r>
      <rPr>
        <b/>
        <sz val="12"/>
        <color theme="1"/>
        <rFont val="Arial"/>
      </rPr>
      <t>1. Acciones de Control:</t>
    </r>
    <r>
      <rPr>
        <sz val="12"/>
        <color theme="1"/>
        <rFont val="Arial"/>
      </rPr>
      <t xml:space="preserve"> De acuerdo al cronograma para la vigencia se adelantaron las acciones correspondientes para dar cumplimiento en la entrega de información. El seguimiento se hace por medio de calendar de google con alertas para las personas del proceso.
</t>
    </r>
    <r>
      <rPr>
        <b/>
        <sz val="12"/>
        <color theme="1"/>
        <rFont val="Arial"/>
      </rPr>
      <t>2. Acciones de Mitigación:</t>
    </r>
    <r>
      <rPr>
        <sz val="12"/>
        <color theme="1"/>
        <rFont val="Arial"/>
      </rPr>
      <t xml:space="preserve">
Google Calendar permite el seguimiento y la programación de las acciones a entregar.</t>
    </r>
  </si>
  <si>
    <t>1 cronograma con el seguimiento para su cumplimiento</t>
  </si>
  <si>
    <r>
      <rPr>
        <b/>
        <sz val="12"/>
        <color theme="1"/>
        <rFont val="Arial"/>
      </rPr>
      <t xml:space="preserve">1. Evidencias acciones de control: 
</t>
    </r>
    <r>
      <rPr>
        <sz val="12"/>
        <color rgb="FF000000"/>
        <rFont val="Arial"/>
      </rPr>
      <t xml:space="preserve">Cronograma de trabajo del área contable
pantallazos de calendario de los meses de septiembre a diciembre
</t>
    </r>
    <r>
      <rPr>
        <b/>
        <sz val="12"/>
        <color theme="1"/>
        <rFont val="Arial"/>
      </rPr>
      <t xml:space="preserve">2. Evidencias acciones de mitigación:
</t>
    </r>
    <r>
      <rPr>
        <sz val="12"/>
        <color rgb="FF000000"/>
        <rFont val="Arial"/>
      </rPr>
      <t>Cronograma de trabajo</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</si>
  <si>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Las evidencias corresponden con lo señalado.
De acuerdo con el resultado del indicador y las evidencias reportadas se identifica el cumplimiento de los controles y la acción de mitigación.</t>
    </r>
  </si>
  <si>
    <t>1. Acciones de control
Se realiza seguimiento al Cronograma de actividades (2.0)</t>
  </si>
  <si>
    <t>Evidencias: Cronograma de trabajo de los meses del primer cuatrimestre con seguimiento. 
Alerta actividades presupuesto- cronograma</t>
  </si>
  <si>
    <t>Las evidencias corresponden con lo mencionado.</t>
  </si>
  <si>
    <t xml:space="preserve">Administración del Presupuesto </t>
  </si>
  <si>
    <t xml:space="preserve">Equivocación involuntaria en la asignación de la fuente de financiación en la expedición del Certificado de Disponibilidad Presupuestal y Certificado de Registro Presupuestal
Errores en la solicitud de Certificado de Disponibilidad Presupuestal y Solicitud de Certificado de Registro Presupuestal
</t>
  </si>
  <si>
    <t>Expedición de Certificado de Disponibilidad Presupuestal y Certificados de Registros Presupuestal con fuentes de financiación diferentes a las definidas en el presupuesto de ingresos y gastos</t>
  </si>
  <si>
    <t xml:space="preserve">Sanciones administrativas, disciplinarias, fiscales y penales </t>
  </si>
  <si>
    <t xml:space="preserve">Verificación de la información  en la solicitud de Certificado Disponibilidad Presupuestal frente al Certificado de Viabilidad Presupuestal </t>
  </si>
  <si>
    <t xml:space="preserve">Profesional Especializado de Presupuesto </t>
  </si>
  <si>
    <t xml:space="preserve">Cada vez que se va realizar la solicitud de expedición de un CDP </t>
  </si>
  <si>
    <t>Revisar que la información registrada en la solicitud de Certificado de Disponibilidad Presupuestal-CDP y el Certificado de Viabilidad Presupuestal coincidan.</t>
  </si>
  <si>
    <t xml:space="preserve">En caso de encontrar información errónea, devolver la solicitud de CDP para su ajuste correspondiente. </t>
  </si>
  <si>
    <t>Comunicación devoluciones de solicitud de CDP con las observaciones correspondientes.
Registro de la modificación, anulación o creación CDP en el aplicativo.</t>
  </si>
  <si>
    <t>Revisar la viabilidad y necesidad del formato de solicitud de Certificado de Disponibilidad Presupuestal y solicitud de Certificado Registro Presupuestal  y realizar ajuste de los controles en los procedimientos relacionados con presupuesto</t>
  </si>
  <si>
    <t>Profesional especializado
tesorería</t>
  </si>
  <si>
    <t xml:space="preserve">Procedimiento de administración de presupuesto actualizado </t>
  </si>
  <si>
    <r>
      <rPr>
        <b/>
        <sz val="12"/>
        <color theme="1"/>
        <rFont val="Tahoma"/>
      </rPr>
      <t>1.Acciones de control</t>
    </r>
    <r>
      <rPr>
        <sz val="12"/>
        <color theme="1"/>
        <rFont val="Tahoma"/>
      </rPr>
      <t xml:space="preserve">: No se realizaron devoluciones ni anulaciones para el primer cuatrimestre por fuentes de financiación.
</t>
    </r>
    <r>
      <rPr>
        <b/>
        <sz val="12"/>
        <color theme="1"/>
        <rFont val="Tahoma"/>
      </rPr>
      <t>2. Mitigación</t>
    </r>
    <r>
      <rPr>
        <sz val="12"/>
        <color theme="1"/>
        <rFont val="Tahoma"/>
      </rPr>
      <t xml:space="preserve">: Al inicio de la vigencia se actualizó los rubros de funcionamiento de  los formatos de solicitud de cdp,  crp anulaciones;  se creo el nuevo formato de pac que se encuentra en revisión conjunta con planeación; se esta trabajando sobre la apertura del manual actual de presupuesto en procedimiento por procesos.
</t>
    </r>
  </si>
  <si>
    <t>1. Formato programador de Pac</t>
  </si>
  <si>
    <r>
      <rPr>
        <b/>
        <sz val="12"/>
        <color theme="1"/>
        <rFont val="Tahoma"/>
      </rPr>
      <t xml:space="preserve">1. Acciones de control: </t>
    </r>
    <r>
      <rPr>
        <sz val="12"/>
        <color theme="1"/>
        <rFont val="Tahoma"/>
      </rPr>
      <t xml:space="preserve">
Se envió a la Ofcina Asesora de Planeacion el listado de Cdp y Rp para ser comparados con el PAA y asi establecer si existen diferencias entre el plan de anual de adquisiciones y lo expedido.
</t>
    </r>
    <r>
      <rPr>
        <b/>
        <sz val="12"/>
        <color theme="1"/>
        <rFont val="Tahoma"/>
      </rPr>
      <t>2. Acciones de mitigación:</t>
    </r>
    <r>
      <rPr>
        <sz val="12"/>
        <color theme="1"/>
        <rFont val="Tahoma"/>
      </rPr>
      <t xml:space="preserve"> 
Se realizó el Borrador del Manual de tesorería se remitió a la oficina Asesora de Planeación.
Se remitio correo solicitando la actualización de los formatos de Funcionamiento con respecto a  los rubros.
Se envio memorando solicitando la Publicación del formato de PAC y eliminación de otros.</t>
    </r>
  </si>
  <si>
    <r>
      <rPr>
        <b/>
        <sz val="12"/>
        <color theme="1"/>
        <rFont val="Tahoma"/>
      </rPr>
      <t xml:space="preserve">1. Evidencias acciones de control: </t>
    </r>
    <r>
      <rPr>
        <sz val="12"/>
        <color theme="1"/>
        <rFont val="Tahoma"/>
      </rPr>
      <t xml:space="preserve">
Se adjuntan correo de encío de informacion a carlos M. Santos para cruce de informacion, asi:
2.Correo de Bogotá es TIC - BASE RP 24082020 6_52PM
2.Correo de Bogotá es TIC - CDP Y RP 15_07_2020
2.Correo de Bogotá es TIC - CDP Y RP 27_07_2020
2.Correo de Bogotá es TIC - cdp y rp 03082020
2.Correo de Bogotá es TIC - CDP Y RP CON CORTE 09_07_2020
</t>
    </r>
    <r>
      <rPr>
        <b/>
        <sz val="12"/>
        <color theme="1"/>
        <rFont val="Tahoma"/>
      </rPr>
      <t xml:space="preserve">
2. Evidencias acciones de mitigación: 
</t>
    </r>
    <r>
      <rPr>
        <sz val="12"/>
        <color theme="1"/>
        <rFont val="Tahoma"/>
      </rPr>
      <t>2.Correo de Bogotá es TIC - FORMATO PAC
2.Procedimiento Tesorería_V4 15-07-2020
2.Correo de Bogotá es TIC - BORRADOR MANUAL Procedimiento Tesorería_V4 15-07-2020
2.Memorando_Solicitud_Publicación_eliminación</t>
    </r>
  </si>
  <si>
    <t>Evidencias de acciones de control:
Corresponden con lo enunciado.
Evidencias de acciones de mitigación:
Corresponden con lo enunciado.</t>
  </si>
  <si>
    <t>1. Acciones de Control: Nos permitimos aclarar que se eliminó del proceso el formato de solicitud de cdp, 
2. Acciones de Mitigación:</t>
  </si>
  <si>
    <t>1. Evidencias acciones de control: 
2. Evidencias acciones de mitigación:</t>
  </si>
  <si>
    <t>No se  realiza reporte de la acción razón por la cual no se puede evidenciar su cumplimiento.</t>
  </si>
  <si>
    <t xml:space="preserve">1.Acciones de control: No se realizaron devoluciones ni anulaciones para el primer cuatrimestre por fuentes de financiación.
</t>
  </si>
  <si>
    <t>El proceso indica que no hubo actividades relacionadas con el control durante el período, por lo cual no se adjuntan evidencias.</t>
  </si>
  <si>
    <t>Verificación del Certificado de Disponibilidad Presupuestal expedido frente a la información del certificado de viabilidad presupuestal.</t>
  </si>
  <si>
    <t xml:space="preserve">Cada vez que se  expide el CDP </t>
  </si>
  <si>
    <t>Revisar que la información del Certificado de Disponibilidad Presupuestal expedido y el Certificado de Viabilidad Presupuestal coincidan.</t>
  </si>
  <si>
    <t>En caso de encontrar errores en el CDP expedido se devuelve para su anulación del CDP y se devuelve la solicitud con los errores o se expide un nuevo CDP.</t>
  </si>
  <si>
    <t>Verificación de la información de la Solicitud de Certificado de Registro Presupuestal-CRP y el documento origen del compromiso.</t>
  </si>
  <si>
    <t>Profesional Especializado de Presupuesto</t>
  </si>
  <si>
    <t xml:space="preserve">Cada vez que se  expide el CRP </t>
  </si>
  <si>
    <t>Revisar que la información registrada en la solicitud de Certificado de Registro Presupuestal-CRP y el documento origen (contrato, resolución, orden de compra entre otros) coinciden.</t>
  </si>
  <si>
    <t>En caso de encontrar errores en la solicitud de CRP, se devuelve para sus correcciones correspondientes.</t>
  </si>
  <si>
    <t xml:space="preserve">Comunicación devoluciones de solicitud de CRP con las observaciones correspondientes.
</t>
  </si>
  <si>
    <t xml:space="preserve">Tesorería </t>
  </si>
  <si>
    <t xml:space="preserve">Error involuntario en el uso de las cuentas bancarias
Inexistencia de la clasificación de las cuentas bancarias </t>
  </si>
  <si>
    <t>Pagos de compromisos con fuentes de financiación diferentes a las definidas en el presupuesto de gastos e ingresos</t>
  </si>
  <si>
    <t xml:space="preserve">Pérdida de recursos
Sanciones administrativas, disciplinarias, fiscales y penales </t>
  </si>
  <si>
    <t xml:space="preserve">Validación previa la fuente de financiación registrada en la orden de pago frente a la cuenta de bancaria y el tipo de transacción   </t>
  </si>
  <si>
    <t xml:space="preserve">Profesional Especializado de Tesorería </t>
  </si>
  <si>
    <t xml:space="preserve">Cada vez que se va realizar el pago </t>
  </si>
  <si>
    <t>Crear en la plataforma del banco respectivo,  los pagos a realizar verificando los datos del tercero de acuerdo con la información registrada en la orden pago.</t>
  </si>
  <si>
    <t>Se realiza corrección de los datos del tercero a girar en la plataforma antes de realizar el pago</t>
  </si>
  <si>
    <t xml:space="preserve">
Rechazos por parte de la entidad bancaria
Rechazos por parte de OPGET
</t>
  </si>
  <si>
    <t xml:space="preserve">Realizar la reclasificación de las cuentas bancarias para fortalecer el control de la Verificación de la información financiera y del tercero registrada en la orden de pago sea correcta </t>
  </si>
  <si>
    <t>1 Documento con justificación  del cambio de las cuentas bancarias/Documento de justificación de cambio de las cuentas bancarias*100
Cuentas bancarias revisadas y ajustadas/Total de cuentas bancarias del IDPC*100</t>
  </si>
  <si>
    <r>
      <rPr>
        <b/>
        <sz val="12"/>
        <color theme="1"/>
        <rFont val="Tahoma"/>
      </rPr>
      <t>1. Acciones de control:</t>
    </r>
    <r>
      <rPr>
        <sz val="12"/>
        <color theme="1"/>
        <rFont val="Tahoma"/>
      </rPr>
      <t xml:space="preserve"> Trimestralmente se realiza la conciliación entre opget_pac_predis, como control trasversal financiero y se concilio frente al listado de causaciones.
</t>
    </r>
    <r>
      <rPr>
        <b/>
        <sz val="12"/>
        <color theme="1"/>
        <rFont val="Tahoma"/>
      </rPr>
      <t xml:space="preserve">
2. Mitigación:</t>
    </r>
    <r>
      <rPr>
        <sz val="12"/>
        <color theme="1"/>
        <rFont val="Tahoma"/>
      </rPr>
      <t xml:space="preserve"> Cuando se presenta algún error en las transacciones que se crea en la plataforma bancaria se rechaza la validación, no existe un reporte porque el ajuste se realiza en línea.
</t>
    </r>
    <r>
      <rPr>
        <b/>
        <sz val="12"/>
        <color theme="1"/>
        <rFont val="Tahoma"/>
      </rPr>
      <t>3. Mitigación:</t>
    </r>
    <r>
      <rPr>
        <sz val="12"/>
        <color theme="1"/>
        <rFont val="Tahoma"/>
      </rPr>
      <t xml:space="preserve"> El documento de justificación de restructuración de las cuentas bancarias se encuentra en construcción se adjunta borrador
</t>
    </r>
  </si>
  <si>
    <t>1,     N/A
   1 Documento de justificación/1 doc. 
    4 cuentas bancarias revisadas/ 5 cuentas bancarias del IDPC</t>
  </si>
  <si>
    <t>1,Conciliacion Opget_Pac_Predis
1,Listado causaciones
2, N/A
3, se adjunta borrador de justificación restructuración cuentas bancarias.</t>
  </si>
  <si>
    <r>
      <rPr>
        <b/>
        <sz val="12"/>
        <color theme="1"/>
        <rFont val="Tahoma"/>
      </rPr>
      <t>1. Acciones de control:</t>
    </r>
    <r>
      <rPr>
        <sz val="12"/>
        <color theme="1"/>
        <rFont val="Tahoma"/>
      </rPr>
      <t xml:space="preserve">
Mensualmente se realiza la conciliación entre opget_pac_predis, como control trasversal financiero y se concilio frente al listado de causaciones.
*Cuando se presenta algún error en las transacciones que se crea en la plataforma bancaria se rechaza la validación, no existe un reporte porque el ajuste se realiza en línea.
</t>
    </r>
    <r>
      <rPr>
        <b/>
        <sz val="12"/>
        <color theme="1"/>
        <rFont val="Tahoma"/>
      </rPr>
      <t xml:space="preserve">
2. Acciones de mitigación: 
</t>
    </r>
    <r>
      <rPr>
        <sz val="12"/>
        <color theme="1"/>
        <rFont val="Tahoma"/>
      </rPr>
      <t>El documento de justificación de restructuración de las cuentas bancarias se encuentra en construcción se adjunta borrador, pues nos encontramos en revisión de la normatividad vigente, mesas de trabajo conjuntas con contabilidad.</t>
    </r>
  </si>
  <si>
    <t xml:space="preserve">   1 Documento de justificación/1 doc.
1 cuentas bancarias revisadas/ 5 cuentas bancarias del IDPC</t>
  </si>
  <si>
    <r>
      <rPr>
        <b/>
        <sz val="12"/>
        <color theme="1"/>
        <rFont val="Tahoma"/>
      </rPr>
      <t xml:space="preserve">1. Evidencias acciones de control: </t>
    </r>
    <r>
      <rPr>
        <sz val="12"/>
        <color theme="1"/>
        <rFont val="Tahoma"/>
      </rPr>
      <t xml:space="preserve">
3.12.Conciliación_Op_Reservas_31082020
3.12.Conciliación_Op_Vigencia_31082020
3.P1 Causaciones Mayo-Agosto2020
</t>
    </r>
    <r>
      <rPr>
        <b/>
        <sz val="12"/>
        <color theme="1"/>
        <rFont val="Tahoma"/>
      </rPr>
      <t xml:space="preserve">
2.Evidencias acciones mitigación:
</t>
    </r>
    <r>
      <rPr>
        <sz val="12"/>
        <color theme="1"/>
        <rFont val="Tahoma"/>
      </rPr>
      <t>3.JUSTIFICACIÓN VALIDACIÓN CUENTAS BANCARIAS</t>
    </r>
  </si>
  <si>
    <t>Evidencias de acciones de control:
Corresponden con lo mencionado.
Evidencias acciones de mitigación:
Corresponden con lo mencionado.</t>
  </si>
  <si>
    <r>
      <rPr>
        <sz val="12"/>
        <color theme="1"/>
        <rFont val="Tahoma"/>
      </rPr>
      <t xml:space="preserve">1. Acciones de Control:
</t>
    </r>
    <r>
      <rPr>
        <b/>
        <sz val="12"/>
        <color theme="1"/>
        <rFont val="Arial"/>
      </rPr>
      <t>2. Acciones de Mitigación:</t>
    </r>
    <r>
      <rPr>
        <sz val="12"/>
        <color rgb="FF000000"/>
        <rFont val="Arial"/>
      </rPr>
      <t xml:space="preserve">
El documento de justificación de restructuración de las cuentas bancarias se finalizó</t>
    </r>
  </si>
  <si>
    <r>
      <rPr>
        <sz val="12"/>
        <color theme="1"/>
        <rFont val="Tahoma"/>
      </rPr>
      <t xml:space="preserve">1. Evidencias acciones de control: 
</t>
    </r>
    <r>
      <rPr>
        <b/>
        <sz val="12"/>
        <color theme="1"/>
        <rFont val="Arial"/>
      </rPr>
      <t xml:space="preserve">
2. Evidencias acciones de mitigación:</t>
    </r>
    <r>
      <rPr>
        <sz val="12"/>
        <color rgb="FF000000"/>
        <rFont val="Arial"/>
      </rPr>
      <t xml:space="preserve">
documento de justificación de restructuración de las cuentas</t>
    </r>
  </si>
  <si>
    <r>
      <rPr>
        <b/>
        <sz val="12"/>
        <color theme="1"/>
        <rFont val="Tahoma"/>
      </rPr>
      <t>Acciones de control:</t>
    </r>
    <r>
      <rPr>
        <sz val="12"/>
        <color theme="1"/>
        <rFont val="Tahoma"/>
      </rPr>
      <t xml:space="preserve"> No se reportan acciones de control ni evidencias.
</t>
    </r>
    <r>
      <rPr>
        <b/>
        <sz val="12"/>
        <color theme="1"/>
        <rFont val="Tahoma"/>
      </rPr>
      <t xml:space="preserve">
Acciones de mitigación:</t>
    </r>
    <r>
      <rPr>
        <sz val="12"/>
        <color theme="1"/>
        <rFont val="Tahoma"/>
      </rPr>
      <t xml:space="preserve"> Las evidencias corresponden con lo señalado, pero no dan cuenta de la acción de mitigación establecida.
No se reporta el resultado de los indicadores, lo que no permite identificar su cumplimiento. </t>
    </r>
  </si>
  <si>
    <t xml:space="preserve">
1. Acciones de control:
Mensualmente se realiza la conciliación entre presupuesto, pac, tesoreria, como control trasversal financiero.
2. Acciones de control:
Una vez se registran los pagos por el primer operador en la plataforma bancaria, una vez valdiados y girados por el aprobador se genera listado en excel para confirmar los rechazos
Periodicamente se genera el listado de rechazos de Bogdata como punto de control, se inicia el proceso de giro de nuevo según el concepto de rechazo.
</t>
  </si>
  <si>
    <t xml:space="preserve">
1. archivo de excel con conciliación
2.archivo excel con rechazos bancarios
2.archivo excel con rechazos  Bogdata</t>
  </si>
  <si>
    <t xml:space="preserve">1. Se adjuntan excel conciliaciones de presupuesto, pac y tesorería.
2. Se adjunta excel Listado de rechazos bancarios Enero - Abril 2021.
2. Se adjunta listado rechazos ZTRR_0007_Reporte Rechazos Bogotá Enero - Abril 2021
</t>
  </si>
  <si>
    <t>Los archivos mencionados se encuentran incluidos en la carpeta y corresponden con las acciones de control.</t>
  </si>
  <si>
    <t xml:space="preserve">Verificación de la información financiera y del tercero registrada en la orden de pago para que sea correcta </t>
  </si>
  <si>
    <t xml:space="preserve">Profesional Especializado Presupuesto </t>
  </si>
  <si>
    <t xml:space="preserve">Se realiza la revisión de los datos de la orden de pago verificado que el  rubro presupuestal, la fuente y el nombre del tercero corresponde con el Certificado de Registro Presupuestal  </t>
  </si>
  <si>
    <t xml:space="preserve">Si se identifican inconsistencias se modifica o reemplaza la orden de pago con la información correcta. </t>
  </si>
  <si>
    <t xml:space="preserve">Listado de Giros de OPGET
</t>
  </si>
  <si>
    <t>Conciliación de los giros realizados en relación con los ingresos de la cuentas bancarias y la Programación Anual de Caja.</t>
  </si>
  <si>
    <t xml:space="preserve">Se verifica que los valores de los giros realizados en el sistema OPGET, PREDIS y PAC coincidan, teniendo en cuenta los giros endosados.  </t>
  </si>
  <si>
    <t xml:space="preserve">En caso de identifica errores dentro del mes se reemplazan las órdenes de pago, de los contrario corresponde a un mes diferentes se reprograma el giro, se dejan notas en la diferentes conciliación, verificar las alternativas de subsanación y aplicarlas. </t>
  </si>
  <si>
    <t>Conciliación realizada entre Opget, predis y PAC</t>
  </si>
  <si>
    <t xml:space="preserve">Orden del jefe inmediato
Debilidades en la aplicación  controles
Falta de integridad del profesional que realiza los pagos 
Recepción de dádivas por terceros </t>
  </si>
  <si>
    <t xml:space="preserve">Por abuso de poder se realicen pagos sin soportes a un tercero o por el profesional de tesorería </t>
  </si>
  <si>
    <t xml:space="preserve">Verificar que los pagos a realizar cuenten con el soporte remitido por el supervisor del contrato </t>
  </si>
  <si>
    <t xml:space="preserve">Cada vez que se realiza un pago </t>
  </si>
  <si>
    <t>Crear en la plataforma del banco respectivo,  los pagos a realizar verificando los datos del tercero de acuerdo con la información registrada en al orden pago.</t>
  </si>
  <si>
    <t xml:space="preserve">El pago se devuelve y se informa al responsable que no cuenta con los soportes o que los soportes son incorrectos. </t>
  </si>
  <si>
    <t xml:space="preserve">Listado de Giros de OPGET, documento de devolución de pagos </t>
  </si>
  <si>
    <t xml:space="preserve">PREVENTIVO </t>
  </si>
  <si>
    <t>Aplicar lista de chequeo de verificación de los aspectos a revisar en la orden de pago para realizar el giro en la cual se debe registrar la fecha transacción, el número de la orden de pago y la firma del profesional de tesorería</t>
  </si>
  <si>
    <t xml:space="preserve">Listas de chequeo aprobada/Número de listas de chequeo*100    
Número ordenes con información del giro/Total de ordenes de pago a girar *100  </t>
  </si>
  <si>
    <t xml:space="preserve">Informar de manera inmediata a control interno disciplinario, realizar denuncia a la fiscalía e informar a los demás entes de control </t>
  </si>
  <si>
    <t xml:space="preserve">Profesional Especializado Tesorería
Subdirector de Gestión Corporativa </t>
  </si>
  <si>
    <t xml:space="preserve">Realizar el seguimiento a las acciones delantadas por control interno disciplinario, la fiscalía y otros organismos de control </t>
  </si>
  <si>
    <t xml:space="preserve">Entregar las evidencias a los organismos de control  
Realizar acciones para el reintegro de los recursos a la entidad </t>
  </si>
  <si>
    <t xml:space="preserve">Evidencia de las denuncia y seguimiento de las acciones realizados
Comunicaciones de reintegro de recursos </t>
  </si>
  <si>
    <r>
      <rPr>
        <b/>
        <sz val="12"/>
        <color theme="1"/>
        <rFont val="Tahoma"/>
      </rPr>
      <t xml:space="preserve">1, Acciones de control: </t>
    </r>
    <r>
      <rPr>
        <sz val="12"/>
        <color theme="1"/>
        <rFont val="Tahoma"/>
      </rPr>
      <t xml:space="preserve">Se realizó la verificación de los soportes remitidos para pago, es uno de los requisitos para continuar con el proceso, de ser el caso que los soportes no estén completos de devuelve al supervisor para revisión.  
Se tiene borrador de lista de chequeo para validación de órdenes de pago.
</t>
    </r>
    <r>
      <rPr>
        <b/>
        <sz val="12"/>
        <color theme="1"/>
        <rFont val="Tahoma"/>
      </rPr>
      <t>2, Mitigación:</t>
    </r>
    <r>
      <rPr>
        <sz val="12"/>
        <color theme="1"/>
        <rFont val="Tahoma"/>
      </rPr>
      <t xml:space="preserve"> Aun no se aplica lista de chequeo pues se encuentra en construcción.
</t>
    </r>
  </si>
  <si>
    <t xml:space="preserve">1, N/A
536 ordenes con información de giro/ 536 ordenes de pago a girar
</t>
  </si>
  <si>
    <t>1, Lista de chequeo
2, N/A</t>
  </si>
  <si>
    <r>
      <rPr>
        <b/>
        <sz val="12"/>
        <color theme="1"/>
        <rFont val="Tahoma"/>
      </rPr>
      <t>1. Acciones de control:</t>
    </r>
    <r>
      <rPr>
        <sz val="12"/>
        <color theme="1"/>
        <rFont val="Tahoma"/>
      </rPr>
      <t xml:space="preserve">
se debe tener en cuenta que la revisión de los soportes se hace contra orfeo, minimo debe contener causación, formato solicitud de pago, se elaboran 1536 op vigencia y 64 op de reservas, las cuales se giran.
</t>
    </r>
    <r>
      <rPr>
        <b/>
        <sz val="12"/>
        <color theme="1"/>
        <rFont val="Tahoma"/>
      </rPr>
      <t>2.Acciones de mitigación:</t>
    </r>
    <r>
      <rPr>
        <sz val="12"/>
        <color theme="1"/>
        <rFont val="Tahoma"/>
      </rPr>
      <t xml:space="preserve"> 
Se tiene pendiente remitir la lista de chequeo para cod en SIG, pero se aplicara de forma aleatoria sobre las Op Manuales que son de competencia de la Tesoreria.</t>
    </r>
  </si>
  <si>
    <t>1536 ordenes con información del giro/ 1536Total de ordenes de pago a girar</t>
  </si>
  <si>
    <r>
      <rPr>
        <b/>
        <sz val="12"/>
        <color theme="1"/>
        <rFont val="Tahoma"/>
      </rPr>
      <t>1. Evidencias acciones de control:</t>
    </r>
    <r>
      <rPr>
        <sz val="12"/>
        <color theme="1"/>
        <rFont val="Tahoma"/>
      </rPr>
      <t xml:space="preserve"> 
4.Op_Reserva_Agt
4.op_Vigencia_Agt
carpeta de ordenes de pago de los meses de mayo, junio, julio, agosto (recursos propios, reservas y vigencia)
</t>
    </r>
    <r>
      <rPr>
        <b/>
        <sz val="12"/>
        <color theme="1"/>
        <rFont val="Tahoma"/>
      </rPr>
      <t xml:space="preserve">
2. Evidencias acciones de mitigación:</t>
    </r>
    <r>
      <rPr>
        <sz val="12"/>
        <color theme="1"/>
        <rFont val="Tahoma"/>
      </rPr>
      <t xml:space="preserve"> 
4.Lista_Chequeo</t>
    </r>
  </si>
  <si>
    <t>1. Acciones de control:
 Se realizó la verificación que los pagos a realizar contaran con el soporte remitido por el supervisor del contrato, se debe tener encuenta que la revisión de los soportes se hace contra orfeo, minimo debe contener causacionformato solictud de pago, se elaboran 1534 op vigencia y 44 op de reservas, las cuales se giran.
Se realizó la verificación que la orden de pago contuviera la causación por parte de contabilidad 
 2. Acciones de mitigación: 
 Se anexa lista de chequeo para validación de órdenes de pago que se remplaza por los cruces realizados entre causaciones y planillas de pago.</t>
  </si>
  <si>
    <t>1534 ordenes con información de giro/ 1534 total de ordenes de pago a girar</t>
  </si>
  <si>
    <t>1. Evidencias acciones de control: 
 4.Op_Reserva_Dic
 4.op_Vigencia_Dic
 2. Evidencias acciones de mitigación: 
 4.Lista_Chequeo
 3.Evidencias acciones de Mitigacion
 listados de excel entre causaciones y planillas montadas para pago.</t>
  </si>
  <si>
    <r>
      <rPr>
        <b/>
        <sz val="12"/>
        <color theme="1"/>
        <rFont val="Tahoma"/>
      </rPr>
      <t>Acciones de control:</t>
    </r>
    <r>
      <rPr>
        <sz val="12"/>
        <color theme="1"/>
        <rFont val="Tahoma"/>
      </rPr>
      <t xml:space="preserve"> No se reportan acciones de control ni evidencias.
</t>
    </r>
    <r>
      <rPr>
        <b/>
        <sz val="12"/>
        <color theme="1"/>
        <rFont val="Tahoma"/>
      </rPr>
      <t>Acciones de mitigación:</t>
    </r>
    <r>
      <rPr>
        <sz val="12"/>
        <color theme="1"/>
        <rFont val="Tahoma"/>
      </rPr>
      <t xml:space="preserve"> Las evidencias corresponden con lo señalado.
El resultado del indicadores no responde con el definido inicialmente, así mismo las evidencias no responde al control definido ni el cumplimiento de acción de mitigación.</t>
    </r>
  </si>
  <si>
    <t>1. Acciones de control:
 Se realizó la verificación que los pagos a realizar contaran con el soporte remitido por el supervisor del contrato, se debe tener encuenta que la revisión de los soportes se hace contra orfeo, minimo debe contener causación y formato certifciación de cumplimiento, se elaboran un total de 1165 ordenes de pago con corte 30/04/2021. 
 2. Acciones de mitigación:
 Con la entrada en vigencia de Bogdata desde octubre/2020 se remplazan las listas de clequeo y valdiaciones por los cruces realizados entre rel liestado de causaciones y planillas de pago, las diferencias se reportan al equipo de contabilidad o presupuesto segun su procedencia por parte del Profesional de Tesoreria.</t>
  </si>
  <si>
    <t>1165 ordenes con información de giro/ 1165 total de ordenes de pago a girar</t>
  </si>
  <si>
    <t>Evidencia:
1. Se adjunta Listados_Op_30042021
2.Se adjuntan Conciliación Pagos BogData - SIIGO 30/04/2021.</t>
  </si>
  <si>
    <t>Tanto el Listado Op 30042021 como la Conciliación corresponden con lo mencionado</t>
  </si>
  <si>
    <t xml:space="preserve">Verificar que la orden de pago contenga la causación por parte de contabilidad  </t>
  </si>
  <si>
    <t>Antes de realizar el pago verificar que la orden pago cuente con la causación contable.</t>
  </si>
  <si>
    <t xml:space="preserve">El pago se devuelve y se informa al responsable que no cuenta con causación contable. </t>
  </si>
  <si>
    <t xml:space="preserve">
Pdf con Ordenes de pago, solicitud de pago y  causación</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</si>
  <si>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</si>
  <si>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</si>
  <si>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</si>
  <si>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</si>
  <si>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</si>
  <si>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Ejecutar acciones que garanticen el respaldo de la información</t>
  </si>
  <si>
    <t>Bajo nivel de seguridad para el acceso a la información por Firewall con políticas inadecuadas y Antivirus caducados o mal configurados.</t>
  </si>
  <si>
    <t>Vulnerabilidad y perdida de información</t>
  </si>
  <si>
    <t>Perdidas económicas
Inestabilidad de los procesos</t>
  </si>
  <si>
    <t>Firewall con políticas de seguridad, detector de intrusos antispam, control de navegación a internet.</t>
  </si>
  <si>
    <t xml:space="preserve">Profesional de Sistemas de Información y Tecnología </t>
  </si>
  <si>
    <t>Monitoreo a través de informe  a la consola de Firewall</t>
  </si>
  <si>
    <t>Revisión del equipo afectado en sitio y se configura nuevamente las políticas de Firewall</t>
  </si>
  <si>
    <t xml:space="preserve">Informes generados por la herramienta </t>
  </si>
  <si>
    <t>Detective</t>
  </si>
  <si>
    <t xml:space="preserve">Gestionar las acciones correspondientes para fortalecer y mejorar las condiciones del Firewall y antivirus que ha contrato la entidad </t>
  </si>
  <si>
    <t xml:space="preserve">1 contrato de Firewall - 1 contrato de antivirus 
No de contratos adjudicados/No Contratos requeridos </t>
  </si>
  <si>
    <t xml:space="preserve">En cuanto a los controles definidos se ejecutó el respectivo monitoreo del Firewall y se realizó el análisis correspondiente  de los Informes.
En cuanto al plan de  mitigación durante el primer cuatrimestre se realizó la adjudicación de los procesos de contratación de Firewall (Seguridad perimetral FORTINET) Y Antivirus Kaspersky 
</t>
  </si>
  <si>
    <t>2 Contratos Adjudicados / 2 Contratos requeridos</t>
  </si>
  <si>
    <r>
      <rPr>
        <b/>
        <sz val="12"/>
        <color theme="1"/>
        <rFont val="Tahoma"/>
      </rPr>
      <t>* Controles Definidos</t>
    </r>
    <r>
      <rPr>
        <sz val="12"/>
        <color theme="1"/>
        <rFont val="Tahoma"/>
      </rPr>
      <t xml:space="preserve">
4 Informes generados por la herramienta Fortinet.
</t>
    </r>
    <r>
      <rPr>
        <b/>
        <sz val="12"/>
        <color theme="1"/>
        <rFont val="Tahoma"/>
      </rPr>
      <t>* Plan de Mitigación</t>
    </r>
    <r>
      <rPr>
        <sz val="12"/>
        <color theme="1"/>
        <rFont val="Tahoma"/>
      </rPr>
      <t xml:space="preserve">
1, Contrato Firewall
2, Contrato Antivirus </t>
    </r>
  </si>
  <si>
    <r>
      <rPr>
        <b/>
        <sz val="12"/>
        <color theme="1"/>
        <rFont val="Tahoma"/>
      </rPr>
      <t>1. Acciones de control:</t>
    </r>
    <r>
      <rPr>
        <sz val="12"/>
        <color theme="1"/>
        <rFont val="Tahoma"/>
      </rPr>
      <t xml:space="preserve"> se ejecutó el respectivo monitoreo del Firewall y se realizó el análisis correspondiente  de los Informes mensuales.
</t>
    </r>
    <r>
      <rPr>
        <b/>
        <sz val="12"/>
        <color theme="1"/>
        <rFont val="Tahoma"/>
      </rPr>
      <t>2. Acciones de mitigación:</t>
    </r>
    <r>
      <rPr>
        <sz val="12"/>
        <color theme="1"/>
        <rFont val="Tahoma"/>
      </rPr>
      <t xml:space="preserve"> La actividad finalizo en el mes de Abril</t>
    </r>
  </si>
  <si>
    <r>
      <rPr>
        <b/>
        <sz val="12"/>
        <color theme="1"/>
        <rFont val="Tahoma"/>
      </rPr>
      <t xml:space="preserve">1. Evidencias acciones de control: </t>
    </r>
    <r>
      <rPr>
        <sz val="12"/>
        <color theme="1"/>
        <rFont val="Tahoma"/>
      </rPr>
      <t xml:space="preserve">4 Informes generados por la herramienta Fortinet.
</t>
    </r>
    <r>
      <rPr>
        <b/>
        <sz val="12"/>
        <color theme="1"/>
        <rFont val="Tahoma"/>
      </rPr>
      <t xml:space="preserve">
2. Evidencias acciones de mitigación: </t>
    </r>
    <r>
      <rPr>
        <sz val="12"/>
        <color theme="1"/>
        <rFont val="Tahoma"/>
      </rPr>
      <t>N/A</t>
    </r>
  </si>
  <si>
    <t xml:space="preserve">Evidencias acciones de control:
Corresponden con lo mencionado.
</t>
  </si>
  <si>
    <r>
      <rPr>
        <b/>
        <sz val="12"/>
        <color theme="1"/>
        <rFont val="Arial"/>
      </rPr>
      <t>1. Acciones de Control:</t>
    </r>
    <r>
      <rPr>
        <sz val="12"/>
        <color rgb="FF000000"/>
        <rFont val="Arial"/>
      </rPr>
      <t xml:space="preserve"> se ejecutó el respectivo monitoreo del Firewall y se realizó el análisis correspondiente  de los Informes mensuales, de igual manera se realIzaron configuraciones en el firewall relacionadas con IPV6
</t>
    </r>
    <r>
      <rPr>
        <b/>
        <sz val="12"/>
        <color theme="1"/>
        <rFont val="Arial"/>
      </rPr>
      <t xml:space="preserve">
2. Acciones de Mitigación: </t>
    </r>
    <r>
      <rPr>
        <sz val="12"/>
        <color rgb="FF000000"/>
        <rFont val="Arial"/>
      </rPr>
      <t>La acción finalizó en abril</t>
    </r>
  </si>
  <si>
    <r>
      <rPr>
        <b/>
        <sz val="12"/>
        <color theme="1"/>
        <rFont val="Arial"/>
      </rPr>
      <t>1. Evidencias acciones de control:</t>
    </r>
    <r>
      <rPr>
        <sz val="12"/>
        <color rgb="FF000000"/>
        <rFont val="Arial"/>
      </rPr>
      <t xml:space="preserve"> 4 Informes Generados por la herramienta Fortinet y Correos de Soporte
</t>
    </r>
    <r>
      <rPr>
        <b/>
        <sz val="12"/>
        <color theme="1"/>
        <rFont val="Arial"/>
      </rPr>
      <t xml:space="preserve">2. Evidencias acciones de mitigación: </t>
    </r>
    <r>
      <rPr>
        <sz val="12"/>
        <color rgb="FF000000"/>
        <rFont val="Arial"/>
      </rPr>
      <t>N/A</t>
    </r>
  </si>
  <si>
    <r>
      <rPr>
        <b/>
        <sz val="12"/>
        <color theme="1"/>
        <rFont val="Tahoma"/>
      </rPr>
      <t xml:space="preserve">Acciones de control: </t>
    </r>
    <r>
      <rPr>
        <sz val="12"/>
        <color theme="1"/>
        <rFont val="Tahoma"/>
      </rPr>
      <t xml:space="preserve">Las evidencias corresponden con lo señalado.
</t>
    </r>
    <r>
      <rPr>
        <b/>
        <sz val="12"/>
        <color theme="1"/>
        <rFont val="Tahoma"/>
      </rPr>
      <t>Acciones de mitigación:</t>
    </r>
    <r>
      <rPr>
        <sz val="12"/>
        <color theme="1"/>
        <rFont val="Tahoma"/>
      </rPr>
      <t xml:space="preserve"> Cumplida 1er cuatrimestre. </t>
    </r>
  </si>
  <si>
    <r>
      <rPr>
        <sz val="12"/>
        <color rgb="FF000000"/>
        <rFont val="Arial"/>
      </rPr>
      <t xml:space="preserve">1. </t>
    </r>
    <r>
      <rPr>
        <b/>
        <sz val="12"/>
        <color rgb="FF000000"/>
        <rFont val="Arial"/>
      </rPr>
      <t>Acciones de Control:</t>
    </r>
    <r>
      <rPr>
        <sz val="12"/>
        <color rgb="FF000000"/>
        <rFont val="Arial"/>
      </rPr>
      <t xml:space="preserve"> se realizo el monitoreo correspondiente del sistema de seguridad perimetral Fortinet,de igual manera se realizo la verificacion de los informes arrojados por el Firewall. y en el mes de Marzo se realizo el mantenimiento correctivo y preventivo por parte del proveedor Gamma Ingenieros.</t>
    </r>
  </si>
  <si>
    <r>
      <rPr>
        <b/>
        <sz val="12"/>
        <color theme="1"/>
        <rFont val="Tahoma"/>
      </rPr>
      <t xml:space="preserve">1. Evidencias de Control: </t>
    </r>
    <r>
      <rPr>
        <sz val="12"/>
        <color theme="1"/>
        <rFont val="Tahoma"/>
      </rPr>
      <t>12 Reportes de Monitoreo y 1 informe de mantenimiento.</t>
    </r>
  </si>
  <si>
    <t>Se encuentran 4 carpetas con los documentos separados por meses:
- Enero, contiene un archivo de oferta comercial y otro de seguimiento de Fortinet.
- Febrero: contiene dos archivos, uno de oferta comercial y otro de seguimiento.
- Marzo: contiene un archivo de vivista preventiva, dos de assessment report y dos informes de monitoreo.
Abril: tiene 4 archivos de reporte.
En total hay 13 archivos que evidencian los controles aplicados.</t>
  </si>
  <si>
    <t>Desconocimiento técnico en la operación, gestión de equipos y manejo de los sistemas de información.</t>
  </si>
  <si>
    <t>Fuga de información.
Perdida de Información</t>
  </si>
  <si>
    <t>Antivirus para los servidores y equipos de computo del IDPC.</t>
  </si>
  <si>
    <t>Monitoreo a través de informe  a la consola de  Antivirus</t>
  </si>
  <si>
    <t xml:space="preserve">Revisión del equipo afectado en sitio, eliminación de virus  y nueva parametrización de antivirus </t>
  </si>
  <si>
    <t xml:space="preserve">Gestionar capacitaciones en el manejo de las herramientas tecnológicas contratadas por el proceso de Gestión de Sistemas de Información y Tecnología  </t>
  </si>
  <si>
    <t xml:space="preserve">No de capacitaciones realizadas/No capacitaciones que se identifican como necesarias </t>
  </si>
  <si>
    <t xml:space="preserve">En cuanto a los controles definidos se ejecutó el respectivo monitoreo de la consola de Antivirus Kaspersky y se realizó el análisis correspondiente  de los Informes entregados por la misma.
En cuanto al plan de manejo de Mitigación se realizaron 2 capacitaciones la primera se realizó en el mes de febrero sobre la Mesa de Ayuda Proactivanet y la segunda capacitación se realizó en el Mes de Abril sobre el Firewall Fortinet.
</t>
  </si>
  <si>
    <t xml:space="preserve"> 2 capacitaciones realizadas / 2   capacitaciones programadas </t>
  </si>
  <si>
    <r>
      <rPr>
        <b/>
        <sz val="12"/>
        <color theme="1"/>
        <rFont val="Tahoma"/>
      </rPr>
      <t xml:space="preserve">
Controles Definidos
</t>
    </r>
    <r>
      <rPr>
        <sz val="12"/>
        <color theme="1"/>
        <rFont val="Tahoma"/>
      </rPr>
      <t>Informes generados por la Herramienta Kaspersky</t>
    </r>
    <r>
      <rPr>
        <b/>
        <sz val="12"/>
        <color theme="1"/>
        <rFont val="Tahoma"/>
      </rPr>
      <t xml:space="preserve">
*Plan de Mitigación.</t>
    </r>
    <r>
      <rPr>
        <sz val="12"/>
        <color theme="1"/>
        <rFont val="Tahoma"/>
      </rPr>
      <t xml:space="preserve">
1,Lista de asistencia capacitacion mesa de ayuda
1 Lista de asistencia y 1 acta de capacitacion virtual de Fortinet.
1 Video con la grabacion de la capacitacion Virtual en Hangouts Meet.
</t>
    </r>
  </si>
  <si>
    <r>
      <rPr>
        <b/>
        <sz val="12"/>
        <color theme="1"/>
        <rFont val="Tahoma"/>
      </rPr>
      <t>1. Acciones de control:</t>
    </r>
    <r>
      <rPr>
        <sz val="12"/>
        <color theme="1"/>
        <rFont val="Tahoma"/>
      </rPr>
      <t xml:space="preserve">se ejecutó el respectivo monitoreo de la consola de Antivirus Kaspersky y se realizó el análisis correspondiente  de los Informes entregados por la misma.
</t>
    </r>
    <r>
      <rPr>
        <b/>
        <sz val="12"/>
        <color theme="1"/>
        <rFont val="Tahoma"/>
      </rPr>
      <t>2. Acciones de mitigación:</t>
    </r>
    <r>
      <rPr>
        <sz val="12"/>
        <color theme="1"/>
        <rFont val="Tahoma"/>
      </rPr>
      <t xml:space="preserve"> Se participó en la capacitación realizada por la Secretaria distrital de Hacienda sobre la instalación y configuración del cliente SAP en los equipos de cómputo de la entidad para el uso del nuevo sistema BOGDATA.
Se realizó la participación en la capacitación brindada por el proveedor GAMMA INGENEIROS en temas relacionados con el Antivirus Kaspersky.</t>
    </r>
  </si>
  <si>
    <r>
      <rPr>
        <b/>
        <sz val="12"/>
        <color theme="1"/>
        <rFont val="Tahoma"/>
      </rPr>
      <t xml:space="preserve">1. Evidencias acciones de control: </t>
    </r>
    <r>
      <rPr>
        <sz val="12"/>
        <color theme="1"/>
        <rFont val="Tahoma"/>
      </rPr>
      <t xml:space="preserve">Informes generados por la Herramienta Kaspersky
</t>
    </r>
    <r>
      <rPr>
        <b/>
        <sz val="12"/>
        <color theme="1"/>
        <rFont val="Tahoma"/>
      </rPr>
      <t xml:space="preserve">2. Evidencias acciones de mitigación:
1 </t>
    </r>
    <r>
      <rPr>
        <sz val="12"/>
        <color theme="1"/>
        <rFont val="Tahoma"/>
      </rPr>
      <t xml:space="preserve">Correo electronico de Secretaria Distrital de Hacienda para la capacitacion de Bogdata-Sap.
</t>
    </r>
    <r>
      <rPr>
        <b/>
        <sz val="12"/>
        <color theme="1"/>
        <rFont val="Tahoma"/>
      </rPr>
      <t>2</t>
    </r>
    <r>
      <rPr>
        <sz val="12"/>
        <color theme="1"/>
        <rFont val="Tahoma"/>
      </rPr>
      <t xml:space="preserve"> </t>
    </r>
    <r>
      <rPr>
        <sz val="12"/>
        <color rgb="FFFF0000"/>
        <rFont val="Tahoma"/>
      </rPr>
      <t>actas de capacitacion de Antivirus Kaspersky. ACTAS DE HAROLD</t>
    </r>
  </si>
  <si>
    <t xml:space="preserve">Evidencias acciones de control:
Corresponden con lo mencionado.
Evidencias acciones de mitigación:
Corresponden con lo mencionado, sin embargo la invitación efectuada por la SDH no evidencia la participación en la capacitación, por lo cual se sugiere incorporar un documento que evidencie la participación.
</t>
  </si>
  <si>
    <r>
      <rPr>
        <b/>
        <sz val="12"/>
        <color theme="1"/>
        <rFont val="Arial"/>
      </rPr>
      <t>1. Acciones de Control:</t>
    </r>
    <r>
      <rPr>
        <sz val="12"/>
        <color rgb="FF000000"/>
        <rFont val="Arial"/>
      </rPr>
      <t xml:space="preserve"> se ejecutó el respectivo monitoreo de la consola de Antivirus Kaspersky y se realizó el análisis correspondiente  de los Informes entregados por la misma.
</t>
    </r>
    <r>
      <rPr>
        <b/>
        <sz val="12"/>
        <color theme="1"/>
        <rFont val="Arial"/>
      </rPr>
      <t>2. Acciones de Mitigación:</t>
    </r>
    <r>
      <rPr>
        <sz val="12"/>
        <color rgb="FF000000"/>
        <rFont val="Arial"/>
      </rPr>
      <t xml:space="preserve"> Se participo en la Capacitacion del IDPC sobre Seguridad y Privacidad de la Informacion. 
- Participacion en el Diplomado en Interoperabilidad de Sistemas de Información mediante X-Road.</t>
    </r>
  </si>
  <si>
    <t xml:space="preserve">2 capacitaciones realizadas / 2   capacitaciones programadas </t>
  </si>
  <si>
    <r>
      <rPr>
        <b/>
        <sz val="12"/>
        <color theme="1"/>
        <rFont val="Arial"/>
      </rPr>
      <t>1. Evidencias acciones de control:</t>
    </r>
    <r>
      <rPr>
        <sz val="12"/>
        <color rgb="FF000000"/>
        <rFont val="Arial"/>
      </rPr>
      <t xml:space="preserve"> Informes generados por la Herramienta Kaspersky
</t>
    </r>
    <r>
      <rPr>
        <b/>
        <sz val="12"/>
        <color theme="1"/>
        <rFont val="Arial"/>
      </rPr>
      <t xml:space="preserve">
2. Evidencias acciones de mitigación:</t>
    </r>
    <r>
      <rPr>
        <sz val="12"/>
        <color rgb="FF000000"/>
        <rFont val="Arial"/>
      </rPr>
      <t xml:space="preserve">
- Presentación de la Capacitación
- Correo con la invitación desde talento humano.
- Correo de Inscripción al Diplomado
-Correo de Bienvenida al Diplomado</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</si>
  <si>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Las evidencias corresponden con lo señalado.
De acuerdo con el resultado del indicador se gestionaron las capacitaciones en el manejo de las herramientas tecnológicas contratadas por el proceso de Gestión de Sistemas de Información y Tecnología  </t>
    </r>
  </si>
  <si>
    <r>
      <rPr>
        <b/>
        <sz val="13"/>
        <color rgb="FF000000"/>
        <rFont val="Arial"/>
      </rPr>
      <t xml:space="preserve">1. Acciones de Control: </t>
    </r>
    <r>
      <rPr>
        <sz val="13"/>
        <color rgb="FF000000"/>
        <rFont val="Arial"/>
      </rPr>
      <t>se ejecutó el respectivo monitoreo de la consola de Antivirus Kaspersky y se realizó el análisis correspondiente  de los Informes entregados por la misma.</t>
    </r>
  </si>
  <si>
    <r>
      <rPr>
        <b/>
        <sz val="12"/>
        <color rgb="FF000000"/>
        <rFont val="Tahoma, Arial"/>
      </rPr>
      <t xml:space="preserve">1. Evidencias acciones de control: </t>
    </r>
    <r>
      <rPr>
        <sz val="12"/>
        <color rgb="FF000000"/>
        <rFont val="Tahoma, Arial"/>
      </rPr>
      <t>Informes generados por la Herramienta Kaspersky</t>
    </r>
  </si>
  <si>
    <t xml:space="preserve">Se encuentran las evidencias en las carpetas:-                                                       Hay 4 archivos que de acierdo con el nombre corresponden al monitoreo del Antivirus Kaspersky para los meses de enero, febrero, marzo y abril. La información de los archivos no se puede observar claramente. </t>
  </si>
  <si>
    <t>Ataques maliciosos de terceros al IDPC y Peligros de seguridad por el acceso físico y lógico no autorizado a terceros</t>
  </si>
  <si>
    <t>Investigaciones disciplinarias de entes de control.
Indisponibilidad de los sistemas de información.</t>
  </si>
  <si>
    <t xml:space="preserve">Parametrizacion de Backup a traves del sistema DATTO </t>
  </si>
  <si>
    <t>Monitoreo a través de informe  a la solucion de Backup.</t>
  </si>
  <si>
    <t>Revisión del equipo afectado en sitio y se configura nuevamente el agente DATTO</t>
  </si>
  <si>
    <t xml:space="preserve">pantallazos generados por la herramienta </t>
  </si>
  <si>
    <t>Divulgar temas de Seguridad y Privacidad de la Información.</t>
  </si>
  <si>
    <t xml:space="preserve">6 Divulgaciones (pantallazo publicación intranet y/o correos de envió)
No de divulgaciones realizadas/No de divulgaciones programadas </t>
  </si>
  <si>
    <t xml:space="preserve">En cuanto a los controles definidos se realizó la instalación, configuración y parametrización del agente de Backup en el servidor 10.20.100.16 con nombre Colecciones Colombianas.
En cuanto al plan de manejo de Mitigación se realizaron 2 divulgaciones de seguridad, la primera se efectuó en el mes de marzo con recomendaciones para realizar Teletrabajo y la segunda divulgación se realizó en el mes de Abril con Tips de seguridad Informática, las dos divulgaciones se realizaron a través de la Intranet del Instituto.
</t>
  </si>
  <si>
    <t>2 divulgaciones realizadas /2   divulgaciones programadas en el periodo</t>
  </si>
  <si>
    <r>
      <rPr>
        <b/>
        <sz val="12"/>
        <color theme="1"/>
        <rFont val="Tahoma"/>
      </rPr>
      <t>* Controles Definidos</t>
    </r>
    <r>
      <rPr>
        <sz val="12"/>
        <color theme="1"/>
        <rFont val="Tahoma"/>
      </rPr>
      <t xml:space="preserve">
5 Pantallazos de configuracion, y parametrizacion de agente de Backup en servidor de Colecciones Colombianas
</t>
    </r>
    <r>
      <rPr>
        <b/>
        <sz val="12"/>
        <color theme="1"/>
        <rFont val="Tahoma"/>
      </rPr>
      <t>Plan de Mitigación</t>
    </r>
    <r>
      <rPr>
        <sz val="12"/>
        <color theme="1"/>
        <rFont val="Tahoma"/>
      </rPr>
      <t xml:space="preserve">
2 Pantallazos de las publicaciones realizadas en la Intranet.</t>
    </r>
  </si>
  <si>
    <r>
      <rPr>
        <b/>
        <sz val="12"/>
        <color theme="1"/>
        <rFont val="Tahoma"/>
      </rPr>
      <t xml:space="preserve">1. Acciones de control: </t>
    </r>
    <r>
      <rPr>
        <sz val="12"/>
        <color theme="1"/>
        <rFont val="Tahoma"/>
      </rPr>
      <t xml:space="preserve">Durante el 2 Cuatrimestre no se realizo ninguna configuracion adicional del sistema de almacenamiento  en servidores o equipos de computo del Instituto.
</t>
    </r>
    <r>
      <rPr>
        <b/>
        <sz val="12"/>
        <color theme="1"/>
        <rFont val="Tahoma"/>
      </rPr>
      <t xml:space="preserve">
2. Acciones de mitigación: </t>
    </r>
    <r>
      <rPr>
        <sz val="12"/>
        <color theme="1"/>
        <rFont val="Tahoma"/>
      </rPr>
      <t>Se realizaron 3 divulgaciones de seguridad, la primera se efectuó en el mes de junio con recomendaciones de seguridad informática y la segunda divulgación se realizó en el mes de Agosto sobre campañas de identificación de malware, las dos divulgaciones se realizaron a través de la Intranet del Instituto, adicional a esto también se envió una comunicación masiva por correo electrónicoel dia 13 de agosto como alerta de seguridad por suplantación del correo al SIGEP.</t>
    </r>
  </si>
  <si>
    <t>3 divulgaciones realizadas /3   divulgaciones programadas en el periodo</t>
  </si>
  <si>
    <r>
      <rPr>
        <b/>
        <sz val="12"/>
        <color theme="1"/>
        <rFont val="Tahoma"/>
      </rPr>
      <t>1. Evidencias acciones de control: N/A</t>
    </r>
    <r>
      <rPr>
        <sz val="12"/>
        <color theme="1"/>
        <rFont val="Tahoma"/>
      </rPr>
      <t xml:space="preserve">
</t>
    </r>
    <r>
      <rPr>
        <b/>
        <sz val="12"/>
        <color theme="1"/>
        <rFont val="Tahoma"/>
      </rPr>
      <t>2. Evidencias acciones de mitigación:</t>
    </r>
    <r>
      <rPr>
        <sz val="12"/>
        <color theme="1"/>
        <rFont val="Tahoma"/>
      </rPr>
      <t xml:space="preserve"> 2 Pantallazos de las publicaciones realizadas en la Intranet y 1 correo electronico. </t>
    </r>
  </si>
  <si>
    <r>
      <rPr>
        <b/>
        <sz val="12"/>
        <color theme="1"/>
        <rFont val="Arial"/>
      </rPr>
      <t xml:space="preserve">1. Acciones de Control: </t>
    </r>
    <r>
      <rPr>
        <sz val="12"/>
        <color rgb="FF000000"/>
        <rFont val="Arial"/>
      </rPr>
      <t xml:space="preserve">En el cuatrimestre se realizó monitoreo a través de informe  a la solucion de Backup.
</t>
    </r>
    <r>
      <rPr>
        <b/>
        <sz val="12"/>
        <color theme="1"/>
        <rFont val="Arial"/>
      </rPr>
      <t xml:space="preserve">2. Acciones de Mitigación: </t>
    </r>
    <r>
      <rPr>
        <sz val="12"/>
        <color rgb="FF000000"/>
        <rFont val="Arial"/>
      </rPr>
      <t>Se realizaron 3 divulgaciones de Tips de Seguridad por medio de la Intranet.</t>
    </r>
  </si>
  <si>
    <r>
      <rPr>
        <b/>
        <sz val="12"/>
        <color theme="1"/>
        <rFont val="Arial"/>
      </rPr>
      <t xml:space="preserve">1. Evidencias acciones de control: 
</t>
    </r>
    <r>
      <rPr>
        <sz val="12"/>
        <color rgb="FF000000"/>
        <rFont val="Arial"/>
      </rPr>
      <t xml:space="preserve">Informe de Backup
</t>
    </r>
    <r>
      <rPr>
        <b/>
        <sz val="12"/>
        <color theme="1"/>
        <rFont val="Arial"/>
      </rPr>
      <t>2. Evidencias acciones de mitigación:</t>
    </r>
    <r>
      <rPr>
        <sz val="12"/>
        <color rgb="FF000000"/>
        <rFont val="Arial"/>
      </rPr>
      <t xml:space="preserve">
- 3 pantallazos de las divulgaciones realizadas en la Intranet.</t>
    </r>
  </si>
  <si>
    <r>
      <rPr>
        <b/>
        <sz val="12"/>
        <color theme="1"/>
        <rFont val="Tahoma"/>
      </rPr>
      <t>Acciones de control:</t>
    </r>
    <r>
      <rPr>
        <sz val="12"/>
        <color theme="1"/>
        <rFont val="Tahoma"/>
      </rPr>
      <t xml:space="preserve"> No se relaciona el informe de backup señalado.
</t>
    </r>
    <r>
      <rPr>
        <b/>
        <sz val="12"/>
        <color theme="1"/>
        <rFont val="Tahoma"/>
      </rPr>
      <t>Acciones de mitigación:</t>
    </r>
    <r>
      <rPr>
        <sz val="12"/>
        <color theme="1"/>
        <rFont val="Tahoma"/>
      </rPr>
      <t xml:space="preserve"> Las evidencias corresponden con lo señalado.
De acuerdo con los resultados de los indicadores reportados la acción es cumplida.</t>
    </r>
  </si>
  <si>
    <r>
      <rPr>
        <b/>
        <sz val="12"/>
        <color rgb="FF000000"/>
        <rFont val="Tahoma, Arial"/>
      </rPr>
      <t xml:space="preserve">1. Acciones de Control: </t>
    </r>
    <r>
      <rPr>
        <sz val="12"/>
        <color rgb="FF000000"/>
        <rFont val="Tahoma, Arial"/>
      </rPr>
      <t xml:space="preserve">En el cuatrimestre se realizó monitoreo a través   a la solucion de Backup y los reportes que la misma genera.
</t>
    </r>
  </si>
  <si>
    <r>
      <rPr>
        <b/>
        <sz val="12"/>
        <color rgb="FF000000"/>
        <rFont val="Tahoma, Arial"/>
      </rPr>
      <t xml:space="preserve">1. Evidencias acciones de control: 
</t>
    </r>
    <r>
      <rPr>
        <sz val="12"/>
        <color rgb="FF000000"/>
        <rFont val="Tahoma, Arial"/>
      </rPr>
      <t>Pantallazos de los Informes de Logs de auditoria que realiza el sistema de almacenamiento</t>
    </r>
  </si>
  <si>
    <t>La carpeta contiene dos archivos, un reporte de backup y una auditoría de continuidad, cumpliendo con lo mencionado en la descripción cualitativa.</t>
  </si>
  <si>
    <t xml:space="preserve"> Administrar la infraestructura tecnológica sobre la cual se soportan los sistemas de información del IDPC (Servidores, Redes y Bases de Datos).
</t>
  </si>
  <si>
    <t xml:space="preserve">Fallas electricas
Fluctuacion electrica
Equipos sin protección contra fallas de energía
</t>
  </si>
  <si>
    <t>Daño y perdida de la infraestructura tecnológica y de comunicaciones</t>
  </si>
  <si>
    <t>Afectación a la disponibilidad de los servicios
Posibles investigaciones y sanciones.</t>
  </si>
  <si>
    <t xml:space="preserve">Generación del Backup de información de los servidores </t>
  </si>
  <si>
    <t xml:space="preserve">Realizando revisión de la consola de Backup Datto, con el fin de evidenciar la correcta ejecución de la programación de Backup a realizarse en el día </t>
  </si>
  <si>
    <t xml:space="preserve">Revisión del servidor afectado y restauración del ultimo Backup realizado </t>
  </si>
  <si>
    <t xml:space="preserve">Pantallazos generados por la herramienta </t>
  </si>
  <si>
    <t xml:space="preserve">Gestionar el soporte y  ampliación del almacenamiento de la solución de respaldo de información Datto. </t>
  </si>
  <si>
    <t xml:space="preserve">1 contrato adjudicado que soporte la ampliación de almacenamiento
No de contratos adjudicados/No Contratos requeridos </t>
  </si>
  <si>
    <t xml:space="preserve">En cuanto a los controles definidos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En cuanto al plan de manejo de Mitigación se realizó la adjudicación del proceso de contratación el cual tiene por objeto  “la renovación y ampliación del almacenamiento de la solución de respaldo de información para el instituto distrital de patrimonio cultural”
</t>
  </si>
  <si>
    <t>1 Contrato Adjudicado / 1 Contrato  requerido</t>
  </si>
  <si>
    <r>
      <rPr>
        <b/>
        <sz val="12"/>
        <color theme="1"/>
        <rFont val="Tahoma"/>
      </rPr>
      <t xml:space="preserve">Controles Definidos
</t>
    </r>
    <r>
      <rPr>
        <sz val="12"/>
        <color theme="1"/>
        <rFont val="Tahoma"/>
      </rPr>
      <t>Pantallazos generados por la herramienta y Reportes de Backup</t>
    </r>
    <r>
      <rPr>
        <b/>
        <sz val="12"/>
        <color theme="1"/>
        <rFont val="Tahoma"/>
      </rPr>
      <t xml:space="preserve">
Plan de Mitigación </t>
    </r>
    <r>
      <rPr>
        <sz val="12"/>
        <color theme="1"/>
        <rFont val="Tahoma"/>
      </rPr>
      <t xml:space="preserve">
1, Contrato de DATTO</t>
    </r>
  </si>
  <si>
    <r>
      <rPr>
        <b/>
        <sz val="12"/>
        <color theme="1"/>
        <rFont val="Tahoma"/>
      </rPr>
      <t>1. Acciones de control:</t>
    </r>
    <r>
      <rPr>
        <sz val="12"/>
        <color theme="1"/>
        <rFont val="Tahoma"/>
      </rPr>
      <t xml:space="preserve">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t>
    </r>
    <r>
      <rPr>
        <b/>
        <sz val="12"/>
        <color theme="1"/>
        <rFont val="Tahoma"/>
      </rPr>
      <t xml:space="preserve">2. Acciones de mitigación: </t>
    </r>
    <r>
      <rPr>
        <sz val="12"/>
        <color theme="1"/>
        <rFont val="Tahoma"/>
      </rPr>
      <t>Actividad finalizada en el mes de Abril.</t>
    </r>
  </si>
  <si>
    <r>
      <rPr>
        <b/>
        <sz val="12"/>
        <color theme="1"/>
        <rFont val="Tahoma"/>
      </rPr>
      <t xml:space="preserve">1. Evidencias acciones de control: </t>
    </r>
    <r>
      <rPr>
        <sz val="12"/>
        <color theme="1"/>
        <rFont val="Tahoma"/>
      </rPr>
      <t xml:space="preserve">Pantallazos generados por la herramienta y Reportes de Backup
</t>
    </r>
    <r>
      <rPr>
        <b/>
        <sz val="12"/>
        <color theme="1"/>
        <rFont val="Tahoma"/>
      </rPr>
      <t xml:space="preserve">2. Evidencias acciones de mitigación: </t>
    </r>
    <r>
      <rPr>
        <sz val="12"/>
        <color theme="1"/>
        <rFont val="Tahoma"/>
      </rPr>
      <t>N/A</t>
    </r>
  </si>
  <si>
    <t>Evidencias de acciones de control: 
Corresponden con lo mencionado.</t>
  </si>
  <si>
    <r>
      <rPr>
        <b/>
        <sz val="12"/>
        <color theme="1"/>
        <rFont val="Arial"/>
      </rPr>
      <t>1. Acciones de Control:</t>
    </r>
    <r>
      <rPr>
        <sz val="12"/>
        <color rgb="FF000000"/>
        <rFont val="Arial"/>
      </rPr>
      <t xml:space="preserve">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t>
    </r>
    <r>
      <rPr>
        <b/>
        <sz val="12"/>
        <color theme="1"/>
        <rFont val="Arial"/>
      </rPr>
      <t xml:space="preserve">
2. Acciones de Mitigación: </t>
    </r>
    <r>
      <rPr>
        <sz val="12"/>
        <color rgb="FF000000"/>
        <rFont val="Arial"/>
      </rPr>
      <t>Actividad finalizada en el mes de Abril.</t>
    </r>
  </si>
  <si>
    <r>
      <rPr>
        <b/>
        <sz val="12"/>
        <color theme="1"/>
        <rFont val="Arial"/>
      </rPr>
      <t>1. Evidencias acciones de control:</t>
    </r>
    <r>
      <rPr>
        <sz val="12"/>
        <color rgb="FF000000"/>
        <rFont val="Arial"/>
      </rPr>
      <t xml:space="preserve"> Pantallazos e Informes generados por la herramienta y Reportes de Backup 
</t>
    </r>
    <r>
      <rPr>
        <b/>
        <sz val="12"/>
        <color theme="1"/>
        <rFont val="Arial"/>
      </rPr>
      <t xml:space="preserve">
2. Evidencias acciones de mitigación: </t>
    </r>
    <r>
      <rPr>
        <sz val="12"/>
        <color rgb="FF000000"/>
        <rFont val="Arial"/>
      </rPr>
      <t>N/A</t>
    </r>
  </si>
  <si>
    <r>
      <rPr>
        <b/>
        <sz val="12"/>
        <color theme="1"/>
        <rFont val="Tahoma"/>
      </rPr>
      <t xml:space="preserve">Acciones de control: </t>
    </r>
    <r>
      <rPr>
        <sz val="12"/>
        <color theme="1"/>
        <rFont val="Tahoma"/>
      </rPr>
      <t xml:space="preserve">No se relaciona el informe de backup señalado.
</t>
    </r>
    <r>
      <rPr>
        <b/>
        <sz val="12"/>
        <color theme="1"/>
        <rFont val="Tahoma"/>
      </rPr>
      <t xml:space="preserve">
Acciones de mitigación</t>
    </r>
    <r>
      <rPr>
        <sz val="12"/>
        <color theme="1"/>
        <rFont val="Tahoma"/>
      </rPr>
      <t>: No se relacionan las evidencias señaladas, razón por la cual no se logra verificar el cumplimiento de la acción.</t>
    </r>
  </si>
  <si>
    <r>
      <rPr>
        <b/>
        <sz val="12"/>
        <color rgb="FF000000"/>
        <rFont val="Tahoma, Arial"/>
      </rPr>
      <t xml:space="preserve">1. Acciones de Control: </t>
    </r>
    <r>
      <rPr>
        <sz val="12"/>
        <color rgb="FF000000"/>
        <rFont val="Tahoma, Arial"/>
      </rPr>
      <t>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Adicional a lo anterior se realizo la adjudicacion del nuevo contrato para el soporte del sistema de almacenamiento.</t>
    </r>
  </si>
  <si>
    <r>
      <rPr>
        <b/>
        <sz val="12"/>
        <color rgb="FF000000"/>
        <rFont val="Tahoma, Arial"/>
      </rPr>
      <t xml:space="preserve">1. Evidencias acciones de control: 
</t>
    </r>
    <r>
      <rPr>
        <sz val="12"/>
        <color rgb="FF000000"/>
        <rFont val="Tahoma, Arial"/>
      </rPr>
      <t>Pantallazos de Reportes del sistema de almacenamiento Datto.
Contrato IDPC-PS-230-2021</t>
    </r>
  </si>
  <si>
    <t>Se encuentra la evidencia  CLAUSULADO DE CONTRATO DE PRESTACION DE SERVICIOS 1 de 12
IDPC-PS-230-2021</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</si>
  <si>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</si>
  <si>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</si>
  <si>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</si>
  <si>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</si>
  <si>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Observaciones</t>
  </si>
  <si>
    <t>Desarrollar las actividades establecidas en el trámite Contractual para adquirir los bienes, servicios y obras públicas que requiere la gestión del IDPC con el fin de cumplir la misión de la entidad.</t>
  </si>
  <si>
    <t>Etapa precontractual</t>
  </si>
  <si>
    <t xml:space="preserve">
Debilidades en la definición de los estudios de prefactibilidad y factibilidad de los procesos a contratar 
Falta de planeación para surtir los pasos de la etapa precontractual
Debilidad en la revisión de los aspectos técnicos y jurídicos definidos.
Los estudios y documentos previos son presentados a la Oficina Asesora Jurídica de manera inoportuna, lo que no permite la revisión exhaustiva de los documentos y el acompañamiento en los requerimientos especiales del proceso de selección.  </t>
  </si>
  <si>
    <t>Errores o inconsistencias en la estructuración de los estudios previos y documentos anexos, que infieren en la elaboración de los pliegos de condiciones</t>
  </si>
  <si>
    <t xml:space="preserve">Declaratoria de desierta de los procesos de selección
inoportunidad en al entrega de producto o servicio por parte de la entidad 
Sanciones legales </t>
  </si>
  <si>
    <t>Estudios de prefactibilidad y factibilidad para la estructuración de estudios y documentos previos, a partir de estudios y/o investigaciones previamente generadas en la materia a contratatar.</t>
  </si>
  <si>
    <t>Equipo estructurador de los estudios previos de las  subdirecciones</t>
  </si>
  <si>
    <t>Cada que se emite un estudio previo</t>
  </si>
  <si>
    <t xml:space="preserve">El equipo estructurador de la subdirección respectiva, a partir de estudios e investigaciones sobre la materia a contratar, realiza el análisis de la información y actualización para definir las variantes requeridas para satisfacer la necesidad  </t>
  </si>
  <si>
    <t xml:space="preserve">Una vez identificados errores, se realizan las correciones del caso. </t>
  </si>
  <si>
    <t xml:space="preserve">Estudios y documentos previos corregidos </t>
  </si>
  <si>
    <t>(2) Charlas para el desarrollo de etapa precontractual basada en lecciones aprendidas  y dirigida al equipo de estructuración y profesionales en derechos de las dependencias</t>
  </si>
  <si>
    <t>Profesional designado de la Oficina Asesora Jurídica</t>
  </si>
  <si>
    <t>Número de charlas ejecutadas/charlas programadas(2)*100</t>
  </si>
  <si>
    <t>Se adjunta cronograma de conversatorios y capacitaciones. En las que se identifican los temas a tratar.
Para el primer trimestre no se encuentran charlas programadas.</t>
  </si>
  <si>
    <t xml:space="preserve">De acuerdo con el cronograma diseñado por la OAJ, se lleva a cabo dos (2) capacitación orientadas a los estructuradores de procesos de selección en la entidad.  </t>
  </si>
  <si>
    <r>
      <rPr>
        <sz val="14"/>
        <rFont val="Tahoma"/>
      </rPr>
      <t xml:space="preserve">Capacitación Supervisores del 17 de abril de 2020 que podrá consultarse a través del link:
</t>
    </r>
    <r>
      <rPr>
        <sz val="14"/>
        <rFont val="Arial"/>
      </rPr>
      <t>https://drive.google.com/file/d/1nLUOQHNSVeKylVa-lS_qm64L3bWmt_v7/view</t>
    </r>
    <r>
      <rPr>
        <sz val="14"/>
        <color rgb="FF000000"/>
        <rFont val="Arial"/>
      </rPr>
      <t xml:space="preserve">
Capacitación cotizaciones  Secop II del  25 de agosto de 2020, que podrá consultarse a través del Link:
</t>
    </r>
    <r>
      <rPr>
        <u/>
        <sz val="14"/>
        <color rgb="FF1155CC"/>
        <rFont val="Arial"/>
      </rPr>
      <t>https://drive.google.com/file/d/1SO32hpkHJeH0XVSx9LnrQsRX84yEpbxd/view?usp=sharing</t>
    </r>
  </si>
  <si>
    <t>Los dos pantallazos de Google Meet corresponden a la misma capacitación realizada el 11 de mayo de 2020. 
Los pantallazos delas programaciones corresponden e reuniuones citadas para el 14 y 21 de abril de 2020, por lo cual no hacen parte de este monitoreo.
Los enlaces incorporados en las evidencias corresponden a la reunión de capacitación del 25 de agosto.
Las evidencias definidas en el diseño del control no se adjuntan. Se recomienda tenerlo en cuenta para el siguiente monitoreo o revisar si las evidencias definidas son viables.</t>
  </si>
  <si>
    <t xml:space="preserve">Victor Medina, Jefe Oficina Jurídica y/o abogado Asignado. </t>
  </si>
  <si>
    <r>
      <rPr>
        <b/>
        <sz val="12"/>
        <color theme="1"/>
        <rFont val="Tahoma"/>
      </rPr>
      <t>Aplicación Controles:</t>
    </r>
    <r>
      <rPr>
        <sz val="12"/>
        <color theme="1"/>
        <rFont val="Tahoma"/>
      </rPr>
      <t>Durante el primer cuatrimestre de 2021, se realizaron las revisiones de estudios y documentos previos, generando las verificaciones correspondientes, permitiendo la suscripcion de un total de 367 contratos (122-Ene; 90 Feb; 139 marzo y 16 abril)</t>
    </r>
  </si>
  <si>
    <t>367/367</t>
  </si>
  <si>
    <t>Se adjunta archivo en formato Excel, con link para verificacion. Se indica ordenador del gasto y abogado asignado a la revision del proceso. Carpeta 1.
Se adjunta matriz Excel, de seguimiento a reparto Hoja "Solicitudes contratacion" con reporte revisión perfil y honorarios. Registro de observaciones. Carpeta 2</t>
  </si>
  <si>
    <t xml:space="preserve">Se evidencia que no se ejecutaron acciones de mitigación dado que se encuentran en proceso de actualización del mapa de riesgos del proceso.
 En el documento "Link publicacion estudios previos definitivos"se verifica que se realizó la asignación del abogado para cada proceso contractual y que los procesos contractuales definitivo se enceuntran publicados en SECOP.
De otra parte ,en el archivo "seguimiento a reparto" se evidencia las solicitudes de contratación que fueron devueltos y revisado el número de radicado se explican las razones por tal motivo se concluye que se está aplicando el control de revisión por parte de la OAJ.  </t>
  </si>
  <si>
    <t xml:space="preserve">Revisión realizada por parte de profesionales en derecho contratados para brindar apoyo en la estructuración de los procesos. </t>
  </si>
  <si>
    <t xml:space="preserve">Profesionales en derecho contratados por las dependencias de la entidad </t>
  </si>
  <si>
    <t>El profesional en derecho de cada dependencia debe verificar que el estudio y documentos previos contenga los requerimientos técnicos y los señalados por las normas constitucionales, legales y reglamentarias para satisfacer la necesidad a contratar.</t>
  </si>
  <si>
    <t xml:space="preserve">Verificación para aprobación de los estudios y documentos previos por parte de ordenador del gasto. </t>
  </si>
  <si>
    <t>Ordenador del Gasto</t>
  </si>
  <si>
    <t>El ordenador del gasto deberá corrobar que el estudio y documentos previos cumplan con los requerimientos técnicos y los señalados por las normas constitucionales, legales y reglamentarias para satisfacer la necesidad a contratar.</t>
  </si>
  <si>
    <t xml:space="preserve">DETECTIVO </t>
  </si>
  <si>
    <t>Revisión de estudios y documentos previos por parte de la Oficina Asesora Jurídica.</t>
  </si>
  <si>
    <t>Profesionales en derecho contratados por la OAJ
Jefe Oficina Asesora Jurídica</t>
  </si>
  <si>
    <r>
      <rPr>
        <sz val="12"/>
        <color theme="1"/>
        <rFont val="Arial"/>
      </rPr>
      <t xml:space="preserve">Cada que se emite un estudio previo
</t>
    </r>
    <r>
      <rPr>
        <sz val="12"/>
        <color rgb="FFFF0000"/>
        <rFont val="Arial"/>
      </rPr>
      <t>Cuando se solicita la contratación</t>
    </r>
  </si>
  <si>
    <t>El profesional asignado y la jefe de la Oficina Asesora Jurídica deberá corrobar que el estudio y documentos previos cumplan con los requerimientos técnicos y los señalados por las normas constitucionales, legales y reglamentarias para satisfacer la necesidad a contratar.</t>
  </si>
  <si>
    <t xml:space="preserve">Una vez identificados errores, se generar observaciones por correo electrónico y la dependencia realiza las correciones del caso. </t>
  </si>
  <si>
    <r>
      <rPr>
        <sz val="12"/>
        <color theme="1"/>
        <rFont val="Arial"/>
      </rPr>
      <t xml:space="preserve">Correo electrónico con observaciones, recomendaciones del estudio y documentos previos
</t>
    </r>
    <r>
      <rPr>
        <sz val="12"/>
        <color rgb="FFFF0000"/>
        <rFont val="Arial"/>
      </rPr>
      <t>Matriz seguimiento al reparto con los estudios y documentos previos (revisión perfil y honorarios) y  registro observaciones en el cuatrimestre.</t>
    </r>
  </si>
  <si>
    <r>
      <rPr>
        <b/>
        <sz val="12"/>
        <color theme="1"/>
        <rFont val="Arial"/>
      </rPr>
      <t xml:space="preserve">Aplicación Controles: </t>
    </r>
    <r>
      <rPr>
        <sz val="12"/>
        <color theme="1"/>
        <rFont val="Arial"/>
      </rPr>
      <t xml:space="preserve">En el primer cuatrimestre de 2021, se recibieron 417 solicitudes de contratación, se tramitaron un total de 367 contratos, de los cuales, se realizó la devolución de 56 estudios y documentos previos. </t>
    </r>
  </si>
  <si>
    <t>Se adjunta matriz Excel, de seguimiento a reparto Hoja "Solicitudes contratacion" con reporte revisión perfil y honorarios. Registro de observaciones. Carpeta 2</t>
  </si>
  <si>
    <t xml:space="preserve">De otra parte ,en el archivo "seguimiento a reparto" se evidencia la revisión de las solicitudes de contratación ya que fueron devueltas y al revisar el número de radicado se identidica que se explican las razones de devolución.
Así mismo,  en el archivo "seguimiento a reparto" Hoja "Solicitudes contratacion"se logra evidenciar que se realizó la verificación de los honorarios en los estudios y documentos previos de las solictudes de contratación, adicionalmente en las observaciones se señalan aspectos relacionados con la idoneidad del candidato.   
 Motivo por el cual se conluye que se esta aplicando el control de revisión por parte de la OAJ.  
</t>
  </si>
  <si>
    <t>Etapa contractual</t>
  </si>
  <si>
    <t xml:space="preserve">Suspensión o problemas técnicos en el funcionamiento de la plataforma (certificado de indisponibilidad de la plataforma)
Debilidades en los activos (software y hardware) de información de la entidad.
Baja capacidad operativa del personal para cumplir con los términos de publicación de los documentos
Debilidad en el control de la publicación </t>
  </si>
  <si>
    <t>Inoportunidad o incumplimiento de  publicación de documentos contractuales en las plataformas del sistema de compras públicas</t>
  </si>
  <si>
    <t>Sanciones legales 
Publicidad extemporánea de la información y efectación de la disponibilidad de la misma</t>
  </si>
  <si>
    <t>Revisar la aplicación del procedimiento de indisponibilidad en la Plataforma y el historial con los certificados correspondientes, adjuntar con el documento que requiere  publicar.</t>
  </si>
  <si>
    <r>
      <rPr>
        <sz val="12"/>
        <color theme="1"/>
        <rFont val="Arial"/>
      </rPr>
      <t xml:space="preserve">Cada que se modifique las condiciones iniciales del contrato o convenio 
</t>
    </r>
    <r>
      <rPr>
        <sz val="12"/>
        <color rgb="FFFF0000"/>
        <rFont val="Arial"/>
      </rPr>
      <t>Cuando se presente</t>
    </r>
  </si>
  <si>
    <t>El profesional asignado y la jefe de la Oficina Asesora Jurídica deberá verificar se aplique el procedimiento de indisponiblidad cuando se presenten publicaciones por fuera del término de Ley.</t>
  </si>
  <si>
    <t>De acuerdo con las observaciones o errores de publicación encontrados se informa al jefe inmediato la incapacidad operativa para realizar la publicación en término a fin de tomar las medidas necesarias para su cumplimiento.</t>
  </si>
  <si>
    <r>
      <rPr>
        <sz val="12"/>
        <color theme="1"/>
        <rFont val="Arial"/>
      </rPr>
      <t xml:space="preserve">Informe de actividades del abogado asignado al trámite.
</t>
    </r>
    <r>
      <rPr>
        <sz val="12"/>
        <color rgb="FFFF0000"/>
        <rFont val="Arial"/>
      </rPr>
      <t>Informe de indisponibilidad de la plataforma SECOP II y correos electrónicos requeridos</t>
    </r>
  </si>
  <si>
    <t>Al certificar el cumplimiento de ejecución del contrato con el informe de actividades este deberá indicar la situación de publicación de infomación en SECOP de acuerdo con los procesos de selección asignados y adjuntando la evidencia del control realizado.
Realizar verificaciones aleatorias mensuales de la publicación completa de los contratos.</t>
  </si>
  <si>
    <t>Profesional designado y Jefe de la Oficina Asesora Jurídica</t>
  </si>
  <si>
    <t>Contratos certificados mensualmente con verficación de publicación en SECOP de acuerdo con los contratos asignados/total de contratos de la OAJ*100
(11) actas de verificación de la información publicada en SECOP</t>
  </si>
  <si>
    <t xml:space="preserve">La jefe de la Oficina Asesora jurídica Certifica el cumplimiento mensualmente y realiza el informe de supervisión indicando el cumplimiento de la actividades de publicación,
Soportes: 
Acta 28 de febrero de 2020
Acta 13 de marzo de 2020
Acta 13 de abril de 2020
</t>
  </si>
  <si>
    <t>Actas de reunión con información de la Base de contratos 2020, acceso a través de  link en Secop II para su verificación.</t>
  </si>
  <si>
    <t>La jefe de la Oficina Asesora jurídica Certifica el cumplimiento mensualmente y realiza el informe de supervisión apartir de los informes de acitivdades entregados por los responsables indicando el cumplimiento de la actividades de publicación.
Actas de reunión con información de la base cuadro de reparto y base de contratos 2020, acceso a través de  Link en Secop II para su verificación.</t>
  </si>
  <si>
    <r>
      <rPr>
        <b/>
        <sz val="12"/>
        <color theme="1"/>
        <rFont val="Arial"/>
      </rPr>
      <t xml:space="preserve"> Soportes:</t>
    </r>
    <r>
      <rPr>
        <sz val="12"/>
        <color rgb="FF000000"/>
        <rFont val="Arial"/>
      </rPr>
      <t xml:space="preserve"> Actas de reunión contratos certifcados mensualmente con verificación de publicación 2020, acceso a través de  link en Secop II de fechas:  24 junio, 5 mayo, 14 de junio 28 de julio y 28 de agosto de 2020.
Informe de actividades profesionales 
Informe de Supervisión (mayo, junio, julio y agosto).</t>
    </r>
  </si>
  <si>
    <t>La evidencias corresponden con lo mencionado. 
No se incorporó el link de Secop II</t>
  </si>
  <si>
    <t>Jefe Oficina Asesora - Supervisión de contratos.</t>
  </si>
  <si>
    <r>
      <rPr>
        <b/>
        <sz val="11"/>
        <color theme="1"/>
        <rFont val="Tahoma"/>
      </rPr>
      <t>Aplicación Controles:</t>
    </r>
    <r>
      <rPr>
        <sz val="11"/>
        <color theme="1"/>
        <rFont val="Tahoma"/>
      </rPr>
      <t>Durante el primer cuatrimestre de 2021 no se presentaron indisponibilidades de la plataforma Secop II.</t>
    </r>
  </si>
  <si>
    <t>Se adjunta certificado de indisponibilidad del sistema Secop. Enero, Febrero, marzo y abril.
Se adjunta archivo en formato Excel, con link para verificacion. Se indica ordenador del gasto y abogado asignado a la revision del proceso. Carpeta 1.</t>
  </si>
  <si>
    <t xml:space="preserve">De acuerdo con el documento adjunto se verifica que se aplicó el control de indisponibilidad de la plataforma y la evidencia corresponde.
Al revisar la  En el documento "Link publicacion estudios previos definitivos"se verifica que se realizó la revisión de al publicación de los procesos contractuales definitivos en SECOP.
Con el fin de mejorar la identificación de los controles del mapa de riesgos, la OAJ en acompañamiento de la OAP realizó la reformulación de los controles y evidencias (Resaltados en Rojo). No obstante  la OAP recomendó en aras de evitar reprocesos, que no aprobará las modificaciones del mapa de riesgos hasta tanto no se aplicará la metodología de riesgos que se encontraba en proceso actualizacion . </t>
  </si>
  <si>
    <t>Validar que exista la incidencia frente a la problemas técnicos presentados, (reporte de la incidencia a la Mesa de Ayuda del instituto al área de sistemas para ser atendida, adjuntar pantallazo con el número de incidencia con el documento que requiere publicar).</t>
  </si>
  <si>
    <r>
      <rPr>
        <sz val="12"/>
        <color theme="1"/>
        <rFont val="Arial"/>
      </rPr>
      <t xml:space="preserve">Cada que se modifique las condiciones iniciales del contrato o convenio
</t>
    </r>
    <r>
      <rPr>
        <sz val="12"/>
        <color rgb="FFFF0000"/>
        <rFont val="Arial"/>
      </rPr>
      <t>Cuando se presente</t>
    </r>
  </si>
  <si>
    <t>El profesional asignado deberá adjuntar el pantallazo de la insidencia a la mesa de ayuda  cuando se presenten publicaciones por fuera del término de Ley, la jefe de la Oficina Asesora deberá verificar para la aprobación en plataforma de la publicación extemporanea.</t>
  </si>
  <si>
    <r>
      <rPr>
        <sz val="12"/>
        <color theme="1"/>
        <rFont val="Arial"/>
      </rPr>
      <t xml:space="preserve">Informe de actividades del abogado asignado al trámite.
</t>
    </r>
    <r>
      <rPr>
        <sz val="12"/>
        <color rgb="FFFF0000"/>
        <rFont val="Arial"/>
      </rPr>
      <t>Correos electrónicos Informe de indisponibilidad de la plataforma SECOP II a la mesa de ayuda</t>
    </r>
  </si>
  <si>
    <t>Verificar la publicación de la información contratual según  el seguimiento de la asignación del contrato.</t>
  </si>
  <si>
    <t>Jefe Oficina Asesora Jurídica</t>
  </si>
  <si>
    <r>
      <rPr>
        <sz val="12"/>
        <color theme="1"/>
        <rFont val="Arial"/>
      </rPr>
      <t xml:space="preserve">Cada que se modifique las condiciones iniciales del contrato o convenio 
</t>
    </r>
    <r>
      <rPr>
        <sz val="12"/>
        <color rgb="FFFF0000"/>
        <rFont val="Arial"/>
      </rPr>
      <t>Mensual</t>
    </r>
  </si>
  <si>
    <t>Realizar el seguimiento de publicación de la información según cuadro de asignación del contrato, con el fin de identificar el/los contratos y responsable(S) con información no publicada o incompleta</t>
  </si>
  <si>
    <r>
      <rPr>
        <sz val="12"/>
        <color theme="1"/>
        <rFont val="Arial"/>
      </rPr>
      <t xml:space="preserve">Cuadro de reparto
</t>
    </r>
    <r>
      <rPr>
        <sz val="12"/>
        <color rgb="FFFF0000"/>
        <rFont val="Arial"/>
      </rPr>
      <t>Matriz seguimiento reparto con observaciones de publicació</t>
    </r>
    <r>
      <rPr>
        <sz val="12"/>
        <color theme="1"/>
        <rFont val="Arial"/>
      </rPr>
      <t>n</t>
    </r>
  </si>
  <si>
    <r>
      <rPr>
        <b/>
        <sz val="12"/>
        <color theme="1"/>
        <rFont val="Arial"/>
      </rPr>
      <t>Aplicación Controles:</t>
    </r>
    <r>
      <rPr>
        <sz val="12"/>
        <color theme="1"/>
        <rFont val="Arial"/>
      </rPr>
      <t xml:space="preserve">En el primer cuatrimestre de 2021, se recibieron 417 solicitudes de contratacion, se tramitaron un total de 367 contratos, de los cuales, se realizó la devolución de 56 estudios y documentos previos. </t>
    </r>
  </si>
  <si>
    <t>Realizar seguimiento desde el reparto hasta la finalización del trámite asignado.</t>
  </si>
  <si>
    <r>
      <rPr>
        <sz val="12"/>
        <color theme="1"/>
        <rFont val="Arial"/>
      </rPr>
      <t xml:space="preserve">Jefe Oficina Asesora Jurídica
</t>
    </r>
    <r>
      <rPr>
        <sz val="12"/>
        <color rgb="FFFF0000"/>
        <rFont val="Arial"/>
      </rPr>
      <t>Profesional Especializado</t>
    </r>
  </si>
  <si>
    <r>
      <rPr>
        <sz val="12"/>
        <color theme="1"/>
        <rFont val="Arial"/>
      </rPr>
      <t xml:space="preserve">Cada que se modifique las condiciones iniciales del contrato o convenio 
</t>
    </r>
    <r>
      <rPr>
        <sz val="12"/>
        <color rgb="FFFF0000"/>
        <rFont val="Arial"/>
      </rPr>
      <t>Mensual</t>
    </r>
  </si>
  <si>
    <r>
      <rPr>
        <sz val="12"/>
        <color theme="1"/>
        <rFont val="Arial"/>
      </rPr>
      <t xml:space="preserve">La Jefe de la Oficina Asesora Jurídica y </t>
    </r>
    <r>
      <rPr>
        <sz val="12"/>
        <color rgb="FFFF0000"/>
        <rFont val="Arial"/>
      </rPr>
      <t>Profesional Especializado</t>
    </r>
    <r>
      <rPr>
        <sz val="12"/>
        <color theme="1"/>
        <rFont val="Arial"/>
      </rPr>
      <t>, realizará el seguimiento periodico, verificará el reparto y la información sobre la publicación.</t>
    </r>
  </si>
  <si>
    <r>
      <rPr>
        <sz val="12"/>
        <color theme="1"/>
        <rFont val="Arial"/>
      </rPr>
      <t xml:space="preserve">Cuadro de reparto
</t>
    </r>
    <r>
      <rPr>
        <sz val="12"/>
        <color rgb="FFFF0000"/>
        <rFont val="Arial"/>
      </rPr>
      <t>Matriz seguimiento reparto con observaciones de publicación</t>
    </r>
  </si>
  <si>
    <r>
      <rPr>
        <b/>
        <sz val="12"/>
        <color theme="1"/>
        <rFont val="Arial"/>
      </rPr>
      <t>Aplicación Controles:</t>
    </r>
    <r>
      <rPr>
        <sz val="12"/>
        <color theme="1"/>
        <rFont val="Arial"/>
      </rPr>
      <t xml:space="preserve">En el primer cuatrimestre de 2021, se recibieron 417 solicitudes de contratacion, se tramitaron un total de 367 contratos, de los cuales, se realizó la devolución de 56 estudios y documentos previos. </t>
    </r>
  </si>
  <si>
    <t>Debilidad en los controles para la alimentación, actualización y corrrección de la la información de las  bases de datos de contratación.</t>
  </si>
  <si>
    <t xml:space="preserve">Bases de datos de contratación con información incorrecta. </t>
  </si>
  <si>
    <t xml:space="preserve">Información incorrecta de contratación reportada a terceros.
Obstrucción de acceso a la información de contratación.
</t>
  </si>
  <si>
    <t xml:space="preserve">No hay controles definidos para verificar que la información registrada en la base de datos  de contratación es correcta y completa.  </t>
  </si>
  <si>
    <t xml:space="preserve">
Contratista designado Bases</t>
  </si>
  <si>
    <t xml:space="preserve">
Mensual</t>
  </si>
  <si>
    <t xml:space="preserve">
El contratista designado solicita mediante correo electrónico la información de modificaciones contractuales y liquidaciones.
La contratista realiza revisión aleatoria de la Bases frente al reporte mesual que se debe presentar al SIVICOF.</t>
  </si>
  <si>
    <t xml:space="preserve">Se realiza la solicitud de autorización de corrección ante el director Sectorial, una vez autorizado se remite formulario 027 </t>
  </si>
  <si>
    <t>Comunicación Oficial y Formato 027 o base con el ajuste (cuando no permite corrección en SIVICOF)</t>
  </si>
  <si>
    <r>
      <rPr>
        <sz val="12"/>
        <color rgb="FFFF0000"/>
        <rFont val="Tahoma"/>
      </rPr>
      <t>Elaborar, alimentar y mantener actualizada  la base de datos de contratación verificando que  la estructura contenga las variables y parámetros de información requeridos  para realizar reportes a los organismos de control, instituciones y ciudadanía.
Documentar y aplicar control de revisión mensual para garantizar que la información registrada en la base de datos sea correcta y completa</t>
    </r>
    <r>
      <rPr>
        <sz val="12"/>
        <color rgb="FFFF0000"/>
        <rFont val="Tahoma"/>
      </rPr>
      <t xml:space="preserve">  </t>
    </r>
  </si>
  <si>
    <t xml:space="preserve">Base de información de contratación actualizada de las vigencias 2016,2017,2018,2019
Control documentado de revisión mensual para garantizar que la información registrada en la base de datos sea correcta y completa
11 actas o correos electrónicos en las que conste la revisión de la  información registrada en la base de datos y su ajuste respectivo cuando haya lugar. </t>
  </si>
  <si>
    <t>Crear o actualizar la base de datos con las dependencias</t>
  </si>
  <si>
    <t xml:space="preserve"> 1 profesional designado por cada dependencia</t>
  </si>
  <si>
    <t>Jefe Oficina Asesora Jurídica
Profesional designado OAJ</t>
  </si>
  <si>
    <t>Realizar actividades de actualización y revisión de la base de datos de contratación</t>
  </si>
  <si>
    <t xml:space="preserve">Revisar y corregir la información </t>
  </si>
  <si>
    <t>Base de información con datos de contratación registrada por las dependencias o el profesional designado de la OAJ</t>
  </si>
  <si>
    <t>Se realiza la actualización de la base y se genera revisión aleatoria de los contratos identificados para su control. 
Asimismo, mensualmente se actualiza la base de vigencias anteriores, que requieran solicitudes por las dependencias a fin de generear el reporte Sivicof. actividad de control que se desarrolla con la dependencia Sub Corporativa.</t>
  </si>
  <si>
    <t>Actas control revisión
03 de enero de 2020
10 de enero de 2020 (2019 y 2020). Acta 20 de enero de 2020.
Acta 10 de febrero de 2020 (2019 y 2020) Acta 20 febrero de 2020.  Acta 10 de marzo de 2020.
06 de abril de 2020
20 de abril de 2020
Base de contratos revisada 2019.</t>
  </si>
  <si>
    <t>Se realiza la actualización de la base 2019 y se genera revisión aleatoria de los contratos identificados para su control. 
Asimismo, mensualmente se actualiza la base de vigencias anteriores, que requieran solicitudes por las dependencias a fin de generear el reporte Sivicof. actividad de control que se desarrolla con la dependencia Sub Corporativa.</t>
  </si>
  <si>
    <t>Acta (6) control de revisión
06 de abril de 2020 base 2019.
20 de abril de 2020, Base 2019.
05 de mayo de 2020, base 2019.
20 de mayo de 2020, base 2019.
05 de junio de 2020, base 2019.
23 de junio de 2020, base 2019.</t>
  </si>
  <si>
    <t>Las evidencias corresponden con lo mencionado. Adicionalmente se incluyen actas de:
8 de julio de 2020
23 de julio de 2020
10 de aosto de 2020
25 de agosto de 2020</t>
  </si>
  <si>
    <t>Yurani Giraldo</t>
  </si>
  <si>
    <t>Durante el primer cuatrimestre no se han realizado ajustes al reporte SIVICOF en formato 027.</t>
  </si>
  <si>
    <t xml:space="preserve">
No registra solicitudes al registro Sivicof. Carpeta 3</t>
  </si>
  <si>
    <t xml:space="preserve">No se relaciona evidencia debido a que nos e presentaron modificaciones en SIVICOF.
Con el fin de mejorar la identificación de los controles del mapa de riesgos, la OAJ en acompañamiento de la OAP realizó la reformulación de los controles y evidencias (Resaltados en Rojo). No obstante  la OAP recomendó en aras de evitar reprocesos, que no aprobará las modificaciones del mapa de riesgos hasta tanto no se aplicará la metodología de riesgos que se encontraba en proceso actualizacion . </t>
  </si>
  <si>
    <t>Etapa post contractual</t>
  </si>
  <si>
    <t xml:space="preserve">Baja capacidad operativa del personal para cumplir con los términos de liquidación
Debilidad en los controles de supervisión de contratos en la etapa poscontractual
</t>
  </si>
  <si>
    <t xml:space="preserve">Contratos sin liquidar dentro del término establecido en el contrato  </t>
  </si>
  <si>
    <t xml:space="preserve">Sanciones legales
Demandas de contratación contra a entidad
Pago de intereses moratorios 
</t>
  </si>
  <si>
    <t>Revisión por parte de los supervisores de la necesidad de realizar liquidación según las condiciones del contrato y su ejecución.</t>
  </si>
  <si>
    <t xml:space="preserve">Supervisor designado del contrato </t>
  </si>
  <si>
    <t>Antes de la terminación del contrato</t>
  </si>
  <si>
    <t>Los supervisores de acuerdo con las condiciones definidas en el contrato y la ejecución del contrato deberá definir si es necesario realizar la liquidación del contrato.</t>
  </si>
  <si>
    <t xml:space="preserve">Cuando el supervisor identifica la necesidad de realizar la liquidación deberá realizar los trámites ante la Oficina Asesora Jurídica </t>
  </si>
  <si>
    <t>Solicitudes de revisión liquidaciones de contratos radicados por los supervisores</t>
  </si>
  <si>
    <t>POSIBLE</t>
  </si>
  <si>
    <t>MODERADO</t>
  </si>
  <si>
    <t>ALTA 3:3</t>
  </si>
  <si>
    <t>Incluir en las obligaciones contractuales de los abogados de la Oficina Asesora Jurídica la actividad de adelantar las liquidaciones que les sean asignadas para aumentar la capacidad operativa en esta materia</t>
  </si>
  <si>
    <t>Total de abogados contratados con obligaciones de liquidación/ Total de Contratos*100</t>
  </si>
  <si>
    <t xml:space="preserve">Excel listados de abogados contratados para la gestión con tractual con obligaciones de liquidación del total de 8 abogados con contratos prestación de servicios enla Oficina Jurídica. (1) Defensa Judicial (2) tienen actividades transversales y administrativas que no incorporan en su objeto la obligaciòn de liquidar, el restante, es decir, cinco (5) tienen obligaciones para liquidar y corresponden al 100% de los contratados con objeto en gestiòn contractual. </t>
  </si>
  <si>
    <t>Se adjunta archivo excel listado de abogados con relación y link para su verificación.</t>
  </si>
  <si>
    <t xml:space="preserve">Se contrataron cuatro (4) abogados para el segundo semestre de 2020 </t>
  </si>
  <si>
    <t>Se adjunta lista de abogados con objetos contractuales- etapa post contractual.</t>
  </si>
  <si>
    <t>Evidencias corresponden con lo emncionado</t>
  </si>
  <si>
    <t>Durante el primer cuatrimestre de 2021, fueron recibidas 21 memorando con solicitudes de revisión  de liquidación en la Oficna Asesora Juridica, de los cuales 8, se encuentran en trámite.</t>
  </si>
  <si>
    <t>13/21</t>
  </si>
  <si>
    <t xml:space="preserve">
Se adjunta matriz Excel, de seguimiento a reparto Hoja "Solicitudes revision liquidaciones" Carpeta 2 </t>
  </si>
  <si>
    <t xml:space="preserve">De acuerdo con la evidencias adjunta, se evidecnias que desde la Oficin asesora jurídica se realiza la revisión de de solicitudes de liquidaciones pendientes. </t>
  </si>
  <si>
    <t xml:space="preserve">De acuerdo con la información registrada en la base de datos de contratación realizar un comunicado de alerta de las liquidación de los contratos a vencer en la vigencia y documentar este control  </t>
  </si>
  <si>
    <t>Supervisores de la entidad</t>
  </si>
  <si>
    <t xml:space="preserve">Número de alertas realizadas a la liquidación de contrato a vencer en la vigencia
Control documentado del emisión del comunicado de alerta de liquidación del contrato en la vigencia </t>
  </si>
  <si>
    <t>Durante el primer trimestre no se realizan alertas.</t>
  </si>
  <si>
    <t>no registra alerta</t>
  </si>
  <si>
    <t>Se remiten 4 alertas a las subdirecciones de: Gestión Corporativa, Protección e intervención del aptrimonio, Gestión Territorial, Divulgación y apropiación del patrimonio.</t>
  </si>
  <si>
    <t>Correos electronicos
28 de junio de 2020
 (4)</t>
  </si>
  <si>
    <t>Evidencias corresponden con lo mencionado.</t>
  </si>
  <si>
    <t>Ricardo Molina</t>
  </si>
  <si>
    <t>Falta de seguimiento y control de la ejecución contractual de acuerdo con las condiciones pactadas en el contrato y documentos anexos
Sobrecarga de los supervisores, por exceso de designación de contratos supervisión</t>
  </si>
  <si>
    <t>Incumplimiento de las condiciones del contrato</t>
  </si>
  <si>
    <t>Sanciones legales
Demandas de contratación contra a entidad
Insatisfacción del bien o servicio recibido</t>
  </si>
  <si>
    <r>
      <rPr>
        <sz val="12"/>
        <color theme="1"/>
        <rFont val="Arial"/>
      </rPr>
      <t xml:space="preserve">Verificación previa de las condiciones del contratos y ejecución de las actividades de supervisión descritas en el manual y </t>
    </r>
    <r>
      <rPr>
        <sz val="12"/>
        <color rgb="FFFF0000"/>
        <rFont val="Arial"/>
      </rPr>
      <t>procedimiento</t>
    </r>
    <r>
      <rPr>
        <sz val="12"/>
        <color theme="1"/>
        <rFont val="Arial"/>
      </rPr>
      <t xml:space="preserve"> de supervisión.  </t>
    </r>
  </si>
  <si>
    <t xml:space="preserve">Supervisor del contrato </t>
  </si>
  <si>
    <t>Antes y durante la ejecución del contrato</t>
  </si>
  <si>
    <r>
      <rPr>
        <sz val="12"/>
        <color theme="1"/>
        <rFont val="Arial"/>
      </rPr>
      <t xml:space="preserve">Los supervisores deberán revisar, entender las condiciones definidas en el contrato y documentos anexos con fin de que en el desarrollo de sus ejecución se revise el cumplimiento de las mismas para un recibo a satisfacción de los productos o servicios contratados. 
</t>
    </r>
    <r>
      <rPr>
        <sz val="12"/>
        <color rgb="FFFF0000"/>
        <rFont val="Arial"/>
      </rPr>
      <t>Los supervisores en cumplimiento de las obligaciones, especificaciones y anexos técnicos deberán recibir a satisfacción los productos, bienes o servicios contratados.</t>
    </r>
  </si>
  <si>
    <r>
      <rPr>
        <sz val="12"/>
        <color theme="1"/>
        <rFont val="Arial"/>
      </rPr>
      <t xml:space="preserve">Cuando el supervisor comunique a la OAJ las situaciones que ameritan iniciar o no el trámite de incumplimiento.
</t>
    </r>
    <r>
      <rPr>
        <sz val="12"/>
        <color rgb="FFFF0000"/>
        <rFont val="Arial"/>
      </rPr>
      <t>Cuando el supervisor identifica el incumplimiento y remite a la OAJ las situaciones que ameritan iniciar o no el trámite de incumplimiento.</t>
    </r>
  </si>
  <si>
    <t xml:space="preserve">Memorando interno con los soportes para adelantar el trámite del incumplimiento.
</t>
  </si>
  <si>
    <t>Realizar documento de certificación de supervisión y remitirlo a la Oficina Asesora Jurídica</t>
  </si>
  <si>
    <t>Supervisores de contratos</t>
  </si>
  <si>
    <t>Contratos de la vigencia 2020 que contiene la certificacion de supervisión de los pagos realizados/Total de contratos suscritos*100</t>
  </si>
  <si>
    <t xml:space="preserve">Realizar trámite de incumplimiento conforme con la nomratividad vigente </t>
  </si>
  <si>
    <t xml:space="preserve">
Supervisor del contrato 
 1 profesional designado poir la OAJ</t>
  </si>
  <si>
    <t>Supervisor del contrato 
Jefe Oficina Asesora Jurídica</t>
  </si>
  <si>
    <t xml:space="preserve">La OAJ revisa las evidencias del incumplimiento y realiza el debido proceso </t>
  </si>
  <si>
    <t>Realizar proceso de incumplimiento si hay lugar
Informar a la aseguradora y al contratista para que se realicen los pagos a la entidad
Informar del incumplimiento a la cámara de comercio o entes de control que correspondan</t>
  </si>
  <si>
    <t>Acto administrativo de incumplimiento 
Comunicaciones de requerimiento al contratista
Comunicaciones dirigidas a la aseguradora y al contratista</t>
  </si>
  <si>
    <t>Durante el primer trimestre no se solicitaron trámites de incumplimiento por parte de las dependencias.</t>
  </si>
  <si>
    <t>no registra solicitudes</t>
  </si>
  <si>
    <t>no registra solicitudes
(ver matriz de reparto)</t>
  </si>
  <si>
    <t>De acuerdo con lo mencionado en la columna de evidencias no se registran solicitudes.</t>
  </si>
  <si>
    <t>Guillermo Londoño</t>
  </si>
  <si>
    <t>Durante el primer cuatrimestre se solicitaron dos trámites por presunto incumplimiento, con corte al presente informe las audiencias se encuentran suspendidas.</t>
  </si>
  <si>
    <t>Se adjunta matriz Excel, de seguimiento a reparto Hoja "Solicitudes incumplimiento" Carpeta 2</t>
  </si>
  <si>
    <t>Revisadas el documento soporte, se evidencias que se relacionan tres solicitudes de trámite por presunto incumplimiento.</t>
  </si>
  <si>
    <t>Memorando interno con los soportes para adelantar el trámite del incumplimiento.
Resolución decide el incumplimiento (archivando o sancionando).</t>
  </si>
  <si>
    <t>Los ordenadores deberán verificar las cargas  asignadas a los supervisores y contratar personal de apoyo a la supervisión si es requerido.</t>
  </si>
  <si>
    <t xml:space="preserve"> Ordenadores del Gasto</t>
  </si>
  <si>
    <t>Ausencia o debilidad de los controles para la identificación de los requisitos del proponente o de las ofertas.
Definición de los requisitos en los estudios previos para favorecimiento de un tercero específico.   
Favorecemiento de un proponente en evaluación de las ofertas presentadas.   
Falta de integridad de las pesonas que estructuran los procesos de selección de la entidad.</t>
  </si>
  <si>
    <t>Interés indebido en la celebración de
contratos para beneficio propio o de un tercero</t>
  </si>
  <si>
    <t xml:space="preserve">Sanciones legales
Demandas de contratación en contra a entidad
Afectación imagen institucional 
</t>
  </si>
  <si>
    <t>Análisis del mercado del sector para la identificación de los requisitos técnicos orientados a garantizar la mayor participación de proponentes y verificar el cumplimiento de la oferta.</t>
  </si>
  <si>
    <t xml:space="preserve">Profesional designado para la estructuración del proceso de contratación </t>
  </si>
  <si>
    <r>
      <rPr>
        <sz val="12"/>
        <color theme="1"/>
        <rFont val="Arial"/>
      </rPr>
      <t xml:space="preserve">Cada vez que se elabora un estudios previo 
</t>
    </r>
    <r>
      <rPr>
        <sz val="12"/>
        <color rgb="FFFF0000"/>
        <rFont val="Arial"/>
      </rPr>
      <t>Cuando se solicita la contratación</t>
    </r>
  </si>
  <si>
    <t xml:space="preserve">Realizar el análisis del mercado en el cual se identifican los precios promedio, lo requerimientos técnicos exigidos para el sector. </t>
  </si>
  <si>
    <t>Cuando el estructurador de procesos de seleccción de la entidad revisa y ajusta los criterios habilitantes y de condiciones de la oferta.</t>
  </si>
  <si>
    <r>
      <rPr>
        <sz val="12"/>
        <color theme="1"/>
        <rFont val="Arial"/>
      </rPr>
      <t xml:space="preserve">Estudio y documentos previos ajustados  
</t>
    </r>
    <r>
      <rPr>
        <sz val="12"/>
        <color rgb="FFFF0000"/>
        <rFont val="Arial"/>
      </rPr>
      <t>Observaciones a procesos, estudios y documentos previos con la revisión y firma del Ordendor del Gasto publicados en SECOP</t>
    </r>
  </si>
  <si>
    <t>Documentar un control orientado a verificar por parte del abogado de la dependencia que estructura el proceso de contratación, que los resultados de las evaluaciones técnicas y económicas cumplen con los requerimientos determinados en el proceso.</t>
  </si>
  <si>
    <t>Profesional dependencia, Profesional Oficina Asesora Jurídica y Jefe de la Oficina Jurídica.</t>
  </si>
  <si>
    <t>Un (1) Control documentado</t>
  </si>
  <si>
    <t xml:space="preserve">Informar la situación de corrupción encontrada  con las evidencias respectivas, para que se inicie la investigación respectiva por parte de a control interno disciplinario y control interno </t>
  </si>
  <si>
    <t xml:space="preserve">1 profesional designado de la Oficina Asesora Jurídica 
</t>
  </si>
  <si>
    <t xml:space="preserve">Retirar al profesional de la elaboración de la estructuración de otros estudios previos </t>
  </si>
  <si>
    <t xml:space="preserve">Realizar seguimiento a la investigación y verificar que se informe a los entes de control respectivo </t>
  </si>
  <si>
    <t>Comunicación de información de la situación de corrupción encontrada
Acta de reunión con el contratista o profesional del retiro d ela actividad de estructuración de los estudios previos</t>
  </si>
  <si>
    <t>Durante el primer trimestre no se presentaron situaciones que conlleven actos de corrupciion, los procesos de selección de contratistas se han adelantado de manera adecuada por los responsables de las dependencias solicitantes.</t>
  </si>
  <si>
    <t>No se presentaron situaciones de corrupción.</t>
  </si>
  <si>
    <t>De acuerdo con lo mencionado en la columna de evidencias no se presentaron situaciones de corrupción durante el primer trimestre, sin embargo el período evaluado corresponde al segundo cuatrimestre, por lo cual la observación no corresponde.
Las evidencias definidas en el diseño del control corresponden a estudios y documentos previos ajustados, por esta razón se deberían adjuntar dichos documentos o validar la viabilidad de ajustar las evidencias.</t>
  </si>
  <si>
    <t>Profesionales estructuradores dependencias y abogado asignado al proceso.</t>
  </si>
  <si>
    <t>Durante el primer cuatrimestre no se presentaron situaciones que conlleven actos de corrupción, los procesos de selección de contratistas se han adelantado de manera adecuada por los responsables de las dependencias solicitantes.</t>
  </si>
  <si>
    <t>Se adjunta archivo en formato Excel, con link para verificacion de procesos de seleccion, sin registros de novedades o comunicacion de actos de corrupcion Carpeta 1</t>
  </si>
  <si>
    <t>La evidencia relacionada no refleja si se presentaron actos de corrupción.</t>
  </si>
  <si>
    <t>Revisar que los requerimientos técnicos establecidos en los estudios previos permitan la participación ampliada de proponentes y en caso de identificar de requerimientos demasiado específicos realizar recomendaciones de ajuste y cambio.</t>
  </si>
  <si>
    <t>Profesional designado Oficina  Asesora Jurídica</t>
  </si>
  <si>
    <r>
      <rPr>
        <sz val="12"/>
        <color theme="1"/>
        <rFont val="Arial"/>
      </rPr>
      <t xml:space="preserve">Cada vez que se elabora un estudios previo 
</t>
    </r>
    <r>
      <rPr>
        <sz val="12"/>
        <color rgb="FFFF0000"/>
        <rFont val="Arial"/>
      </rPr>
      <t xml:space="preserve">
Cuando se solicita la contratación</t>
    </r>
  </si>
  <si>
    <t>Revisar que los requerimientos técnicos establecidos en los estudios previos permitan la pluralidad de proponentes y en caso de identificar de requerimientos demasiado específicos realizar recomendaciones de ajuste y cambio.</t>
  </si>
  <si>
    <t>Cuando el abogado observa que el proceso de selección contiene criterios habilitantes y de condición de la oferta que no son necesarios para definir el proveedor que satisface la necesidad.</t>
  </si>
  <si>
    <t>Falta de controles en el seguimiento de la ejecución del contrato dentro de los términos establecidos en las condiciones del contratos y sus documentos anexos
Abuso de poder del supervisor/interventor para demorar los trámites por parte de los pagos</t>
  </si>
  <si>
    <t xml:space="preserve">Recepción de dádivas por parte de la supervisión e interventoría con el fin de favorecer a un tercero en la ejecución del contrato </t>
  </si>
  <si>
    <t>Recepción de bienes y/o servicios sin las especificaciones técnicas establecidas.
Pérdida de imagen institucional.
Sanciones disciplinarias, administrativas y legales.</t>
  </si>
  <si>
    <t>Validar que las evidencias de cumplimiento se encuentren soportadas en el expediente único del contrato, cumpliendo con los procedimientos internos de la Gestión Documental de la entidad</t>
  </si>
  <si>
    <t>Profesional o apoyo de la supervisoón de la dependencia que realice la revisión de completitud de los expedientes contractuales.</t>
  </si>
  <si>
    <t>Revisar aleatoriamente los soportes documentales de cumplimiento y que se encuentre en el expediente contractual las evidencias del cumplimiento acorde con el trámite de la entidad para la gestión documental.</t>
  </si>
  <si>
    <t>Cuando el profesional o apoyo administrativo de la dependencia evidencie la falta de soportes durante el seguimiento, a través de mesa de trabajo adelantará lo que se requiera informandole al supervisor.</t>
  </si>
  <si>
    <t>Acta de reunión</t>
  </si>
  <si>
    <t>Realizar una charla de socialización de los trámites de pagos, contratación, certificaciones y explicar el protocolo  de denuncias de corrupción a los contratistas natuales y con personería jurídica.</t>
  </si>
  <si>
    <t>Oficina Asesora Jurídica, dependencias asociadas a los documentos y supervisores de la entidad</t>
  </si>
  <si>
    <t>una charla de socialización de los trámites de pagos, contratación, certificaciones y explicar el protocolo de denuncias de corrupción dirigida a los contratistas.
Actividades y controles de supervisión documentadas
Control de verificación de retrasos en los pagos documentado</t>
  </si>
  <si>
    <t xml:space="preserve">Cambiar la designación de supervisión </t>
  </si>
  <si>
    <t xml:space="preserve">Comunicación de información de la situación de corrupción encontrada
Acta de reunión con el contratista o profesional del retiro de la actividad de supervisión </t>
  </si>
  <si>
    <t>Se realiza cronograma de capacitaciones u conversatorios, en donde se identifica el tema y los responsables, debido a la situaciones presentadas por la declaratoria de caducidad, se encuentra pendiente la fijación de la fecha.</t>
  </si>
  <si>
    <t>Adjuntro cronograma indicado.</t>
  </si>
  <si>
    <t>Se encuentra pendiente por programar.</t>
  </si>
  <si>
    <t>No hay evidencias. En la descripción cualitativa se hace referencia a programa de capacitaciones, sin embargo la evidencia a la que hace referencia el diseño es un acta de reunión.</t>
  </si>
  <si>
    <t>No se reporta monitoreo de este riesgo.</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</si>
  <si>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</si>
  <si>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</si>
  <si>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</si>
  <si>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</si>
  <si>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 xml:space="preserve">Proceso de divulgación y apropiación del patrimonio </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</si>
  <si>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</si>
  <si>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 xml:space="preserve">Realizar las exposiciones temporales, permanentes e itinerantes que hacen parte de la programación del Museo de Bogotá </t>
  </si>
  <si>
    <t>Retrasos en la entrega de los guiones de las exposiciones
Retrasos en la entrega de la museografía
Retrasos en los trámites de préstamo de piezas museográficas</t>
  </si>
  <si>
    <t>Retraso en la apertura de exposiciones</t>
  </si>
  <si>
    <t>Incumplimiento de metas
Reajuste del cronograma de exposiciones</t>
  </si>
  <si>
    <t>Seguimiento a los contratos relacionados con el montaje de las exposiciones</t>
  </si>
  <si>
    <t>Profesional jurídico Subdirección
Dirección del Museo
Líder de museografía
Líder de Curaduría</t>
  </si>
  <si>
    <t>Verificación de modalidades de contratación y de cronogramas de ejecución
Reuniones con proveedores y contratistas</t>
  </si>
  <si>
    <t>Se informa a las partes para establecer acciones inmediatas para evitar los retrasos</t>
  </si>
  <si>
    <t>Cuadro de seguimiento de contratación
Listados de asistencia y/o citaciones a reuniones y/o actas</t>
  </si>
  <si>
    <t>Reuniones de seguimiento con la dirección del Museo</t>
  </si>
  <si>
    <t>Gerencia del Museo</t>
  </si>
  <si>
    <t xml:space="preserve">No de reuniones realizadas / No De reuniones programadas </t>
  </si>
  <si>
    <t xml:space="preserve">Ajustes de la programación de metas, responsabilidades y cronograma </t>
  </si>
  <si>
    <t xml:space="preserve">Humanos </t>
  </si>
  <si>
    <t xml:space="preserve">Líder de proceso </t>
  </si>
  <si>
    <t xml:space="preserve">Revisar las responsabilidades y los tiempos definidos en los cronogramas para identificar ajuste </t>
  </si>
  <si>
    <t>Ajuste al cronograma de exposiciones
Revisión de tiempos de apertura y cierre de las exposiciones</t>
  </si>
  <si>
    <t>Ajuste del cronograma de exposiciones</t>
  </si>
  <si>
    <t xml:space="preserve">Para el presente año se tiene programada una exposición temporal. La preparación de la misma se inicio en el mes de marzo y hasta el momento se han cumplido las reuniones programadas para realizar la revisión del guion curatorial, el diseño museográfico y la contratación. Estamos esperando determinación de la fecha de apertura del museo, debido a la crisis del COVID 19, para programar su montaje e inauguración. </t>
  </si>
  <si>
    <t>Citas y actas de reuniones</t>
  </si>
  <si>
    <t>La primera fase de producción de la Exposición se realizó en el mes de junio. Se definió la contratación de la segunda fase de producción de la exposición al igual que la construcción del anexo técnico para la contratación que se va realizar</t>
  </si>
  <si>
    <t>100%
5 reuniones previstas</t>
  </si>
  <si>
    <t xml:space="preserve">Citaciones.
Anexo Técnico </t>
  </si>
  <si>
    <t>Las evidencias corresponden con lo mencionado.
Se recomienda anexar evidencias de la ejecución de las reuniones citadas.</t>
  </si>
  <si>
    <t>Se finalizó la producción del material expositivo en el mes de noviembre, se hizo el montaje e inauguración de la exposición y actualmente está abierta al público</t>
  </si>
  <si>
    <t>100%
1 sesión de verificación de la producción y montaje de la exposición</t>
  </si>
  <si>
    <t>Fotos del montaje.</t>
  </si>
  <si>
    <r>
      <rPr>
        <b/>
        <sz val="12"/>
        <color theme="1"/>
        <rFont val="Tahoma"/>
      </rPr>
      <t xml:space="preserve">
Acciones de control:</t>
    </r>
    <r>
      <rPr>
        <sz val="12"/>
        <color theme="1"/>
        <rFont val="Tahoma"/>
      </rPr>
      <t xml:space="preserve">  No se reportan  evidencias de la aplicación del control.
</t>
    </r>
    <r>
      <rPr>
        <b/>
        <sz val="12"/>
        <color theme="1"/>
        <rFont val="Tahoma"/>
      </rPr>
      <t>Acciones de mitigación:</t>
    </r>
    <r>
      <rPr>
        <sz val="12"/>
        <color theme="1"/>
        <rFont val="Tahoma"/>
      </rPr>
      <t xml:space="preserve"> Las evidencias corresponden con lo señalado.
El indicador y las evidencias reportadas no dn corresponden con la acción de mitigación establecida.</t>
    </r>
  </si>
  <si>
    <t>A la fecha y teniendo en cuenta las condiciones de la pandemia no existen exposiciones temporales a desarrollarse</t>
  </si>
  <si>
    <t>De acuerdo a la descripción cualitativa no se han llevado a cabo exposiciones debido a la situación de pandemia, por lo cual no hay lugar a evaluación.</t>
  </si>
  <si>
    <t>Seguimiento al cronograma de exposiciones</t>
  </si>
  <si>
    <t>Profesional de curaduría
Dirección del Museo</t>
  </si>
  <si>
    <t>Verificación de tiempos de entrega (guiones, museografía, piezas)</t>
  </si>
  <si>
    <t>Se revisa con cada responsable las fechas de entrega, se reprograma de ser necesario las acciones relacionadas</t>
  </si>
  <si>
    <t>Cronograma de exposiciones</t>
  </si>
  <si>
    <t>Seguimiento al proceso de museografía (pruebas de materiales, impresos)</t>
  </si>
  <si>
    <t>Líder de Museografía</t>
  </si>
  <si>
    <t>Reuniones con el proveedor
Sesiones de trabajo del equipo de museografía</t>
  </si>
  <si>
    <t>Listados de asistencia y/o citaciones a reuniones y/o actas</t>
  </si>
  <si>
    <t>Desarrollar las gestiones para las publicaciones del plan editorial institucional</t>
  </si>
  <si>
    <t>Retrasos en la entrega de los insumos para las publicaciones (investigación, material fotográfico, derechos)
Demora en el proceso de adjudicación de los contactos relacionados
Retraso en el cumplimiento del cronograma de impresión</t>
  </si>
  <si>
    <t>Incumplimiento en el plan de publicaciones de la vigencia</t>
  </si>
  <si>
    <t>No divulgar los proyectos, planes e investigaciones relacionados con la misionalidad de la entidad
Incumplimiento de metas institucionales</t>
  </si>
  <si>
    <t>Seguimiento al cronograma de publicaciones</t>
  </si>
  <si>
    <t>Líder del proceso de publicaciones</t>
  </si>
  <si>
    <t xml:space="preserve">Verificar los tiempos de las actividades para realizar las alertas sobre la programación </t>
  </si>
  <si>
    <t xml:space="preserve">Cronograma </t>
  </si>
  <si>
    <t xml:space="preserve">Reuniones Bimensuales de seguimiento por parte de la subdirector(a) del proceso </t>
  </si>
  <si>
    <t>Subdirector</t>
  </si>
  <si>
    <t xml:space="preserve">Humanos y Tecnológicos </t>
  </si>
  <si>
    <t xml:space="preserve">Ajuste de cronograma 
Contratación de personal 
Contratación proveedor </t>
  </si>
  <si>
    <t xml:space="preserve">Contratación de proveedor y/o Personal 
Cronograma ajustado 
Reprogramación de metas </t>
  </si>
  <si>
    <t>Se han desarrollado reuniones de seguimiento correspondientes al comité editorial en el que se aprobó el plan de publicaciones de la vigencia y se le ha hecho reviisón a temas específicos del mismo</t>
  </si>
  <si>
    <t>100% reuniones (2)</t>
  </si>
  <si>
    <t>Actas de reunión</t>
  </si>
  <si>
    <t>Se ha realizado seguimiento al plan editorial establecido en sesiones con equipos interdisciplinares</t>
  </si>
  <si>
    <t>100%
2 reuniones</t>
  </si>
  <si>
    <t>Citaciones de reuniones y actas de comité</t>
  </si>
  <si>
    <t>No se incluyen las citaciones de reuniones entre las evidencias. 
Las actas incluidas corresponden a los meses de marzo y abril, por lo cual no hacen parte de este cuatrimestre.</t>
  </si>
  <si>
    <t>100%
2 sesiones</t>
  </si>
  <si>
    <t>Citaciones de reuniones y actas de comité
Plan editorial ejeuctado</t>
  </si>
  <si>
    <r>
      <rPr>
        <b/>
        <sz val="12"/>
        <color theme="1"/>
        <rFont val="Tahoma"/>
      </rPr>
      <t>Acciones de control</t>
    </r>
    <r>
      <rPr>
        <sz val="12"/>
        <color theme="1"/>
        <rFont val="Tahoma"/>
      </rPr>
      <t xml:space="preserve">: No se reportan  evidencias de la aplicación del control.
</t>
    </r>
    <r>
      <rPr>
        <b/>
        <sz val="12"/>
        <color theme="1"/>
        <rFont val="Tahoma"/>
      </rPr>
      <t xml:space="preserve">Acciones de mitigación: </t>
    </r>
    <r>
      <rPr>
        <sz val="12"/>
        <color theme="1"/>
        <rFont val="Tahoma"/>
      </rPr>
      <t xml:space="preserve">Solo se reporta un acta de reunión del comité editorial la cual no corresponde al formato de acta aprobado por el Sistema de gestión y control de la entidad.
</t>
    </r>
  </si>
  <si>
    <t>Se aprobó por parte del comité editorial el plan editorial de la vigencia. Teniendo en cuenta que los recursos destinados a publicaciones eran fuente INC se tuvo un retraso en la definición del cronograma del proceso de contratación de publicaciones</t>
  </si>
  <si>
    <t>1 reunión establecida para el comité editorial</t>
  </si>
  <si>
    <t>La evidencia corresponde con lo reportado</t>
  </si>
  <si>
    <t>Mesas de trabajo para establecer el proceso contractual</t>
  </si>
  <si>
    <t>Abogados que lleven el proceso contractual</t>
  </si>
  <si>
    <t xml:space="preserve">trimestral </t>
  </si>
  <si>
    <t xml:space="preserve">Revisión los procesos sujetos a contratación para verificar novedades </t>
  </si>
  <si>
    <t xml:space="preserve">Ayuda de memoria </t>
  </si>
  <si>
    <t>Desarrollar las actividades educativas, culturales y de apropiación del patrimonio cultural</t>
  </si>
  <si>
    <t>Deficiencia en las herramientas de recolección de información
Desconcentración de las actividades de reporte
No existe estandarización en los soportes</t>
  </si>
  <si>
    <t>Inconsistencia en la información relacionada con los asistentes de las actividades</t>
  </si>
  <si>
    <t>Incumplimiento de metas
Diferencias en los reportes de información</t>
  </si>
  <si>
    <t>Evitar el riesgo
Se abandonan las actividades que dan lugar al riesgo, es decir, no iniciar o no continuar con la actividad que lo provoca.</t>
  </si>
  <si>
    <t>Cuadro de consolidación de la información</t>
  </si>
  <si>
    <t>Asistente del equipo educativo</t>
  </si>
  <si>
    <t>Consolidación de los datos reportados por el equipo educativo</t>
  </si>
  <si>
    <t>Se verifican los soportes de la información en caso de que se cuente con ellos</t>
  </si>
  <si>
    <t>Matriz de información</t>
  </si>
  <si>
    <t>Diseño de una herramienta precisa de seguimiento</t>
  </si>
  <si>
    <t>Líder del equipo de educación</t>
  </si>
  <si>
    <t xml:space="preserve">Una Herramienta de seguimiento aprobada </t>
  </si>
  <si>
    <t>Ajustes a las herramientas de información</t>
  </si>
  <si>
    <t>Definir las necesidades de información</t>
  </si>
  <si>
    <t>Ajustar las herramientas de reporte y definir roles</t>
  </si>
  <si>
    <t>Reportes confiables y ajustados</t>
  </si>
  <si>
    <t xml:space="preserve">Se dio inicio al proceso de revisión  de actividades educativas y culturales, en asocio con la TDR (tabla de retención docuemntal vigente) </t>
  </si>
  <si>
    <t>1 procedimiento  con comentarios y ajustes.</t>
  </si>
  <si>
    <t>Procedimiento formulado con observaciones</t>
  </si>
  <si>
    <t xml:space="preserve">Se hizo seguimiento y procesamiento de la información relacionada con las actividades que se desarrollaron para el año 2019 y comienzos del 2020. </t>
  </si>
  <si>
    <t>1 Cuadro consolidado de actividades</t>
  </si>
  <si>
    <t xml:space="preserve">Cuadro consolidado del histórico de actividades realizadas
 </t>
  </si>
  <si>
    <t>Se adjuntan las evidencias mencionadas, sin embargo no hacen referencia al riesgo ya que este está relacionado con la información de los asistentes a las actividades.</t>
  </si>
  <si>
    <t>Se ajustó y se finalizó el proceso de revisión del proceso de Actividades Educativas y se envío a aprobación</t>
  </si>
  <si>
    <t>Procedimiento de actividades educativas</t>
  </si>
  <si>
    <r>
      <rPr>
        <b/>
        <sz val="12"/>
        <color theme="1"/>
        <rFont val="Tahoma"/>
      </rPr>
      <t xml:space="preserve">Acciones de control: </t>
    </r>
    <r>
      <rPr>
        <sz val="12"/>
        <color theme="1"/>
        <rFont val="Tahoma"/>
      </rPr>
      <t xml:space="preserve">No se reportan  evidencias de la aplicación del control.
</t>
    </r>
    <r>
      <rPr>
        <b/>
        <sz val="12"/>
        <color theme="1"/>
        <rFont val="Tahoma"/>
      </rPr>
      <t>Acciones de mitigación:</t>
    </r>
    <r>
      <rPr>
        <sz val="12"/>
        <color theme="1"/>
        <rFont val="Tahoma"/>
      </rPr>
      <t xml:space="preserve"> Las evidencias adjuntas no responden con lo señalado. 
El indicador de la acción corresponde a </t>
    </r>
    <r>
      <rPr>
        <i/>
        <sz val="12"/>
        <color theme="1"/>
        <rFont val="Tahoma"/>
      </rPr>
      <t xml:space="preserve">"una Herramienta de seguimiento aprobada  </t>
    </r>
    <r>
      <rPr>
        <sz val="12"/>
        <color theme="1"/>
        <rFont val="Tahoma"/>
      </rPr>
      <t>y no a Procedimiento de actividades educativa; por tal motivo la evidencia y el indicador no dan cuenta del cumplimiento de la acción de mitigación establecida.</t>
    </r>
  </si>
  <si>
    <t>Teniendo en cuenta la nueva organización del Museo de Bogotá se ha decidió formular una herramienta de seguimiento general que incluye los procesos educativos. Existe seguimiento mensual a las acciones plantedas</t>
  </si>
  <si>
    <t>Tablero de seguimiento</t>
  </si>
  <si>
    <t>No se encontró la evidencia mencionada</t>
  </si>
  <si>
    <t>Cruces de información a solicitud</t>
  </si>
  <si>
    <t>Asistente del equipo educativo
Profesional de planeación de la subdirección</t>
  </si>
  <si>
    <t>A solicitud</t>
  </si>
  <si>
    <t>Comparación de la información del área educativa y de los registros de planeación de la subdirección</t>
  </si>
  <si>
    <t>Corregir</t>
  </si>
  <si>
    <t>Definición de categorías de información</t>
  </si>
  <si>
    <t>Una Herramienta de seguimiento Implementada</t>
  </si>
  <si>
    <t>Veracidad en la información</t>
  </si>
  <si>
    <t>Actividades de revisión del procedimiento trabajadas con el acompañamiento de la oficina de planeación (20/03)</t>
  </si>
  <si>
    <t>1 procedimiento enviado para aprobación.</t>
  </si>
  <si>
    <t>Procedimiento formulado con ajustes correspondientes</t>
  </si>
  <si>
    <t>Procedimiento en implementación</t>
  </si>
  <si>
    <t>Procedimiento</t>
  </si>
  <si>
    <t>No se adjuntó el procedimiento.</t>
  </si>
  <si>
    <t>Se ajustó y se finalizó el procedimiento correspondiente</t>
  </si>
  <si>
    <t>Procedimiento aprobado</t>
  </si>
  <si>
    <t>Ajustes a los responsables, periodicidad y herramientas de reporte</t>
  </si>
  <si>
    <t>Definir responsabilidades y tiempos de reporte de la información</t>
  </si>
  <si>
    <t>Definir los seguimientos necesarios a los reportes</t>
  </si>
  <si>
    <t>Ajuste de reportes</t>
  </si>
  <si>
    <t>Teniendo en cuenta los tiempos de formulación de las actividades culturales se ha realizado la programación correspondiente para el cumplimiento de las metas establecidas</t>
  </si>
  <si>
    <t>Actividades ejecutadas y consignadas en el reporte</t>
  </si>
  <si>
    <t>Reporte mensual de actividades educativas y culturales</t>
  </si>
  <si>
    <t xml:space="preserve">Se realizaron actividades por medio de redes sociales (Facebook e Instagram) y no se pudo generar listado de asistentes. Sin embargo, se construyó una tabla de registro semanal de actividades de mediación </t>
  </si>
  <si>
    <t>1 Tabla de organización de actividades de mediación</t>
  </si>
  <si>
    <t>Tabla de organización de actividades de mediación
Reporte de Metas 2020</t>
  </si>
  <si>
    <t>La evidencia corresponde con lo mencionado.</t>
  </si>
  <si>
    <t>Se han desarrollado reuniones de seguimiento con las diferentes áreas y equipos del museo</t>
  </si>
  <si>
    <t>3 reuniones</t>
  </si>
  <si>
    <t>citaciones
Listados de asistencia</t>
  </si>
  <si>
    <t xml:space="preserve">Se desarrollaron reuniones con el equipo de educativa y Territorialización y reuniones de coordinación de talleres </t>
  </si>
  <si>
    <t>6 reuniones</t>
  </si>
  <si>
    <t>Citaciones</t>
  </si>
  <si>
    <t>Las evidencias corresponden con lo mencionado, sin embargo se sugiere adjuntar evidencias que den cuenta de la realización de las reuniones.</t>
  </si>
  <si>
    <r>
      <rPr>
        <b/>
        <sz val="12"/>
        <color theme="1"/>
        <rFont val="Tahoma"/>
      </rPr>
      <t>Acciones de control</t>
    </r>
    <r>
      <rPr>
        <sz val="12"/>
        <color theme="1"/>
        <rFont val="Tahoma"/>
      </rPr>
      <t xml:space="preserve">: No se reportan  evidencias de la aplicación del control.
</t>
    </r>
    <r>
      <rPr>
        <b/>
        <sz val="12"/>
        <color theme="1"/>
        <rFont val="Tahoma"/>
      </rPr>
      <t>Acciones de mitigación:</t>
    </r>
    <r>
      <rPr>
        <sz val="12"/>
        <color theme="1"/>
        <rFont val="Tahoma"/>
      </rPr>
      <t xml:space="preserve"> Las evidencias adjuntas corresponden con lo señalado. 
Las evidencias adjuntas corresponde a listas de asistencia en la cuales no se logra corrobar si la reunión cumplen con el objetivo de seguimiento.</t>
    </r>
  </si>
  <si>
    <t>Prestar el servicio de consulta, préstamo de material bibliográfico, fotográfico de los fondos disponibles del Museo de Bogotá y del IDPC.</t>
  </si>
  <si>
    <t>Deficiencia en los controles de salida de la sede
Deficiencia en los controles de consulta digital (fondo fotográfico)</t>
  </si>
  <si>
    <t>Perdida de material</t>
  </si>
  <si>
    <t>Detrimento patrimonial
Fondos documentales incompletos</t>
  </si>
  <si>
    <t>Planillas de préstamo</t>
  </si>
  <si>
    <t>Profesional del centro de documentación</t>
  </si>
  <si>
    <t>Registro de consultas de la documentación</t>
  </si>
  <si>
    <t>No hay acciones establecidas</t>
  </si>
  <si>
    <t>Planillas de registro de consultas</t>
  </si>
  <si>
    <t>Sistema de control de ingreso y salida</t>
  </si>
  <si>
    <t>Subdirección corporativa</t>
  </si>
  <si>
    <t>Implementación de control de ingreso</t>
  </si>
  <si>
    <t>Subdirector corporativo</t>
  </si>
  <si>
    <t>Controles manuales de ingreso</t>
  </si>
  <si>
    <t>Ajustar el proceso de ingreso y salida</t>
  </si>
  <si>
    <t>Protocolo de seguridad ajustado</t>
  </si>
  <si>
    <t>Desde la subdirección de divulgación, el centro de documentación ha implementado el uso de planillas de registro que deben ser firmadas por los usuarios en el momento de entrega y en el momento de devolución del material, sumado a ello se pide un documento de identidad diferente a la cédula que no regresa al usuario hasta que se hace la respectiva devolución. Se cuenta también con el apoyo del servicio de seguridad para el control del espacio</t>
  </si>
  <si>
    <t>Reporte de planillas</t>
  </si>
  <si>
    <t>Planllas</t>
  </si>
  <si>
    <t>Se realizó la revisión del estado de conservación de 51 objetos que se encontraban exhibidos como parte de la exposición "Ver a través del tiempo". Germán téllez, para su devolución a los propietarios.</t>
  </si>
  <si>
    <t xml:space="preserve">16 equipos del sistema de medición instalados y software actualizado y en funcionamiento desde el 3 de julio
</t>
  </si>
  <si>
    <t>Reporte de servicio de mantenimiento de MN technologies</t>
  </si>
  <si>
    <t>No se adjuntaron evidencias.
El resultado del indicador no es consistente con la descripción cualitativa.</t>
  </si>
  <si>
    <t xml:space="preserve">Se realizó el informe de condiciones ambientales de la sede del Museo de Bogotá Casa Siete Balcones en el mes de octubre. 
Se hizo la revisión de los reportes del sistema de monitoreo Testo de Casa Sámano y Casa Siete Balcones para el mes de noviembre. 
Se realizó la revisión de el estado de los deshumifificadores y la correspondiente limpieza de fltros. </t>
  </si>
  <si>
    <t xml:space="preserve">Se establecieron rangos de parametrización para determinar el comportamiento de las condiciones ambientales de las salas para la elaboración los próximos informes de condiciones ambientales. </t>
  </si>
  <si>
    <t>Informe de condiciones ambientales periodo C 04/07/2020 - 04/09/2020
Reporte Testo Casa Sámano
Reporte Testo Casa Siete Balcones
Tabla estado y ubicación de deshumidificadores</t>
  </si>
  <si>
    <r>
      <rPr>
        <b/>
        <sz val="12"/>
        <color theme="1"/>
        <rFont val="Tahoma"/>
      </rPr>
      <t>Acciones de control:</t>
    </r>
    <r>
      <rPr>
        <sz val="12"/>
        <color theme="1"/>
        <rFont val="Tahoma"/>
      </rPr>
      <t xml:space="preserve"> No se reportan  evidencias de la aplicación del control.
</t>
    </r>
    <r>
      <rPr>
        <b/>
        <sz val="12"/>
        <color theme="1"/>
        <rFont val="Tahoma"/>
      </rPr>
      <t>Acciones de mitigación:</t>
    </r>
    <r>
      <rPr>
        <sz val="12"/>
        <color theme="1"/>
        <rFont val="Tahoma"/>
      </rPr>
      <t xml:space="preserve"> No se reportan las evidencias mencionadas.  Del mismo modo es importante mencionar que las acciones descritas no responden a la accíón de mitgación iniclamente establecida </t>
    </r>
    <r>
      <rPr>
        <i/>
        <sz val="12"/>
        <color theme="1"/>
        <rFont val="Tahoma"/>
      </rPr>
      <t>"Medidas de seguridad de los equipos de consulta de los fondos fotográficos" y  "Sistema de control de ingreso y salida"</t>
    </r>
  </si>
  <si>
    <t>Esta acción esta en cabeza de la subdirección corporativa</t>
  </si>
  <si>
    <t>La dependencia manifiesta que la actividad está  cargo de la Subdirecciòn de Gestiòn Corporativa y por esta razón no efectuó monitoreo.</t>
  </si>
  <si>
    <t>Medidas de seguridad de los equipos de consulta de los fondos fotográficos</t>
  </si>
  <si>
    <t>Reporte del sistema de seguridad de los equipos de consulta</t>
  </si>
  <si>
    <t>Equipos confiables de consulta</t>
  </si>
  <si>
    <t>Copia en baja de los fondos fotográficos</t>
  </si>
  <si>
    <t>Definir protocolos de seguridad</t>
  </si>
  <si>
    <t xml:space="preserve">Con el fin de evitar la copia de las fotografías de los fondos fotográficos del Museo de Bogotá, se desactivaron los puertos usb, la unidad de CD y el acceso`a internet del computador de consulta. </t>
  </si>
  <si>
    <t>Protocolo de uso de los dispositivos de consulta</t>
  </si>
  <si>
    <t>Realizar la administración, registro y conservación de la colección del Museo de Bogotá.</t>
  </si>
  <si>
    <t>Cambios abruptos de temperatura
Daños en los equipos de control</t>
  </si>
  <si>
    <t>Daño o alteración de las características físicas de las piezas de la colección del Museo</t>
  </si>
  <si>
    <t>Detrimento patrimonial
Afectación de la integridad de las piezas</t>
  </si>
  <si>
    <t>Revisión Equipos de medición</t>
  </si>
  <si>
    <t>Líder equipo de conservación</t>
  </si>
  <si>
    <t>Revisión del registro de los equipos de medición</t>
  </si>
  <si>
    <t>Solicitud de mantenimiento o revisión de equipos</t>
  </si>
  <si>
    <t>Información de los equipos de medición</t>
  </si>
  <si>
    <t>Revisión de los equipos de medición</t>
  </si>
  <si>
    <t>Líder del equipo de conservación</t>
  </si>
  <si>
    <t>Reporte de los equipos de medición</t>
  </si>
  <si>
    <t>Revisión de equipos de medición</t>
  </si>
  <si>
    <t>Seguimiento a las mediciones reportadas</t>
  </si>
  <si>
    <t>Ajuste o cambio de equipos</t>
  </si>
  <si>
    <t>Registro de los cambios de equipos</t>
  </si>
  <si>
    <t>En el marco de la emergencia COVID se realizó un plan de contingencia en coordinación con el área de museografía, el personal de vigikancia y de mantenimiento del Museo. Para ello se generó un documento donde se especificaron las acciones a implementarse.
Relacionado con este riesgo se harán informes bimensuales. Teniendo en cuenta que la profesional encargada del proceso fue vinculada en marzo el primer informe se realizará en mayo</t>
  </si>
  <si>
    <t>Documento de Conservación. Recomendaciones a tener en cuenta durante el periodo de contingencia sanitaria</t>
  </si>
  <si>
    <t xml:space="preserve">Documento de pautas de conservación
</t>
  </si>
  <si>
    <t>Se devolvieron en buen estado de conservación todos los objetos.</t>
  </si>
  <si>
    <t>51 guías de estado de conservación diligenciadas</t>
  </si>
  <si>
    <t>Las evidencias corresponden con lo mencionado.
No es consistente la evidencia presentada con la evidencia definida  en el diseño del control.</t>
  </si>
  <si>
    <t>Se realizó la revisión del estado de conservación de 7 objetos recibidos para la exposición temporal "Adentro. Formas de vida en Bogotá", exhibidos en la sede de exposiciones Casa Sámano.</t>
  </si>
  <si>
    <t>7  estados de conservación de los objetos recibidos para la exposición "Adentro. Formas de vida en Bogotá".</t>
  </si>
  <si>
    <t>4 guías de estado de conservación, por propietario,  diligenciadas.</t>
  </si>
  <si>
    <r>
      <rPr>
        <b/>
        <sz val="12"/>
        <color theme="1"/>
        <rFont val="Tahoma"/>
      </rPr>
      <t>Acciones de control:</t>
    </r>
    <r>
      <rPr>
        <sz val="12"/>
        <color theme="1"/>
        <rFont val="Tahoma"/>
      </rPr>
      <t xml:space="preserve"> No se reportan  evidencias de la aplicación del control.
</t>
    </r>
    <r>
      <rPr>
        <b/>
        <sz val="12"/>
        <color theme="1"/>
        <rFont val="Tahoma"/>
      </rPr>
      <t xml:space="preserve">
Acciones de mitigación:</t>
    </r>
    <r>
      <rPr>
        <sz val="12"/>
        <color theme="1"/>
        <rFont val="Tahoma"/>
      </rPr>
      <t xml:space="preserve"> Las evidencias corresponden con los reportado, No obstante el resultado del indicador reportado no es congruente con la cantidad de evidencias reportadas.  
Del mismo modo, lo reportado no conincide con la acción de mitigación programada </t>
    </r>
    <r>
      <rPr>
        <i/>
        <sz val="12"/>
        <color theme="1"/>
        <rFont val="Tahoma"/>
      </rPr>
      <t>"Revisión del registro de los equipos de medición"</t>
    </r>
  </si>
  <si>
    <r>
      <rPr>
        <sz val="12"/>
        <color theme="1"/>
        <rFont val="Tahoma"/>
      </rPr>
      <t xml:space="preserve">Se adjunta la matriz de seguimiento y control de las acciones de concertación
</t>
    </r>
    <r>
      <rPr>
        <b/>
        <sz val="12"/>
        <color theme="1"/>
        <rFont val="Tahoma"/>
      </rPr>
      <t>Nota: teniendo en cuenta que el equipo fue contratado en el mes de marzo se tienen las acciones desde esta fecha</t>
    </r>
  </si>
  <si>
    <t>Matrices de seguimiento
Reporte del sistema TESTO</t>
  </si>
  <si>
    <t>En la matriz de seguimiento adjunta no hay claridad de los periodos a los que hace referencia, aunque en el tìtulo muestra claramente qe se refiere al año 2021.
Se adjunta reporte del sistema Testo con fecha 15 de abril de 2021 y dos reportes gráficos con registros de mediciones efectuadas en los dìas 21 y 28 de enero de 2021. 
Se adjunta también archivo en excel con registros de deshumidificadores.
No hay claridad de la referencia que se hace al mencionar las "acciones de concertación" ya que en los archivos adjuntos no se evidencia esta referencia.</t>
  </si>
  <si>
    <t>Recorridos de seguimiento al estado de las piezas</t>
  </si>
  <si>
    <t>Constante</t>
  </si>
  <si>
    <t>Recorrido para revisión del estado de las piezas expuestas</t>
  </si>
  <si>
    <t>Cambio o movimiento de piezas</t>
  </si>
  <si>
    <t>Registro de movimientos</t>
  </si>
  <si>
    <t>Cambio de ubicación de las piezas</t>
  </si>
  <si>
    <t>Reporte de movimientos</t>
  </si>
  <si>
    <t>Revisión del estado de las piezas</t>
  </si>
  <si>
    <t>Humanos</t>
  </si>
  <si>
    <t>Seguimiento al estado y movimiento de piezas</t>
  </si>
  <si>
    <t>Movimiento de piezas</t>
  </si>
  <si>
    <t>Se realiza un reporte semanal, por parte de la coordinación de museografía al área de conservación, informando las actividades de mantenimiento realizadasy las novedades que se presenten.
Se hace una revisión del estado de conservación de las piezas de la exposición temporal y permanente. En el contexto de emergencia se han realizado video llamadas para poder tener información al respecto.</t>
  </si>
  <si>
    <t>Reporte de actividades de mantenimiento</t>
  </si>
  <si>
    <t>Se verificaron los bienes previo al desmontaje de la exposición y durante el proceso de empaque y salida de las instalaciones del Museo para la devolución a sus propietarios</t>
  </si>
  <si>
    <t>Se realizó el movimiento de salida de Casa Sámano de los objetos</t>
  </si>
  <si>
    <t>Dos (2) actas de devolución a los propietarios y un (1)
acta de salida del bienes Casa Sámano</t>
  </si>
  <si>
    <t>Se verificaron 7 objetos de la exposición temporal "Adentro. Formas de vida en Bogotá" al momento del recibo en la sede de exposiciones Casa Sámano y durante el proceso de montaje. 
Se identificó la necesidad de reubicar dos esculturas en metal que se encontraban ubicadas en el patio de Casa Sámano, por encontrarse a la intemperie.</t>
  </si>
  <si>
    <t>Se realizó el movimiento de ingreso de los bienes a Casa Sámano.
Se trasladaron dos esculturas en metal a la oficina del primer piso de Casa sámano</t>
  </si>
  <si>
    <t>Cuatro (4) actas de recibo  y una lista de objetos exhibidos para control de vigilancia en Casa Sámano
Soporte de Colecciones Colombianas: Lista de objetos del movimiento interno esculturas Casa Sámano.</t>
  </si>
  <si>
    <r>
      <rPr>
        <b/>
        <sz val="12"/>
        <color theme="1"/>
        <rFont val="Tahoma"/>
      </rPr>
      <t xml:space="preserve">Acciones de control: </t>
    </r>
    <r>
      <rPr>
        <sz val="12"/>
        <color theme="1"/>
        <rFont val="Tahoma"/>
      </rPr>
      <t xml:space="preserve">No se reportan  evidencias de la aplicación del control.
</t>
    </r>
    <r>
      <rPr>
        <b/>
        <sz val="12"/>
        <color theme="1"/>
        <rFont val="Tahoma"/>
      </rPr>
      <t>Acciones de mitigación</t>
    </r>
    <r>
      <rPr>
        <sz val="12"/>
        <color theme="1"/>
        <rFont val="Tahoma"/>
      </rPr>
      <t xml:space="preserve">: Las evidencias corresponden con lo reportado, No obstante el resultado del indicador reportado es incongruente con la cantidad de evidencias reportadas. </t>
    </r>
  </si>
  <si>
    <t>No se ha realizado movimientos de piezas</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</si>
  <si>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</si>
  <si>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</si>
  <si>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</si>
  <si>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</si>
  <si>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Formular, gestionar y orientar actuaciones en el territorio que permitan la protección, conservación y sostenibilidad del patrimonio cultural y natural del Distrito Capital.</t>
  </si>
  <si>
    <t xml:space="preserve">Identificar lineamientos relacionados con el patrimonio cultural del Distrito. </t>
  </si>
  <si>
    <t>Cambio en instrumentos de planificación territorial.
Cambio en las regulaciones y normas de patrimonio cultural.
Desconocimiento de propuestas normativas en materia de patrimonio cultural.</t>
  </si>
  <si>
    <t>Cambios en la normatividad y regulaciones en patrimonio cultural.</t>
  </si>
  <si>
    <t>Retraso en la ejecución de metas, planes, programas y proyectos. 
Hallazgos en auditorías.
Incumplimiento de la normatividad establecida para la formulación de instrumentos, planes y proyectos.</t>
  </si>
  <si>
    <t>Revisión y apoyo jurídico de las normas en materia de patrimonio cultural.</t>
  </si>
  <si>
    <t>Líder del proceso de Gestión Territorial</t>
  </si>
  <si>
    <t>Semestral</t>
  </si>
  <si>
    <t xml:space="preserve">Revisión de normatividad y cambios en regulaciones que puedan afectar el desarrollo de las actividades. </t>
  </si>
  <si>
    <t>No se ha usado</t>
  </si>
  <si>
    <t>No hay evidencia</t>
  </si>
  <si>
    <t>Identificación de la normatividad vigente, y asignación de un profesional jurídico para la revisión de la legislación aplicable a la gestión territorial del patrimonio.</t>
  </si>
  <si>
    <t>Líder del proceso del proceso de Gestión Territorial - Apoyo Jurídico.</t>
  </si>
  <si>
    <t>1 normograma de legislación aplicable</t>
  </si>
  <si>
    <t xml:space="preserve">Mesas técnicas interinstitucionales (entidades competentes) para presentar alternativas en los cambios o modificaciones de la norma relacionada con patrimonio cultural. </t>
  </si>
  <si>
    <t>Humano
Tecnológico
Presupuestal</t>
  </si>
  <si>
    <t>Líder del proceso</t>
  </si>
  <si>
    <t>Comités y reuniones con entidades competentes en los cambios o mediaciones de regulación para el patrimonio cultural en aras de presentar observaciones, recomendaciones y alternativas para disminuir el impacto.</t>
  </si>
  <si>
    <t>Reformular y ajustar el desarrollo de los planes, programas y proyectos a las disposiciones adoptadas.</t>
  </si>
  <si>
    <t xml:space="preserve">Con la modificación del Decreto 1080 de 2015 por el Decreto 2358 2019 el cual establece nuevos lineamientos para la elaboración, desarrollo e implementación de los PEMP, se no  materializo  este riesgo, </t>
  </si>
  <si>
    <t xml:space="preserve">Normograma 100%
Informe del cuatrimestre 100% </t>
  </si>
  <si>
    <t xml:space="preserve"> 1.Normograma comparativo del decreto 2358.
2.    Matriz de seguimiento normativo 
3.	Informe del seguimiento.  https://drive.google.com/drive/folders/1z4cfuBmLXQ_dHDGiW1abI4_rVHXxW6OT?usp=sharing</t>
  </si>
  <si>
    <t xml:space="preserve">Durante el periodo mayo – agosto se realizó permanente revisión de la normatividad vigente y se puedo establecer que esta no afecto en el normal funcionamiento del as actividades de la SGTP.  </t>
  </si>
  <si>
    <t>En lo transcurrido del periodo mayo – agosto 2020 no se materializó el riesgo  y se dio cumplidito a lo programado</t>
  </si>
  <si>
    <t>Las evidencias  se encuentran en el drive dispuesto por  Oficina Asesora de Planeación</t>
  </si>
  <si>
    <t>En la columna de evidencias no se relacionana las evidencias incluidas en las carpetas.
Se adjuntaron leyes, decreytos y resoluciones.
Se adjuntó informe de matriz de seguimiento al riesgo con fecha de 31 de agosto de 2020 indicando que no se materializó.</t>
  </si>
  <si>
    <t>Durante el periodo septiembre – Diciembre 2020 se realizó permanente revisión de la normatividad vigente y se pudo establecer que esta no afecto en el normal funcionamiento del as actividades de la SGTP.</t>
  </si>
  <si>
    <t>En lo transcurrido del periodo Septiembre–  Diciembre 2020 no se materializó el riesgo  y se dio cumplimiento a lo programado</t>
  </si>
  <si>
    <t>Las evidencias  se adjunta informe semetral de seguimiento el cual se encuentran en el drive dispuesto por  Oficina Asesora de Planeación. 
https://drive.google.com/drive/folders/1E0piM_CJLb5NitTwPsWOn7-LQ4wTNE-K?usp=sharing</t>
  </si>
  <si>
    <r>
      <rPr>
        <b/>
        <sz val="10"/>
        <color theme="1"/>
        <rFont val="Arial"/>
      </rPr>
      <t xml:space="preserve">
Acciones de control:</t>
    </r>
    <r>
      <rPr>
        <sz val="10"/>
        <color theme="1"/>
        <rFont val="Arial"/>
      </rPr>
      <t xml:space="preserve">  No se reportan  evidencias de la aplicación del control.
</t>
    </r>
    <r>
      <rPr>
        <b/>
        <sz val="10"/>
        <color theme="1"/>
        <rFont val="Arial"/>
      </rPr>
      <t>Acciones de mitigación</t>
    </r>
    <r>
      <rPr>
        <sz val="10"/>
        <color theme="1"/>
        <rFont val="Arial"/>
      </rPr>
      <t>: Las evidencias corresponden con lo señalado.
De acuerdo con las evidencias adjuntas "normgrama e informe semestral de seguimiento normativo", se denota el cumplimiento de la acción de mitigación. 
Es importante resaltar que en  la columna   resultado del indicador se debe relacionar de manera cuantitativa el resultado del mismo, con el fin de  identificar su cumplimiento.</t>
    </r>
  </si>
  <si>
    <t>Por solicitud de la Subdirectora de Gestión Territorial del Patrimonio Ana Milena Vallejo y teniendo en cuenta que es necesario realizar seguimiento a los cambios en la normatividad y regulaciones en patrimonio cultural que puede afectar de alguna manera las actividades de la SGTP y con el fin de atenuar el riesgo nos reunimos con el fin de analizar si se materializo este riesgo.
 Al respecto infirmo el Abogado Quintiliano Pineda que se realizó seguimiento de la normatividad vigente y se pudo establecer que no hay normas vigentes que afecten el normal funcionamiento de las actividades y el proceso o la toma de decisiones de la SGTP.
 Como novedad mediante resolución del día 6 de abril del presente año se expidió la resolución número 008, por la cual se aprueba el PEMP centro histórico de Bogotá. 
 La SGTP informa que en lo transcurrido de la presente vigencia NO se materializo el riesgo</t>
  </si>
  <si>
    <t>La SGTP informa que en lo transcurrido de la presente vigencia NO se materializo el riesgo</t>
  </si>
  <si>
    <t>Se adjunta copia del acta de reunion de seguimiento y cuadro excel. 
 Es de anotar que actualmente se adelanta la actualización de la Matriz de Riesgos de conformidad con el Manual Gestión de Riesgos que fue aprobado el pasado 28 de abril 2021, por lo cual en este esta matriz no refleja cambios parta la presente vigencia.</t>
  </si>
  <si>
    <t>No se adjuntaron evidencias.</t>
  </si>
  <si>
    <t xml:space="preserve">Realizar un informe semestral de la regulación vigente en materia de patrimonio cultural, y de propuestas normativas que afecten el proceso o la toma de decisiones. </t>
  </si>
  <si>
    <t>1 informe semestral</t>
  </si>
  <si>
    <t xml:space="preserve">Desarrollar lineamientos para el Sistema de Información Geográfico de Patrimonio del Distrito Capital - SIGPC-, y atender las solicitudes de información cartográfica. </t>
  </si>
  <si>
    <t>Escasa arquitectura de software de sistemas de información.
Incompatibilidad de versionamiento del server ArcGIS (Versión 10.3) con respecto a las licencias vigentes (Versión 10.7).
Incumplimiento de entrega de información oportuna de trámites y solicitudes radicadas para intervención en BIC's.
Insuficiente asignación presupuestal para el desarrollo del proyecto del Software de SIG.
Conocimiento limitado en la gestion y metodologias de desarrollo de software.
Insuficiente personal para la ejecución del proyecto de desarrollo.</t>
  </si>
  <si>
    <t xml:space="preserve">Interrumpir el desarrollo de la herramienta que garantice la consulta de información centralizada y geográfica de los BIC's del Distrito Capital. </t>
  </si>
  <si>
    <t>Pérdida de confianza e imagen institucional. 
Desactualización cartográfica que afecta la toma de decisiones.
Información desactualizada e incompleta misional de las intervenciones e información general en BIC's.
Expedientes e información incompleta sin georreferenciar en Bienes de Interés de Cultural.
Inaccesibilidad de la información completa georreferenciada.
Incumplimiento de la función y competencia misional.</t>
  </si>
  <si>
    <t>Se realizan mesas técnicas mensuales con el líder del proceso para el levantamiento de requerimientos del Sistema de Información Geográfico de la entidad.</t>
  </si>
  <si>
    <t>Reuniones de seguimiento y control</t>
  </si>
  <si>
    <t>Creación de Actas de Compromisos</t>
  </si>
  <si>
    <t>Actas de Reunión</t>
  </si>
  <si>
    <t>Actualizar y ajustar la metodología de desarrollo de software de acuerdo a los requirimientos identificados en la entidad.</t>
  </si>
  <si>
    <t>Líder del proceso del proceso de Gestión Territorial - Equipo Sistema de Información Geográfico-SIG.</t>
  </si>
  <si>
    <t>1 documento de especificaciones funcionales actualizado según demanda (Documento Word)</t>
  </si>
  <si>
    <t>Mesas técnicas y reuniones con el líder para atender con prioridad los requerimientos del SIGPC.</t>
  </si>
  <si>
    <t xml:space="preserve">Seguimiento y control de avances de levantamiento de requerimientos para el desarrollo del SIGPC. </t>
  </si>
  <si>
    <t xml:space="preserve">Reportar al líder del proceso la actualización o ajustes solicitados. </t>
  </si>
  <si>
    <t>Durante el periodo de enero a abril no se materializo el riesgo, el ingeniero desarrollador inicio contrato el 28 de febrero y   en el desarrollo e implementación del SISBIC se han adelantado 7 mesas técnicas internas de seguimiento de equipo SIG y tres mesas de socialización  y avance del SISBIC así:
1.El 06 de marzo con la Subdirectora de Gestión territorial además asistieron  representantes de los equipos de inventario, bienes muebles y Laura Zimerman. 
2. El 13 de Marzo  con la Subdirectora de Gestión Territorial  y los profesionales de la  Subdirección de Intervención
3. El 16 de abril se asistió a una reunión denominada "Conversación SISBIC" a la cual asistió el director, su asesora  y las Subdirectoras de Gestión Territorial, Divulgación, Intervención, allí se presento el avance y se recibieron sugerencias y observaciones.
Hay un documento preliminar y en este momento las licencias de acrGIS se encuentran vigentes hasta el mes de octubre del 2020.</t>
  </si>
  <si>
    <t>1.	Documento preliminar 100% 
2.	Las licencias se encuentran vigentes 100%.
3.	ficha del desarrollo del proyecto se encuentra en proceso</t>
  </si>
  <si>
    <t>1.Actas y Lista de asistencia de las reuniones
2. Documento Preliminar,    https://drive.google.com/drive/folders/1z4cfuBmLXQ_dHDGiW1abI4_rVHXxW6OT?usp=sharing</t>
  </si>
  <si>
    <t xml:space="preserve">Durante el periodo de mayo a agosto no se materializo el riesgo, el ingeniero desarrollador Juan Pablo López durante el mes de mayo y hasta el 26 de junio cuando se terminó el contrato ajustó los requerimientos de la capa de bienes muebles y estructuro la primera parte de bienes inmuebles, asigno usuarios de prueba a las profesionales de bienes muebles y capacito en el proceso de consulta y migración de la información, igualmente l profesional Leonardo Ochica para el apoyo de complementación de información gráfica de fotos disponibles en la Subdirección de Divulgación 
El contrato del nuevo desarrollador quien va a retomar la implementación se inició el 24 de agosto con quien se ha adelantado una mesa de trabajo la primera presentarle los antecedentes y lo avanzado en SISBIC . es de anotar que Las licencias se encuentran vigentes 100%- </t>
  </si>
  <si>
    <t xml:space="preserve">En lo transcurrido del periodo mayo – agosto 2020 no se materializó el riesgo y se dio cumplidito a lo programado </t>
  </si>
  <si>
    <t>Se adjuntan tablas de basesd e datos, catálogos, actas, correos, instructivo de entrega de informcióna  equipos de trabajo y formato de recepción de información a georeferenciar.</t>
  </si>
  <si>
    <t>Durante el periodo de septiembre a diciembre no se materializo el riesgo, el equipo de profesionales del equipo SIG se adelantó las siguientes actividades del desarrollo del SisBIC (http://sisbic.idpc.gov.co):
1- Un diagnóstico de la herramienta evaluando criterios de accesibilidad, seguridad, despliegue, manejo de información, gestión de usuarios, entre otros.
2- Se realizó una actualización del código de la página haciendo uso de un framework llamado Laravel en su versión 7.0 y actualizando la versión de php a 7.2.5 o superior 
3- Se migro la base de datos Mysql a una base de datos PostgreSQL con la extensión espacial PostGIS y las Geodatabases geográficas tanto de Bienes Muebles como de BIC correspondientes al PEMP Centro Histórico
4- Se habilitó el acceso al servidor hosting de ETB y puso en producción en servidor web, desinstalando la antigua aplicación web APACHE por una nueva aplicación llamada NGINX.
5- Se habilito el acceso público al http://sisbic.idpc.gov.co para revisión y observaciones del esquipo técnico SIG y de otros profesionales de la entidad, con el fin de continuar en 2020 perfeccionando el desarrollo.
-6- Se redactaron actas mensuales de seguimiento que se anexan dentro de las evidencias.
7- Se estuvo adelantando el seguimiento e informando a la oficina de sistemas el vencimiento de las licencias del software ArcGIS en el mes de Octubre y se apoyó la gestión a la  Subdirección Corporativa en el proceso por Colombia compra para la actualización de la licencias de ArcGIS y también se adelantó una reunión con la oficina de sistemas, el profesional de Esri para definición términos actualización licencias esri , al hacer efectivo el proceso se adelantó una sesión remota con Esri para habilitar usuarios de “My esri” y descargar el ejecutable que se remitió a la oficina de Sistemas para realizar la actualización respectiva 
8-. Para garantizar la continuidad de la herramienta SisBIC se tienen proyectado recursos del proyecto de inversión 7649 _2020, con el equipo de profesionales que se requiera.</t>
  </si>
  <si>
    <t xml:space="preserve">
1.- Documento de Resumen Ejecutivo SISBIC y Documento SisBIC_Implementado_2020.
2.- Las licencias se encuentran vigentes 100%, se adquirió la actualización por Colombia compra.
3.- ficha del desarrollo del proyecto </t>
  </si>
  <si>
    <t xml:space="preserve">se adjunta una carpeta denominada SISBIC seg con:
1.Documento de Resumen Ejecutivo SISBIC y Documento SisBIC_Implementado_2020
2.Cuatro actas de seguimiento de la implementación 
4. Otros documentos que soportan el avance y gestión con la oficina de sistemas y pantallazos del Código de la implementación y la Base de datos del proceso de actualización de las licencias se anexa como evidencia una carpeta denominada Licencias_ ArcGIS:
5Correos que soportan la gestión y proceso adelantado
6 Correos donde se evidencia la adquisición de la actualización y los códigos de autorización 
7-. La carta del mantenimiento del software adquirido y soporte del proveedor "Esri"
8-DocumentoPreliminar.  
Las evidencias se encuentran en el drive dispuesto por Oficina Asesora de Planeación. 
https://drive.google.com/drive/folders/1E0piM_CJLb5NitTwPsWOn7-LQ4wTNE-K?usp=sharing 
</t>
  </si>
  <si>
    <r>
      <rPr>
        <b/>
        <sz val="10"/>
        <color theme="1"/>
        <rFont val="Arial"/>
      </rPr>
      <t xml:space="preserve">
Acciones de control:</t>
    </r>
    <r>
      <rPr>
        <sz val="10"/>
        <color theme="1"/>
        <rFont val="Arial"/>
      </rPr>
      <t xml:space="preserve">  No se reportan  evidencias de la aplicación del control.
</t>
    </r>
    <r>
      <rPr>
        <b/>
        <sz val="10"/>
        <color theme="1"/>
        <rFont val="Arial"/>
      </rPr>
      <t>Acciones de mitigación</t>
    </r>
    <r>
      <rPr>
        <sz val="10"/>
        <color theme="1"/>
        <rFont val="Arial"/>
      </rPr>
      <t>: Las evidencias corresponden con lo señalado.
De acuerdo con las evidencias adjuntas y el resultado del indicador reportado se da cumplimiento a la acción de mitigación programada.</t>
    </r>
  </si>
  <si>
    <t>Es de anotar que a este riesgo se dio cumplidito en el tercer cuatrimestre 2020 como se puede evidenciar en el informe correspóndete. 
 Es de anotar que actualmente se adelanta la actualización de la Matriz de Riesgos de conformidad con el Manual Gestión de Riesgos que fue aprobado el pasado 28 de abril 2021, por lo cual en este esta matriz no refleja cambios parta la presente vigencia.
 Interrumpir el desarrollo de la herramienta que garantice la consulta de información centralizada y geográfica de los BIC's del Distrito Capital.
 Descripción Cualitativa
 Durante el periodo de enero a abril de 2021 no se materializo el riesgo, la Subdirección de Gestión Territorial contrato al equipo de Sistema de Información Geográfica con un ingeniero desarrollador y un equipo de apoyo profesional, la herramienta Tecnológica SisBIC sigue avanzando en la implementación y el desarrollo de la información del patrimonio material de los Bienes Muebles y los Bienes Inmuebles localizados dentro del PEMP Centro Histórico y los del resto de la Ciudad, semanalmente se adelantan reuniones de seguimiento avance y resolución de dudas del equipo.
 Por último, el equipo ha respondido todas las solicitudes de apoyo cartográfico realizadas desde todos los componentes de la entidad.</t>
  </si>
  <si>
    <t>Informe de matriz de riezgos tercer cuatrimetre 2020.. 
 1. http://sisbic.idpc.gov.co/
 2. Las licencias del software ArcGIS se actualiza anualmente y la última se realizó en noviembre de 2020 por lo tanto encuentran vigentes 100%.
 3. Avance del proyecto SisBIC.
 4.  Apoyo Cartográfico.
 Evidencia
 1. Evidencia reuniones de seguimiento
 2. En el siguiente enlace se consulta el avance del proyecto http://sisbic.idpc.gov.co/
 3. Archivo en formato Excel del avance del proyecto SisBIC
 4. Soporte de actualización de las licencias de ArcGIS</t>
  </si>
  <si>
    <t>Se presentan las siguientes evidencias:
- Archivo en excel con solicitudes de apoyo cartográficopara el primer cuarimestre del año con 44 solicitudes realizadas por las dependencias de las cuelss 43 se encuentran en estado "Realizado" o "Entregado" y 1 en estado "Pendiente".
- Dos archivos con pantallazos de reuniones.
- Arciov en excel de avance del proyecto SisBic en el que se videnican dos actividades cuya ejecución está programada entre los meses de febrero y diciembre de 2021.
No hay evidencia que soporte la actualización de las licencias de ArcGIS.</t>
  </si>
  <si>
    <t>Solicitar y gestionar la actualización de licencias de ArcGIS para el Sistema de Información Geográfico.</t>
  </si>
  <si>
    <t>100% de actualización de las Licencias</t>
  </si>
  <si>
    <t>Gestión de recursos para el desarrollo del Sistema de Información Geográfico.</t>
  </si>
  <si>
    <t>1 ficha del desarrollo del proyecto</t>
  </si>
  <si>
    <t xml:space="preserve">Inoportuna entrega de información de los procesos misionales.
Incumplimiento de los atributos o requisitos establecidos por IDECA.
Carencia de equipo técnico especializado para la normalización y estructuración de la información. </t>
  </si>
  <si>
    <t>Incumplimiento de los compromisos y la entrega de información geográfica actualizada en BIC's a entes externos (IDECA).</t>
  </si>
  <si>
    <t xml:space="preserve">Información obsoleta y desactualizada para consulta a la ciudadanía en Mapas Bogotá y Datos Abiertos (plataformas estatales).
Pérdida de confianza en relaciones interinstitucionales. </t>
  </si>
  <si>
    <t>En los procedimientos misionales de protección o intervención del patrimonio, se establece la actividad de remitir mensualmente al responsable del Sistema de Información Geográfica la información de trámites, para la actualización de la base de BIC.</t>
  </si>
  <si>
    <t>Líderes de equipo y Subdirector del proceso de protección e intervención.</t>
  </si>
  <si>
    <t>No se ha ejecutado</t>
  </si>
  <si>
    <t>No se relaciona</t>
  </si>
  <si>
    <t xml:space="preserve">Establecer unos criterios de entrega y recepción de la información. </t>
  </si>
  <si>
    <t>Líder del Equipo Sistema de Información Geográfico-SIG.</t>
  </si>
  <si>
    <t>1 documento publicado</t>
  </si>
  <si>
    <t>Solicitud de información a responsable del proceso a través de una comunicación oficial interna.</t>
  </si>
  <si>
    <t>Humano
Tecnológico</t>
  </si>
  <si>
    <t>Actualizar y modificar la información de acuerdo a los cambios identificados por el equipo SIG.
Suministrar la información al ente externo de los campos geográficos de acuerdo a los compromisos.</t>
  </si>
  <si>
    <t>Reportar al líder del proceso el incumplimiento en la entrega de información por los responsables de los procedimientos.</t>
  </si>
  <si>
    <t xml:space="preserve">Se asistió a la Convocatoria de la primera sesión mesa de trabajo comisión IDECA del sector Social y Económico, el 13 de marzo de 2020 en las instalaciones de la Unidad Administrativa Especial de Catastro Distrital – UAECD, Carrera 30 No. 25-90 Torre A - Piso 11, sala de juntas. anexa el acta. Además se delanto el acercamiento a IDECA respondienrdo por correo electronico la disposición para continuar con la actualización del Inventario del Patrimonio Mueble y se esta gestionando el acta de compromiso para realizar este proceso. </t>
  </si>
  <si>
    <t xml:space="preserve">Se ha adelantado el 20% de cumplimiento con el acta de la reunión del 13/03/2020 y 
Acta de Compromiso  firmada por la Subdirectora de Gestión Territorial </t>
  </si>
  <si>
    <t>1. Acta de la reunión del 13/03/2020
2. Acta de Compromiso firmada por la Subdirectora de Gestión Territorial.  
 Estas evidencias se encuentran en el Drive en la carpeta Evidencias Matriz de Riegos, Riesgo No 3.   https://drive.google.com/drive/folders/1z4cfuBmLXQ_dHDGiW1abI4_rVHXxW6OT?usp=sharing</t>
  </si>
  <si>
    <t>1. El 22 de mayo de 2020 se remitió la información de la actualización del Inventario de patrimonio mueble para su publicación en Mapas Bogotá, de acuerdo con el acta de compromiso entre IDPC-IDECA y se atendieron las observaciones.
2.Se asistió a la Convocatoria virtual de la segunda sesión ordinaria de la “Mesa de Trabajo Social y Económica” de la Comisión IDECA, el 26 de junio 2020 en las instalaciones de la Unidad Administrativa Especial de Catastro Distrital – UAECD, Carrera 30 No. 25-90 Torre A - Piso 11, sala de juntas. anexa el acta. 
3. Se trabajo en conjunto con los profesionales de la Subdirección de Protección e Intervención de Patrimonio para la consolidación del documento “Instructivo de Georeferenciación Información SPIP_Doc_final” y “Formato de Verificación” los cuales se encuentra publicado en la intranet desde el 28/08/2020.</t>
  </si>
  <si>
    <t>Se encuentra evidencia del documento de instructivo de georeferenciación .
Se adjuntó evidencia de reunión BM SISBIC, sin embargo no hay claridad de la fceha en que se realizó. 
Se adjuntaron correos relacionados con el funcionamiento del sistema.
No hay evidencia de la reunión de mayo 22 ni de la asistencia a  la mesa de trabajo social y económica de la comisión IDECA, realizada el 26 de junio.</t>
  </si>
  <si>
    <t>Se dio cumplimito con lo programado en el vigencia 2020. se presento el documento Instructivo de entrega de información de los equipos de trabajo de la subdirección protección e intervención del patrimonio para georreferenciación.
1. Se asistió a la Convocatoria de la cuarta sesión mesa de trabajo comisión IDECA del sector Social y Económico, el 26 de noviembre de 2020 convocada de manera virtual, . anexa el acta. 
2. Con la aprobación y publicación del instructivo de georreferenciación se inició la solicitud de la información a los equipos de trabajo de la Subdirección de Protección e intervención del Patrimonio adelantando el diligenciamiento del formato de verificación, realizando la estructuración y normalización de la información para proceder a su georfenciación</t>
  </si>
  <si>
    <t xml:space="preserve">En lo transcurrido del periodo Septiembre – Diciembre 2020 no se materializó el riesgo y se dio cumplidito a lo programado.
En el periodo de septiembre a diciembre 2020 no se materializó el riesgo y se dio cumplimiento a lo programado, se recibió la información entregada y se adelantaron las actividades de verificación, cabe aclarar que para el equipo de la Arquitecta Lida Medrano se hicieron 3 formatos de verificación
 </t>
  </si>
  <si>
    <t>1. Se adjunta una carpeta denominada "Actividades _verificación"  con:
Todos los formatos de verificación diligenciados de la información entregada.
2. La carpeta denominada "Matrices_SPIP" con los arcgivos de la Información remitida para la georeferenciación
3. Se anexan otros documentos como correos y un archivo de seguimiento.
Las evidencias  se presento en el informe correspondiente al 2do informe el cual se encuentran en el drive dispuesto por  Oficina Asesora de Planeación. 
https://drive.google.com/drive/folders/1E0piM_CJLb5NitTwPsWOn7-LQ4wTNE-K?usp=sharing</t>
  </si>
  <si>
    <r>
      <rPr>
        <sz val="10"/>
        <color theme="1"/>
        <rFont val="Arial"/>
      </rPr>
      <t xml:space="preserve">
</t>
    </r>
    <r>
      <rPr>
        <b/>
        <sz val="10"/>
        <color theme="1"/>
        <rFont val="Arial"/>
      </rPr>
      <t>Acciones de control</t>
    </r>
    <r>
      <rPr>
        <sz val="10"/>
        <color theme="1"/>
        <rFont val="Arial"/>
      </rPr>
      <t xml:space="preserve">:  No se reportan  evidencias de la aplicación del control.
</t>
    </r>
    <r>
      <rPr>
        <b/>
        <sz val="10"/>
        <color theme="1"/>
        <rFont val="Arial"/>
      </rPr>
      <t>Acciones de mitigación</t>
    </r>
    <r>
      <rPr>
        <sz val="10"/>
        <color theme="1"/>
        <rFont val="Arial"/>
      </rPr>
      <t>: Las evidencias corresponden con lo señalado.
De acuerdo con las evidencias adjuntas y el resultado del indicador reportado se da cumplimiento a la acción de mitigación programada.</t>
    </r>
  </si>
  <si>
    <t>Se asistió a la Convocatoria de la primera sesión virtual de mesa de trabajo comisión IDECA del sector Social y Económico, el 26 de marzo de 2021 se anexa el acta.
  Se adelantó una mesa de trabajo con el profesional de IDECA para definir los compromisos de actualización y datos nuevos responsabilidad de IDPC para el 2021 y se consolido y firmo el acta de compromiso para el 2021.
 La información georreferenciada del 2021 de la Subdirección de Intervención y Protección del Patrimonio fue remitida por la de apoyo SIG de esta subdirección se anexa la evidencia.</t>
  </si>
  <si>
    <t>Resultado del indicador
 1. Base de datos geográfica preliminar de los atributos o campos para la primera entrega de IDECA.
 2. Correos de entrega de la información al profesional de apoyo SIG de la Subdirección de intervención.
 Evidencia
 1. GDB Bienes muebles preliminar
 2. Copia de correos de entrega
 3. Acta de compromiso con IDECA para 2021.</t>
  </si>
  <si>
    <t xml:space="preserve">Se presentan los siguientes archivos:
- Archivo en winzip con 8 archivos de actualizaciones de diciembre de 2020 con fecha de 8 de febrero de 2021. No fue posible visualizar los archivos.
- Archivo en winzip con 9 archivos de equiparaciones Teusaquillo con fecha de 7 de mayo de 2021, por lo cual no hacen parte del periodo monitoreado. No fue posible visualizar los archivos.
- Dos correos con fecha de 30 de marzo y uno de 14 de abril
- Acta de acuerdo de compromiso "Gestíón de daos temáticos en el marco de IDECA" suscrita por Ana Mlena Vallejo Mejía, Subdirectora de Gestipin Territorial del Patrimonio del IDPC y Pedro Alberto Pinzón Montero Subgerente de Operaciones de IDECA, sin fecha.
</t>
  </si>
  <si>
    <t>Documentar las actividades de verificación y revisión de la información suministrada.</t>
  </si>
  <si>
    <t>11 actividades de verificación</t>
  </si>
  <si>
    <t>Acompañar y dar concepto en lo concerniente al patrimonio cultural, a los proyectos
relacionados con instrumentos de ordenamiento, planeación y gestión.</t>
  </si>
  <si>
    <t xml:space="preserve">Demora en la asignación o traslado de la solicitud o trámite al profesional. 
Falta de control de solicitudes de trámites asignados a la Subdirección de Gestión Territorial.
Deficiencias en los sistemas de información. 
Falta de información sobre el estado del proceso del instrumento de planeación o gestión. 
Desconocimiento de los temas asignados y tiempos establecidos. 
Falta de compromiso por los profesionales para atender las solicitudes asignadas. </t>
  </si>
  <si>
    <t>Incumplimiento e inoportunidad en la respuesta al requerimiento o solicitud relacionada con instrumentos de planeación o gestión.</t>
  </si>
  <si>
    <t>Perjuicio o afectaciones al usuario, peticionario o ciudadano.
Hallazgos en auditorías.
Demandas o sanciones disciplinarias.
Represamiento o acumulación de solicitudes y requerimientos.</t>
  </si>
  <si>
    <r>
      <rPr>
        <sz val="11"/>
        <color rgb="FFFF0000"/>
        <rFont val="Arial"/>
      </rPr>
      <t>Se tienen establecidas actividades de verificación, revisión y aprobación de respuestas a cargo de los líderes del equipo y Subdirector del proceso</t>
    </r>
    <r>
      <rPr>
        <sz val="11"/>
        <color rgb="FFFF0000"/>
        <rFont val="Arial"/>
      </rPr>
      <t xml:space="preserve">. </t>
    </r>
  </si>
  <si>
    <t>Líder del Equipo de Norma e Instrumentos y Subdirector de Gestión Territorial.</t>
  </si>
  <si>
    <t>Se tomará una muestra de los radicados de salida , para verificar la trazabilidad del proceso de proyección de respuestas que contengan quien elaboró, revisó y aprobó el documento</t>
  </si>
  <si>
    <t>Compromisos consignados en Actas de Reunión y Sistema ORFEO.</t>
  </si>
  <si>
    <t>Se tomará una muestra de los radicados de salida en Orfeo</t>
  </si>
  <si>
    <t>No aplica</t>
  </si>
  <si>
    <t xml:space="preserve">En el periodo del 1 de enero al 30 de abril de la presente vigencia, no se materializó el riesgo
  Se realizó una Base de datos en Excel de control y seguimiento de los radicados de entrada y salida  de orfeos asignados a la Subdirección, en la que se evidencia  los responsables, fechas de vencimiento y salida de respuestas, tiempos de respuesta,  estado del proceso entre otros criterios.  
Se  remitieron 11 correos electrónicos de  alertas de  los vencimientos de solicitudes de información, derechos de petición, conceptos etc., a los profesionales del área.  Se remitieron los informes de Orfeo  de febrero y marzo, remitidos por la Administradora de Orfeo a los coordinadores, para su seguimiento.          </t>
  </si>
  <si>
    <t>En la matriz no se encuentra el indicador de cumplimiento de la actividad.</t>
  </si>
  <si>
    <t>Actas de seguimiento con el equipo  de trabajo
Base de datos en Excel,  correo de alertas en pdf. Dos informes mensuales.  https://drive.google.com/drive/folders/1z4cfuBmLXQ_dHDGiW1abI4_rVHXxW6OT?usp=sharing</t>
  </si>
  <si>
    <t xml:space="preserve">En el periodo del 1 de mayo  al 31 de agosto  de la presente vigencia, no se materializó el riesgo
 Se continua actualizando la Base de datos en Excel de control y seguimiento de los radicados de entrada y salida  de radicados de  Orfeo asignados a la Subdirección, en la que se evidencia  la asiganción a  responsables, asunto, fechas de vencimiento y salida de respuestas, tiempos de respuesta,  estado del proceso entre otros criterios.  
Se  remitieron 17 correos electrónicos de  alertas de  los vencimientos radicdos de orfeo en cuanto a solicitudes de información, derechos de petición, conceptos etc., a los profesionales responsables  del área, con copia a los coordinadores de grupo de trabajo y al a Subdirectora.                                                                                                                                                                               Se remitieron informes mensuales (4) a la Subdirectora, dando cuenta de cuántos radicados se recibieron en el mes y cuántos de ellos quedaron pendientes de respuesta para el siguiente mes.  </t>
  </si>
  <si>
    <t>En lo transcurrido del periodo mayo – agosto 2020 no se materializó el riesgo y no existe notificación alguna sobre el incuplimiiento.</t>
  </si>
  <si>
    <t>Actas de seguimiento con el equipo  de trabajo
Base de datos en Excel,  correo de alertas en pdf. Dos informes mensuales. Los cuales se encuentran en el drive dispuesto por  Oficina Asesora de Planeación</t>
  </si>
  <si>
    <t>Se adjuntaron correos de radicados orfeo, pendientes de respuesta y próximos a vencer. La gran mayoría corresponde al mes de agosto, sin embargo algunos de ellos no evidencian la fecha en que fueron enviados.
Se adjuntó base de datos en excel con el control de seguimiento de correspondencia.
Se adjuntan 4 correos de seguimiento a radicados en orfeo, uno de ellos es de septiembre (hace seguimiento a agosto).</t>
  </si>
  <si>
    <t xml:space="preserve">En el periodo del 1 de septiembre al 18 de diciembre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
Se  enviaron 15 correos electrónicos de  alertas  recordando los vencimientos de radicados de orfeo en cuanto a solicitudes de información, derechos de petición, conceptos, consultas etc., a los profesionales responsables  del área, con copia a los coordinadores de grupo de trabajo y a la Subdirectora, con el fin de que las respuestas salgan en los términos de ley. 
Se remitieron informes mensuales (3) a la Subdirectora, dando cuenta de cuántos radicados se recibieron en el mes y cuántos de ellos quedaron pendientes de respuesta para el siguiente mes.  
3 informes mensuales de reporte de radicados de orfeo enviados por la Subdirección de Gestión Corporativa, los cuales se replican a todos los                                                                       
Este control y monitorio nos ha permitido que todas las respuestas a los radicados salgan en los términos estipulados en la norma y a la vez tenemos certeza que todos se tramiten. Así mismo nos evidencia el control para que los radicados también estén archivados en el expediente correspondiente y sean finalizados oportunamente.  </t>
  </si>
  <si>
    <t>En lo transcurrido del periodo septiembre – diciembre 2020 no se materializó el riesgo y no existe notificación alguna sobre el incuplimiiento.</t>
  </si>
  <si>
    <t xml:space="preserve">Actas de seguimiento con el equipo  de trabajo
Base de datos en Excel,  correo de alertas en pdf. Dos informes mensuales. Los cuales se encuentran en el drive dispuesto por  Oficina Asesora de Planeación.
https://drive.google.com/drive/folders/1E0piM_CJLb5NitTwPsWOn7-LQ4wTNE-K?usp=sharing
</t>
  </si>
  <si>
    <r>
      <rPr>
        <b/>
        <sz val="10"/>
        <color theme="1"/>
        <rFont val="Arial"/>
      </rPr>
      <t xml:space="preserve">
Acciones de control</t>
    </r>
    <r>
      <rPr>
        <sz val="10"/>
        <color theme="1"/>
        <rFont val="Arial"/>
      </rPr>
      <t xml:space="preserve">:  No se reportan  evidencias de la aplicación del control.
</t>
    </r>
    <r>
      <rPr>
        <b/>
        <sz val="10"/>
        <color theme="1"/>
        <rFont val="Arial"/>
      </rPr>
      <t xml:space="preserve">
Acciones de mitigación</t>
    </r>
    <r>
      <rPr>
        <sz val="10"/>
        <color theme="1"/>
        <rFont val="Arial"/>
      </rPr>
      <t xml:space="preserve">: No encuentran reportadas las evidencias de actas de seguimiento señaladas.
</t>
    </r>
  </si>
  <si>
    <t>En el periodo del 1 de enero 30 de abril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
 Se remitieron informes mensuales a la subdirectora, dando cuenta de cuántos radicados se recibieron en el mes y cuántos de ellos se les dio quedaron, y cuantos pendientes de respuesta para el siguiente mes de conformidad con los tiempos establecidos</t>
  </si>
  <si>
    <t>Actas de seguimiento con el equipo de trabajo
 Base de datos en Excel, correo de alertas en pdf. Dos informes mensuales. Los cuales se encuentran en el drive dispuesto por Oficina Asesora de Planeación.</t>
  </si>
  <si>
    <t>- Trazabilidad de oficios: contiene 6 archivos con oficios entre marzo y abril.
- Informes mensuales: 3 archivos de correos con los informes mensuales de los radicados de orfeo para los meses de frbero, marzo y abril.
- Base de datos en excel de "Control de asuntos de correspondencia SDQS" en el que se encuentran 72 registros "Pendiente archivar-incluir expediente" 4, "Pendiente de tramitar" 7, sin estado 9 y los 52 restantes en estado "Fianlizado-Archivado".
- Alertas de vencimientos: Se presentan 13 archivos de correos de alerta enviados entre enero y abril.
- Actas: Se presentan 4 carpetas distribuidas de la siguiente forma:
   - Enero: Un acta de segimiento de orfeo de enero de 2021 con fecha de 1 de febrero y una base de datos con las solicitdes radicadas en el mes de enero.
   - Febrero: Un acta de segimiento de orfeo de febrero de 2021 con fecha de 1 de marzo y una base de datos con las solicitdes radicadas en el mes de febrero.
   - Marzo: Un acta de segimiento de orfeo de marzo de 2021 con fecha de 5 de abril y una base de datos con las solicitdes radicadas en el mes de marzo.
   - Abril: Un acta de segimiento de orfeo de abril de 2021 con fecha de 3 de mayo y una base de datos con las solicitdes radicadas en el mes de abril, sin embargo el archivo en su nombrte hace referencia a los radicados del mes de marzo.
Las evidencias corresponden con lo mencionado. Hay algunas carpetas duplicadas por lo cual se sugiere tener mas cuidado al incorporarlas en el drive para no generar confusión y ocupar espacion innecesarios.</t>
  </si>
  <si>
    <t>Registro y seguimiento de solicitudes de entrada asignadas al equipo de normas e instrumentos en Base de Datos de la Subdirección.</t>
  </si>
  <si>
    <t>Personal de la Subdirección, seguimiento ORFEO.</t>
  </si>
  <si>
    <t>Semanal</t>
  </si>
  <si>
    <t>Diligenciamiento en base de datos y verificación de los ORFEOS asignados a cada profesional del equipo para su registro.</t>
  </si>
  <si>
    <t xml:space="preserve">Monitoreo de la asignación de ORFEOS a la Subdirección para informar al líder del proceso. </t>
  </si>
  <si>
    <t>Asignación en ORFEO</t>
  </si>
  <si>
    <t>Envío de correos o alertas a los profesionales informando la fecha de vencimiento de las solicitudes.</t>
  </si>
  <si>
    <t>Envío de correos electrónicos a profesionales y partes responsables de la emisión del concepto.</t>
  </si>
  <si>
    <t>Envío de correo al líder del equipo con copia al profesional asignado.</t>
  </si>
  <si>
    <t>Correos electrónicos</t>
  </si>
  <si>
    <t>Informe de radicados pendientes de tramitar, balance general de las solicitudes de entrada para priorizar la atención de solicitudes próximas a vencer.</t>
  </si>
  <si>
    <t>Verificación de las solicitudes de entrada pendientes de tramitar y próximas a vencer.</t>
  </si>
  <si>
    <t>Se da prioridad a las solicitudes de entrada próximas a vencer.</t>
  </si>
  <si>
    <t>Informes de radicados</t>
  </si>
  <si>
    <t>Gestionar la articulación y coordinación de las entidades e interesados en la gestión
territorial del patrimonio cultural.</t>
  </si>
  <si>
    <t>Ofrecimiento de dadivas o regalos. 
Falta de ética de los profesionales responsables de la ejecución de acciones de la Subdirección de Gestión Territorial del Patrimonio.</t>
  </si>
  <si>
    <t>Plagio, manipulación y cohecho en el accionar de la Subdirección de Gestión Territorial del Patrimonio.</t>
  </si>
  <si>
    <t>Sanciones administrativas, legales y disciplinarias.
Violación de los derechos de los ciudadanos.
Pérdida de imagen y confianza institucional.</t>
  </si>
  <si>
    <t xml:space="preserve">Se tienen establecidas actividades de verificación, revisión y aprobación de respuestas a cargo de los líderes del equipo y Subdirector del proceso. </t>
  </si>
  <si>
    <t>Líder del Equipo y Subdirector de Gestión Territorial.</t>
  </si>
  <si>
    <t>Según asignación en ORFEO</t>
  </si>
  <si>
    <t>Verificación de las asignaciones de ORFEO a los profesionales, revisión jurídica y del líder del proceso, como flujo de aprobación.</t>
  </si>
  <si>
    <t xml:space="preserve">Devolución de los oficios y productos para ajustar según observaciones. </t>
  </si>
  <si>
    <t xml:space="preserve">Asignación en ORFEO y productos ajustados. </t>
  </si>
  <si>
    <t>2 conversatorios de sensibilización sobre la ética y valores de los servidores públicos (1 en el mes de agosto y en el mes de octubre 2020).</t>
  </si>
  <si>
    <t xml:space="preserve">Profesionales de la Subdirección y Líder del Equipo. </t>
  </si>
  <si>
    <t>2 conversatiorios ( 1 en el mes de agosto y en el mes de octubre 2020)</t>
  </si>
  <si>
    <t>Realizar la denuncia o queja ante la autoridad competente del posible cohecho o manipulación.</t>
  </si>
  <si>
    <t>Humano
Presupuestal
Tecnológico</t>
  </si>
  <si>
    <t xml:space="preserve">Informar a las autoridades competentes para realizar las investigaciones correspondientes. </t>
  </si>
  <si>
    <t xml:space="preserve">Aplicar las sanciones, castigos o aclaraciones correspondientes, y revisar nuevamente la información del trámite o solicitud objeto de denuncia. </t>
  </si>
  <si>
    <t xml:space="preserve">No se materializa el riesgo en el periodo del 1 de enero al 30 de abril de la presenta vigencia.
Todos los documentos ingresan por la plataforma ORFEO, en la cual se evidencia la trazabilidad de revisión y aprobaciones de las respuestas, desde la proyección de la respuesta hasta la verificación del coordinadores, revisión y aprobación previas a la revisión y aprobación de la Subdirectora o el Director
</t>
  </si>
  <si>
    <t xml:space="preserve">No existe notificación alguna sobre información o denuncia de actos ligados a este riesgo en las revisiones del Buzón de información con que cuenta el  IDPC. </t>
  </si>
  <si>
    <t>Reporte de asignaciones del ORFEO y seguimiento del mismo. (verificar traza en Orfeo por muestreo colectivo de 6 radicaciones)  https://drive.google.com/drive/folders/1z4cfuBmLXQ_dHDGiW1abI4_rVHXxW6OT?usp=sharing</t>
  </si>
  <si>
    <t>Con el fin de evitar el tráfico de influencias para la emisión de comunicaciones oficiales, en beneficio de terceros y de conformidad con lo con lo acordado en la Matriz de Riego de la SGTP se acordó realizar dos conversatorios de sensibilización sobre la ética y valores de los servidores públicos (mes de agosto y en el mes de octubre 2020). Con el fin de dar complimiento con este riesgo se programó y realizo el 27 de agosto una Capacitación Transparencia y Acceso a la Información a la cual fueron invitados los contratistas y personal de planta de la Subdirección de Gestión Territorial</t>
  </si>
  <si>
    <t>En lo transcurrido del periodo mayo – agosto 2020 no se materializó el riesgo y no existe notificación alguna sobre información o denuncia de actos ligados a este riesgo.</t>
  </si>
  <si>
    <t>Como evidencia se adjunta copia de la presentación y captura de pantalla de la solicitud de la capacitación por parte de la Subdirectora de Gestión Territorial a la oficina de Talento Humano  Los cuales se encuentran en el drive dispuesto por  Oficina Hacero de planeacion</t>
  </si>
  <si>
    <t>Se adjuntaron correos de solicitud de capacitación y presentación de transparencia y acceso ala información pública.
Las evidencias no están relacionadas con la evidencia establecida en el diseño del control.</t>
  </si>
  <si>
    <t>Con el fin de evitar el tráfico de influencias para la emisión de comunicaciones oficiales, en beneficio de terceros y de conformidad con lo acordado en la Matriz de Riego de la SGTP se acordó realizar dos conversatorios de sensibilización sobre la ética y valores de los servidores públicos (mes de agosto y en el mes de octubre 2020). Con el fin de dar complimiento con este riesgo se programó y realizo el 27 de octubre un conversatorio sobre la Ley 1581 de 2012 Protección de Datos Personales – Acceso a la infurción Publica y Privadas- a la cual fueron invitados los contratistas y personal de planta de la Subdirección de Gestión Territorial, De otra parte se informa que todos los documentos ingresan por la plataforma ORFEO, en la cual se evidencia la trazabilidad de revisión y aprobaciones de las respuestas por parte del profesional correspondiente según el caso y/o   revisión y aprobación previas por parte de  Subdirectora.</t>
  </si>
  <si>
    <t>En lo transcurrido del periodo Septiembre  – Diciembre 2020 no se materializó el riesgo y no existe notificación alguna sobre información o denuncia de actos ligados a este riesgo</t>
  </si>
  <si>
    <t>Como evidencia se adjunta copia de la presentación y captura de pantalla de la realizacion de la Conversatorio Los cuales se encuentran en el drive dispuesto por  Oficina Acesora de  de Planeacion. 
https://drive.google.com/drive/folders/1E0piM_CJLb5NitTwPsWOn7-LQ4wTNE-K?usp=sharing</t>
  </si>
  <si>
    <r>
      <rPr>
        <sz val="10"/>
        <color theme="1"/>
        <rFont val="Arial"/>
      </rPr>
      <t xml:space="preserve">
</t>
    </r>
    <r>
      <rPr>
        <b/>
        <sz val="10"/>
        <color theme="1"/>
        <rFont val="Arial"/>
      </rPr>
      <t>Acciones de control</t>
    </r>
    <r>
      <rPr>
        <sz val="10"/>
        <color theme="1"/>
        <rFont val="Arial"/>
      </rPr>
      <t xml:space="preserve">:  No se reportan  evidencias de la aplicación del control.
</t>
    </r>
    <r>
      <rPr>
        <b/>
        <sz val="10"/>
        <color theme="1"/>
        <rFont val="Arial"/>
      </rPr>
      <t>Acciones de mitigación</t>
    </r>
    <r>
      <rPr>
        <sz val="10"/>
        <color theme="1"/>
        <rFont val="Arial"/>
      </rPr>
      <t>: Las evidencias corresponden con lo señalado.
De acuerdo con las evidencias adjuntas y el resultado del indicador reportado se da cumplimiento a la acción de mitigación programada.</t>
    </r>
  </si>
  <si>
    <t>Con el fin de evitar el tráfico de influencias para la emisión de comunicaciones oficiales, en beneficio de terceros y de conformidad con lo acordado en la Matriz de Riego de la SGTP se acordó participar en los conversatorios de sensibilización, con el fin de dar complimiento con este riesgo el equipo de SGTP participo en los conversatorios realizados los días 16 y 22 de abril con los temas Manual Único de Rendición de
 Cuentas y el Encuentro de sensibilización y capacitación interna PARTICIPACIÓN CIUDADANA EN EL IDPC, a los cual fueron invitados los contratistas y personal de planta de la Subdirección de Gestión Territorial. 
 De otra parte, se informa que todos los documentos que ingresan por la plataforma ORFEO, se atendieron en divida forma y en los tiempos pertinentes lo que se evidencia la trazabilidad de revisión y aprobación de las respuestas, lo que permite informar que se tramitaron de manera adecuada, no se evidencian conductas que conlleven al riesgo.
 Es de anotar que cada uno de los contratistas al iniciar el proceso de contratación, dentro de los documentos requeridos, debe diligenciar el formato de declaración de bienes y rentas y conflicto de intereses
 Se dio cumplimiento al control programado, las evidencias del riesgo No 4 hacen parte integral de esta actividad</t>
  </si>
  <si>
    <t>Como evidencia se presenta copia de la presentacion de cada una de los conversatorios y lista de asistencia</t>
  </si>
  <si>
    <t>Se presentan cuatro archivos así:
- Dos listas de asistencia del 16 y 22 de abril a capacitaciones de rendición de cuentas y participación ciudadana.
- Archivo del manual único de rendición de cuentas de la función pública.
- Archivo de presentación de participación ciudadana.
Las evidencias corresponden con lo mencionado, sin embargo no coinciden con el control establecido, por lo cual se recomienda adjuntar evidencias que den cuenta del control.</t>
  </si>
  <si>
    <t>Intereses particulares.
Clientelismo. 
Influencia de terceros.</t>
  </si>
  <si>
    <t>Tráfico de influencias para la emisión de
comunicaciones oficiales, en beneficio de terceros.</t>
  </si>
  <si>
    <t>Investigación disciplinaria.
Baja gestión de la entidad.
Pérdida de imagen y confianza institucional.</t>
  </si>
  <si>
    <t>Asignación de ORFEOS y solicitudes de entrada a los profesionales para su atención según orden de llegada.</t>
  </si>
  <si>
    <t xml:space="preserve">Realizar la denuncia o queja ante la autoridad competente del posible tráfico de influencias. </t>
  </si>
  <si>
    <t>No se materializa el riesgo en el periodo de estudio.
Todos los documentos ingresan por la plataforma ORFEO, en la cual se evidencia la trazabilidad de revisión y aprobaciones de las respuestas.   El POA se desarrolla de manera adecuada, no existiendo conductas que conlleven al riesgo.</t>
  </si>
  <si>
    <t>No existe comunicación alguna de las  conductas que generan el riesgo y  no ha tenido ningún tipo de incidencia al respecto.</t>
  </si>
  <si>
    <t xml:space="preserve">No existe evidencia dado que este riesgo no sea materializado  </t>
  </si>
  <si>
    <t>Como evidencia se adjunta copia de la presentación y captura de pantalla de la solicitud de la capacitación por parte de la Subdirectora de Gestión Territorial a la oficina de Talento Humano,  Los cuales se encuentran en el drive dispuesto por  Oficina Hacero de planeacion</t>
  </si>
  <si>
    <t>Con el fin de evitar el tráfico de influencias para la emisión de comunicaciones oficiales, en beneficio de terceros y de conformidad con lo acordado en la Matriz de Riego de la SGTP se acordó realizar dos conversatorios de sensibilización sobre la ética y valores de los servidores públicos (mes de agosto y en el mes de octubre 2020). Con el fin de dar complimiento con este riesgo se programó y se realizo el 27 de octubre un conversatorio sobre la Ley 1581 de 2012 Protección de Datos Personales – Acceso a la infurción Publica y Privadas, a la cual fueron invitados los contratistas y personal de planta de la Subdirección de Gestión Territorial. DE otra parte se informa que todos los documentos ingresan por la plataforma ORFEO, en la cual se evidencia la trazabilidad de revisión y aprobacion de las respuestas.   El POA se desarrolla de manera adecuada, no se evidencian  conductas que conlleven al riesgo.</t>
  </si>
  <si>
    <t>Como evidencia se adjunta copia de la presentación y captura de pantalla de la realizacion del Conversatorio Los cuales se encuentran en el drive dispuesto por  Oficina Acesora de  de Planeacion.
https://drive.google.com/drive/folders/1E0piM_CJLb5NitTwPsWOn7-LQ4wTNE-K?usp=sharing</t>
  </si>
  <si>
    <r>
      <rPr>
        <sz val="10"/>
        <color theme="1"/>
        <rFont val="Arial"/>
      </rPr>
      <t xml:space="preserve">
</t>
    </r>
    <r>
      <rPr>
        <b/>
        <sz val="10"/>
        <color theme="1"/>
        <rFont val="Arial"/>
      </rPr>
      <t>Acciones de control:</t>
    </r>
    <r>
      <rPr>
        <sz val="10"/>
        <color theme="1"/>
        <rFont val="Arial"/>
      </rPr>
      <t xml:space="preserve">  No se reportan  evidencias de la aplicación del control.
</t>
    </r>
    <r>
      <rPr>
        <b/>
        <sz val="10"/>
        <color theme="1"/>
        <rFont val="Arial"/>
      </rPr>
      <t>Acciones de mitigación:</t>
    </r>
    <r>
      <rPr>
        <sz val="10"/>
        <color theme="1"/>
        <rFont val="Arial"/>
      </rPr>
      <t xml:space="preserve"> Las evidencias corresponden con lo señalado.
De acuerdo con las evidencias adjuntas  se denota el cumplimiento a la acción de mitigación programada.</t>
    </r>
  </si>
  <si>
    <t>Plataforma estratégica de la entidad.</t>
  </si>
  <si>
    <t xml:space="preserve">Dirección, OAP y Líder del proceso. </t>
  </si>
  <si>
    <t xml:space="preserve">Elaboración del Plan Operativo Anual del área conforme a los objetivos estratégicos de la entidad. </t>
  </si>
  <si>
    <t xml:space="preserve">Solicitudes de ajustes a la formulación del Plan Operativo Anual según la ejecución de actividades. </t>
  </si>
  <si>
    <t>Plan Operativo Anual - POA.</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</si>
  <si>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</si>
  <si>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</si>
  <si>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</si>
  <si>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</si>
  <si>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 xml:space="preserve">Protección e Intervención del Patrrimonio </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</si>
  <si>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</si>
  <si>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Asesorar a las ciudadanía en los aspectos técnicos para la intervención, protección o salvaguarda del patrimonio cultural</t>
  </si>
  <si>
    <t xml:space="preserve">Atención sin la preparación de los temas respecto al patrimonio            
Tiempo definido para la atención es limitado y con una frecuencia baja 
Baja profundización en las necesidades del solicitante 
Falta de lineamientos para evitar planteamientos contradictorios entre los asesores del IDPC </t>
  </si>
  <si>
    <t xml:space="preserve">Atención tardia, equivocada o incompleta  en detrimento del patrimonio de la ciudad  </t>
  </si>
  <si>
    <t xml:space="preserve">Insatisfacción de la ciudadania respecto al servicio del IDPC
Quejas por parte de los ciudadanos 
Falta o errores en la información de entrada de los tramites ante el IDPC por falta información precisa de los mismos </t>
  </si>
  <si>
    <t xml:space="preserve">Agendar en la plataforma las citas de asesoría solicitadas a traves de canales virtuales o presenciales </t>
  </si>
  <si>
    <t xml:space="preserve">Líder de equipo </t>
  </si>
  <si>
    <t xml:space="preserve">Diario </t>
  </si>
  <si>
    <t xml:space="preserve">agendamiento a traves de pagina web en la plataforma a un clic del patrimonio </t>
  </si>
  <si>
    <t xml:space="preserve">Se realiza la asignación o reagendamiento de acuerdo con las solicitudes del ciudadno </t>
  </si>
  <si>
    <t xml:space="preserve">reportes de la plataforma a un clic del patriminio 
Lista de asistencia de atención tecnica personalisada 
</t>
  </si>
  <si>
    <t xml:space="preserve">Incrementar la frecuencia de atención de las ciudadania </t>
  </si>
  <si>
    <t xml:space="preserve">Subdirector Protección e Intervención del Patrimonio </t>
  </si>
  <si>
    <t>% de incremento de la atención (población Y tiempo)</t>
  </si>
  <si>
    <t xml:space="preserve">Reasignar la atención al ciudadano al responsable de liderar el equipo o un experto tecnico </t>
  </si>
  <si>
    <t xml:space="preserve">Tecnicos y Humano </t>
  </si>
  <si>
    <t xml:space="preserve">Lider de equipo </t>
  </si>
  <si>
    <t>Asignar como responsabler al lider del equipo para asumir la atención pérsonalizada</t>
  </si>
  <si>
    <t xml:space="preserve">Identificar las causas de la Queja o reclamo frente a la asesoria para establecer los correctivos </t>
  </si>
  <si>
    <t xml:space="preserve">Actas 
plan de corrección </t>
  </si>
  <si>
    <t>El riesgo no se ha materializado dentro del periodo evaluado dado los resultados arrojados de los controles establecidos:
1. De los reportes recibidos por el equipo atencion a la ciudadania de los tramites que tiene a cargo la Subdireccion de Proteccion e Inervencion se evidencia que dentro del periodo del primer trimestre del año se atendieron 558 ciudadanos de los cuales 298 solicitaron cita  y 33 no asistieron a su cita atendiendo a los ciudadanos en los tiempos correspondientes, por lo que se evidencia que se atendieron mas ciudadanos de los citados cumpliendo con el agendamiento de los mismos. Para el mes de abril, se suspende los servicios de atencion personalizada dada la prohibicion de aglomeracion de personas en un mismo sitio por el Gobierno Nacional. Sin embargo, el equipo de atencion a la ciudadania realiza una prueba piloto al finalizar la ultima semana de este mes donde se ejecuta una prueba piloto para la atencion a los usuarios de la Subdireccion , se atendieron 4 personas con temas asociados a asesorias de anteproyectos y reparaciones locativas.
2. En conformidad con el punto anterior, los tecnicos que atendieron a la ciudadania durante este periodo evaluado diligenciaron el listado de asistencia de atencion tecnica personalizada, sin embargo, por la medidas de aislamiento preventivo obligatorio de todos los ciudadanos en Colombia establecido por el Gobierno Nacional mediante Decreto 457 de 2020 por el Estado de Emergencia Sanitaria generada por la pandemia del coronavirus COVID-19. y ampliación de la medida de aislamiento mediante Decreto Nacional 531 y 539 de 2020, no se tienen los listados de asistencia en fisico y original, ni tampoco escaneados puesto que no se preveia la ocurrencia de la medida. Una vez retomadas las labores se remitiran las mismas como soporte.
3. De igual manera, el flujo de ejecucion del proceso en la plataforma Orfeo se realiza constantemente, de hecho, para generar el radicado de cada uno de los conceptos tecnicos emitidos por la Subdireccion se hace necesaria la revision y aprobacion mediante la misma de los documentos a emitir. Se cuenta con 450 conceptos tecnicos emitidos durante el cuatrimestre evaluado que son soporte de la ejecucion del proceso en la plataforma Orfeo.
4. Para el mes de Abril de la presente vigencia, por las medidas establecidas por el Gobierno Nacional, durante el mes se realiza un acompañamiento a la ciudadania a traves de correos electronicos, videoconferencias (Googlemeet, Hangouts, Zoom), facilitando los medios de comunicacion disponibles para no dejar de atender las inquietudes y necesidades de los ciudadanos. De igual manera, se brinda atencion al ciudadano realizando un acompañamiento al diligenciamiento formulario y sus soportes para que estos se encuentren en legal y debida forma previo a la radicacion.
5. Para los planes de manejo, se consulta la posibilidad de incrementar la frecuencia de atencion a la ciudadania por parte de la Subdireccion Corporativa y por parte de los equipos de trabajo de esta Subdireccion y se evidencia que aunque una de las sugerencias de la ciudadania es la posibilidad de incrementar la atencion, los tecnicos evaluadores no cuentan con la disponibilidad para realizar dicha accion dada su carga laboral. Se propone una mesa de trabajo desde el equipo de atencion a la ciudadania para revisar este tema; Sin embargo, en condiciones normales, para el mismo tiempo disponible de atencion (1 vez a la semana) se atendieron mas ciudadanos de los regitrados en las citas. 
6. Se define un plan de trabajo para desarrollar el plan detallado de asesorias teniendo encuenta las necesidades de los usuarios como las de los equipos de trabajo para satisfacer las necesidades de los usuarios, dado que las condiciones actuales de confinamiento no permiten desarrollar dicha actividad se propone cumplir con esta actividad para el 30 de junio del 2020, esto con la premisa de que el riesgo no se ha materializado y que los controles existentes mitigan la aparicion del mismo.</t>
  </si>
  <si>
    <t>1. (558/4)
2. Se realiza un plan de trabajo.</t>
  </si>
  <si>
    <t>1. Bitácoras de Atención a la Ciudadanía(Click del patrimonio): https://drive.google.com/drive/folders/1sMfDtqKa9ORUIbZhmlE96x2X4iSp5Egw
2. Las evidencias se encuentran en fisico y original en la Entidad. Se remitiran las mismas una vez levantadas las medidas de confinamiento.
3. ESTRATEGIA 1_Asesoría técnica en BIC y SIC:  https://drive.google.com/drive/folders/1SwAYGWLuWgTyMyJA-smyVlqfrgRe_IhN
ESTRATEGIA 5_Seguimiento y control urbano: https://drive.google.com/drive/folders/1EpHqCdepyxNrTwo45nFNolP-ZJ-RhGml
4. 
5. Bitácoras de Atención a la Ciudadanía(Click del patrimonio): https://drive.google.com/drive/folders/1sMfDtqKa9ORUIbZhmlE96x2X4iSp5Egw
6. Plan de trabajo para definir plan de asesoria detallada.</t>
  </si>
  <si>
    <t>Para este periodo no se ha materializado el riesgo bajo los siguientes controles:
1. Las medidas de aislamiento preventivo obligatorio de todos los ciudadanos en Colombia establecido por el Gobierno Nacional han sido prologandas, por lo que ha permanecido la atención a la ciudadanía a través de los medios virtuales entre el ciudadano y el Instituto: Como GOOGLE MEET, A UN CLICK DEL PATRIMONIO Y VIA TELEFÓNICA. 
2. Según los boletines realizados por el Equipo de Corporativa - Atención a la ciudadanía, quienes son los responsables de la administración del buzón de solicitudes, han agendado 350 citas de compentencia para esta Subidrección, obteniendo un 100% de asistencia por parte de la ciudadanía, sin evidencia de algún tipo de quejas o reclamos.
3. Con respecto a la actividad propuesta sobre el incremento a la frecuencia de la atención a la ciudadanía con un plan para el pasado 30/04/2020, aún no se cuenta con dicha aprobación, ya que se evaluó dicha propuesta pero se concluyó que ésta no se alineaba con el nuevo enfoque de integralidad del patrimonio cultural, y el seguimiento posterior luego de birndar la respuesta al ciudadano. Por lo que se adelantó la contratación de un profesional idoneo y con la experticia requerida en diseñar los instrumentos para la recolección de la información técnica e implementar una base de datos que recoja la información de las diferentes áreas y líneas de trabajo de la subdirección.con metodologías de seguimiento, tiempos establecidos para cada paso, implementando un sistema de alertas que permita visualizar un control y monitoreo más eficaz, alineados con procedimientos muchos mas definidos y con indicadores más confiables para los próximos reportes. 
4. En consecuencia, el indicador de la actividad sobre el incremento a la frecuencia de la atención a la ciudadanía se ha tenido en cuenta como linea base lo registrado en el mismo periodo del año 2019 (mayo - agosto), en el cual reportaron 912 Asesorías Técnicas Personalizadas, que comparadas con el actual cuatrimestre se presenta una disminuciion significativa, a causa de la Pandemia COVID-19.</t>
  </si>
  <si>
    <t>( (Periodo Actual / Periodo Anterior)-1 ) * 100
( (350 / 912 ) -1 ) * 100 = -61,62%</t>
  </si>
  <si>
    <r>
      <rPr>
        <sz val="12"/>
        <color theme="1"/>
        <rFont val="Tahoma"/>
      </rPr>
      <t xml:space="preserve">1. Resumen Bitácoras II cuatrimestre 2020
2.Revisión Informe de atención asesoría técnica mes de Julio y Agosto 2020
3. Resumen Bitácoras II cuatrimestre 2019
</t>
    </r>
    <r>
      <rPr>
        <sz val="12"/>
        <color rgb="FF0000FF"/>
        <rFont val="Tahoma"/>
      </rPr>
      <t>https://drive.google.com/drive/u/2/folders/1IX_9WWekqlF90EGI4HdtSmnDrablv8h7</t>
    </r>
  </si>
  <si>
    <t xml:space="preserve">Las evidencias corresponden con lo enunciado, sin embargo no corresponden totalmente con las evidencias definidas en el diseño del control. </t>
  </si>
  <si>
    <t>Para este periodo no se ha evidenciado la materialización del riesgo, 
SEGUIMIENTO CONTROLES:
1.Conforme a los boletines (antes bitacoras) realizados por el Equipo de Corporativa - Atención a la ciudadanía, quienes son los responsables de la administración del buzón de solicitudes, se han atendido 508 citas de competencia para esta Subidrección, obteniendo un 100% de asistencia por parte de la ciudadanía, sin evidencia de algún tipo de quejas o reclamos.
2. Con respecto a la ejecución de los procedimientos, se evidencia que el flujo de información y aprobación de los trámites se lleva a cabo, cumpliendo los puntos de control los cuales se visualizan en la parte inferior de cada documento.
3. La interacción con la ciudadanía en el marco de la emergencia sanitaria actual decretada por el Covid-19, la prestación del servicio de atención a la ciudadanía, se mantienen los canales de comunicación como GOOGLE MEET, CORREO ELECTRONICO, A UN CLICK DEL PATRIMONIO Y VIA TELEFÓNICA, los cuales permiten orientar y apoyar al ciudadano con su tramite.
SEGUIMIENTO PLAN DE MANEJO:
4. El  indicador de la actividad sobre el incremento a la frecuencia de la atención a la ciudadanía se ha tenido en cuenta como linea base lo registrado en el mismo periodo del año 2019 (septiembre - diciembre), en el cual se reportaron 907 Asesorías Técnicas Personalizadas, que comparadas con el actual cuatrimestre se presenta una disminuciion significativa, a causa de la Pandemia COVID-19, de un 43,44%
5. Desde un enfoque de procesos sistémico e integral, se realizó el levantamientos de procedimientos identificando debilidades en muchas de sus actividades, teniendo un gran impacto en el resultado del indicador. Para lo cual, se ha construido y presentado el plan con la propuesta de un tablero de indicadores y la racionalización del tramite, la cual fue concertada y validada con los lideres de cada equipo, por medio de mesas de trabajo. Dicho plan pretende realizar una medición adecuada a los procesos, a los resultados y a sus proyecciones, por lo que es necesario buscar las posbles estrategias en la articulación de lo patrimonial con su entorno, profundizar en la gestión de conocimiento para el aprendizaje organizacional, en la noción de patrimonio convocante, incluyente, propositiva, sostenible, y a que el ciudadano sea proactivo y responsable en sus solicitudes.</t>
  </si>
  <si>
    <t>( (Periodo Actual / Periodo Anterior)-1 ) * 100
(508 / 907 ) -1 ) * 100 = -43,44%</t>
  </si>
  <si>
    <t xml:space="preserve">EVIDENCIAS CONTROLES:
1. Boletín Mensual de Asesoría Técnica septiembre 2020
2.  Boletín Mensual de Asesoría Técnica octubre 2020
3.  Boletín Mensual de Asesoría Técnica noviembre 2020
4.  Boletín Mensual de Asesoría Técnica diciembre 2020
5. Resumen Bitacoras III cuatrimestre 2019
6. Resoluciones y Conceptos Tecnicos
7. Correos eletrónicos y capturas de pantalla GOOGLE MEET.
EVIDENCIAS PLAN DE MANEJO
1. Boletín Mensual de Asesoría Técnica septiembre 2020
2.  Boletín Mensual de Asesoría Técnica octubre 2020
3.  Boletín Mensual de Asesoría Técnica noviembre 2020
4.  Boletín Mensual de Asesoría Técnica diciembre 2020
5. Resumen Bitacoras III cuatrimestre 2019
6. 1 Plan - Tablero Control Indicadores
</t>
  </si>
  <si>
    <r>
      <rPr>
        <b/>
        <sz val="12"/>
        <color theme="1"/>
        <rFont val="Tahoma"/>
      </rPr>
      <t xml:space="preserve">
Acciones de control: </t>
    </r>
    <r>
      <rPr>
        <sz val="12"/>
        <color theme="1"/>
        <rFont val="Tahoma"/>
      </rPr>
      <t xml:space="preserve"> Las evidencias relacionadas corresponde con lo señalado.
</t>
    </r>
    <r>
      <rPr>
        <b/>
        <sz val="12"/>
        <color theme="1"/>
        <rFont val="Tahoma"/>
      </rPr>
      <t xml:space="preserve">Acciones de mitigación: </t>
    </r>
    <r>
      <rPr>
        <sz val="12"/>
        <color theme="1"/>
        <rFont val="Tahoma"/>
      </rPr>
      <t>Las evidencias corresponden con lo señalado.
De acuerdo con las evidencias adjuntas y el resultado del indicador reportado se da cumplimiento a la acción de mitigación programada.</t>
    </r>
  </si>
  <si>
    <t xml:space="preserve">Para este periodo no se ha evidenciado la materialización del riesgo, 
SEGUIMIENTO CONTROLES:
1.Conforme al primer boletin trimestral de 2021 y a las bitacoras de los meses de enero a abril 2021 realizados por el Equipo de Corporativa - Atención a la ciudadanía, quienes son los responsables de la administración del buzón de solicitudes, se han atendido 620 citas de competencia para esta Subidrección, obteniendo un 100% de asistencia por parte de la ciudadanía, sin evidencia de algún tipo de quejas o reclamos.
2. Con respecto a la ejecución de los procedimientos, se evidencia que el flujo de información y aprobación de los trámites se lleva a cabo, cumpliendo los puntos de control los cuales se visualizan en la parte inferior de cada documento.
3. La interacción con la ciudadanía en el marco de la emergencia sanitaria actual decretada por el Covid-19, la prestación del servicio de atención a la ciudadanía, se han fortalecido los canales de comunicación como GOOGLE MEET, CORREO ELECTRONICO, A UN CLICK DEL PATRIMONIO Y VIA TELEFÓNICA, los cuales permiten orientar y apoyar al ciudadano con su tramite.
4. Y que según el informe de resultados a las encuestas de satisfaciión se agregó la pregunta, ¿Le gustaría continuar recibiendo la atención de manera virtual?, frente a la cual doscientos cuarenta y dos (242) ciudadanos, correspondientes al 92% de las personas encuestadas, desean continuar recibiendo atención de manera virtual, veintiún (21) de ellos, correspondientes al 8%, prefiere la atención de forma  presencial.
SEGUIMIENTO PLAN DE MANEJO:
5. El  indicador de la actividad sobre el incremento a la frecuencia de la atención a la ciudadanía se ha tenido en cuenta como linea base lo registrado en el mismo periodo del año 2020 (enero-abril), en el cual se reportaron 562 Asesorías Técnicas Personalizadas, que comparadas con el actual cuatrimestre se presenta un aumento del 10,32%.
6. Se ejecuta el plan piloto que pretende realizar una medición adecuada a los procesos, a los resultados y a sus proyecciones, por lo que se construye una matriz que consolida y articula los criterior unifromes de cada procedimiento relacionado con la Asesoria Técnica., mostrando una primera medicion de indicadores de efectividad y eficiencia con corte a 31 de marzo de 2021. No obstante, se requiere adicionar a esta matriz más elementos que permitan la búsqueda, el control de los tiempos de respuesta como la suspensión de términos o prórrogas en las solicitudes radicadas, y el seguimiento administrativo (correspondencia, gestión documental) luego de oficiar las respectivas respuestas; siendo una matriz que consolida y aporta información muy últil para cada equipo de trabajo, asi como la toma de decisiones frente a su valoración. Se espera que antes de que finalice el mes de mayo, dicha matriz se encuentre en estado definitiva y aprobada por la Arq. Maria Claudia para realiza la retroalimentación correspondiente a la OAP y OCI. 
</t>
  </si>
  <si>
    <t>( (Periodo Actual / Periodo Anterior)-1 ) * 100
((620 / 562 ) -1 ) * 100 = 10,32%</t>
  </si>
  <si>
    <t xml:space="preserve">EVIDENCIAS CONTROLES:
1. Resumen Bitácoras de enero a abril 2021
2. Resoluciones y Conceptos Tecnicos
3. Correos eletrónicos y capturas de pantalla GOOGLE MEET y llamadas telefónicas, listado de asistencia.
4. Boletín Trimestral Asesoria Técnica 2021
EVIDENCIAS PLAN DE MANEJO
5. Resumen Bitácoras de enero a abril 2021
5. Resumen Bitácoras de enero a abril 2020
6. Matriz de Indicadores Asesoria Consolidado 2021 </t>
  </si>
  <si>
    <t>En el proceso de verificación de las evidencias, se encontró cada uno de los reportes indicados.
Se  encontró anexo también el Informe Trimestral  (1er trimestre 2021) de la aplicación de la encuesta de satisfacción.
En la revisión de los soportes se evidencia la atención a los requerimientos de los ciudadanos.</t>
  </si>
  <si>
    <t xml:space="preserve">Ejecutar los procedimiento de los tramites y servicios que presta el IDPC (Los procedimiento tiene asociados los requisitos para iniciar los tramites o servicio)  </t>
  </si>
  <si>
    <t>Se informa de los pasos y requisitos de los diferentes tramites y/o servicios</t>
  </si>
  <si>
    <t xml:space="preserve">Se informa sobre la ubicación en la pagina web de la información de los requisitos para cada tramite o servicio </t>
  </si>
  <si>
    <t>Fluijo de ejecución del proceso en la plataforma Orfeo</t>
  </si>
  <si>
    <t xml:space="preserve">Definir un plan de asesoria detallada de los tramites </t>
  </si>
  <si>
    <t xml:space="preserve">1 plan </t>
  </si>
  <si>
    <t xml:space="preserve">Interacción con los ciudadanos para profundizar en la asesoria y resolver inquietudes </t>
  </si>
  <si>
    <t xml:space="preserve">Evaluador </t>
  </si>
  <si>
    <t xml:space="preserve">Mesa de trabajo para resolver inquietudes o a través de correo o atención telefónica </t>
  </si>
  <si>
    <t xml:space="preserve">Identificando las necesidades de los ciudadanos y responder sus inquietudes </t>
  </si>
  <si>
    <t>Actas , correos</t>
  </si>
  <si>
    <t xml:space="preserve">Atención de tramites y servicio de protección e intervención del patrimonio
 (Anteproyectos, valoración Intervención Mínimas, Control urbano, Intervención Monumentos, Equiparaciones, PVE; Intervención del espacio publico, Adopción de monumentos, </t>
  </si>
  <si>
    <t xml:space="preserve">Incumplimiento a los procedimientos definidos para la atención de tramites u OPAS
Control deficiente en las entradas y los tiempos en la ejecución del proceso
Recurso humano insuficiente que desborden la capacidad instalada del IDPC 
Sotfware y hardware con versiones desactaulizada  que prolongan los tiempos de ejecución de las actividades </t>
  </si>
  <si>
    <t xml:space="preserve">Incumplimiento en la oportunidad de las respuestas a las solicitudes ciudadanas de los tramites y servicios ofrecidos por el IDPC </t>
  </si>
  <si>
    <t>Insatisfacción de la ciudadanía respecto al servicio del IDPC
Detrimento de los valores patrimoniales y el inventario de BIC del Distrito capital 
Sanciones administrativas, legales y disciplinarias.</t>
  </si>
  <si>
    <t xml:space="preserve">Control de entradas y salidas de los tramites asignados al proceso de Protección e Intervención  </t>
  </si>
  <si>
    <t xml:space="preserve">Líder de equipo - Profesionales de evaluación </t>
  </si>
  <si>
    <t xml:space="preserve">Registro de base e datos de las entradas de ingreso y de cierre de los tramites </t>
  </si>
  <si>
    <t xml:space="preserve">Validación a traves de la plataforma Orfeo en la asignación de los tramitse y el estado de avance </t>
  </si>
  <si>
    <t xml:space="preserve">Orfeo 
base de datos </t>
  </si>
  <si>
    <t xml:space="preserve">Reestructrura base de datos para el seguimiento de las etapas de ejecución y avance de los tramites y servicios </t>
  </si>
  <si>
    <t xml:space="preserve">1 base de datos definida y aprobada </t>
  </si>
  <si>
    <t xml:space="preserve">Priorizar la atención del tramite o servicio </t>
  </si>
  <si>
    <t xml:space="preserve">Tecnico 
Humano </t>
  </si>
  <si>
    <t xml:space="preserve">Aumentar la capacidad instada (Personal tecnico) para la ejecución de las actividades definidas en la atención de los tramites o servicios </t>
  </si>
  <si>
    <t xml:space="preserve">Reportar a control interno disciplinario las novedaes para que se realice las investigación correspondientes </t>
  </si>
  <si>
    <t xml:space="preserve">Resoluciones u oficios que evidencien la atención del tramite o servicio
</t>
  </si>
  <si>
    <t>El riesgo no se ha materializado dentro del periodo evaluado dado los resultados arrojados de los controles establecidos:
1. Cada equipo de trabajo tiene una base de datos donde lleva el control de sus entradas y salidas, las cuales son revisadas por sus coordinadores para llevar control del cumplimiento de sus tramites. Adicionalmente, se cuenta con dos apoyos que revisan diariamente las solicitudes iniciales  (entradas) y repuestas (salidas) de la subdireccion los cuales llevan cada uno su base de datos de control para verificar los tramites que ingresan y salen de la misma. De igual manera, dada la contingencia de declaracion de emergencia sanitaria del estado nacional se lleva un DRIVE el cual sirve como medio de revision previo por parte de la Subdirectora y coordinadores para la posterior aprobacion y firma de la Subdireccion.
2. Se valida diariamente el Orfeo de la Subdireccion para asignar y tramitar los borradores y radicados de la plataforma de Orfeo.
3.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4. Se genera un reporte de la cantidad de tramites que se tiene en la subdireccion para que los coordinadores de los equipos de trabajo generen estrategias para mitigar cualquier tipo de demora en cuanto al cumplimiento de los tramites.
5. Se presenta una propuesta de base de datos para el seguimiento de las etapas de ejecucion de los tramites, la cual cuenta con los roles y responsabilidades definidos asi como un instructivo para el diligenicamiento de esta Esta esta en proceso de evaluacion y aprobacion por parte de los actores del proceos y la Subdireccion.
6. Se realizan mesas de trabajo para la divulgacion de los procedimientos de la Subdireccion en compañia de la OAP. Adicionalmente se realizan solicitudes de acompañamiento para la verificacion de cada uno de los mismos. Dadas las medidas de contingencia de la emergencia sanitaria declarada por el gobierno nacional se propone mover la fecha de la presentacion del plan para el 1/06/2020 para verificar las lecciones aprendidas de la ejecucion de los tramites y su normalizacion.
7. En conformidad con el punto anterior, cuando se realice el mismo se dara continuidad con este puesto que es prerequisito para el cumplimiento de esata.</t>
  </si>
  <si>
    <t>1. Un base definida que esta en proceso de aprobacion.
2. este plan se presentara una vez sea evantada la medida de aislamiento para verificar lecciones aprendidas dentro de los procedimientos y la normalizacion de los mismos.
3. Se realizara esta actividad una vez sea realizada la inmediatamente anterior.</t>
  </si>
  <si>
    <t>1.  Bases de Datos. https://drive.google.com/drive/folders/1amhfP-U-R2VUlQ8PU9B5wtwZzfraAwaT
2. Transacciones Orfeo. https://drive.google.com/drive/folders/1VrJamwis33V5J_FFStiAAFf3LanW11nY
3. Drive de Controles. https://drive.google.com/drive/folders/16EDCQU65QDlQPDsKNwpByFRbsntUfFzR
4. Reporte ORfeo. https://drive.google.com/drive/folders/1JcANUX-JKybe2Wc5OIFJDaIzPukw5SaC
5. Matriz Propuesta. https://drive.google.com/drive/folders/1-PDuHgofBwGgXn1nbRkGZfTGzPFCmCEU
6. Procedimientos. https://drive.google.com/drive/folders/1oZAr7mKy5Vbu0x_oD1grE8G-Ta5ZIkgd</t>
  </si>
  <si>
    <r>
      <rPr>
        <sz val="12"/>
        <color theme="1"/>
        <rFont val="Tahoma"/>
      </rPr>
      <t xml:space="preserve">Aunque el riesgo en mención no se ha materializado, se han presentado dificultades </t>
    </r>
    <r>
      <rPr>
        <u/>
        <sz val="12"/>
        <color theme="1"/>
        <rFont val="Tahoma"/>
      </rPr>
      <t>en la consolidación y seguimiento permanente de la Subdirectora y en el plan de racionalización de trámites</t>
    </r>
    <r>
      <rPr>
        <sz val="12"/>
        <color theme="1"/>
        <rFont val="Tahoma"/>
      </rPr>
      <t xml:space="preserve">, ya que se requiere visualizar los tramites y sus resultados de manera consolidada a la atencion oportuna que sus lineas de trabajo que le brindan a la ciudadanía. Y ante la multiplicidad de matrices y controles que cada linea de trabajo maneja derivado de sus fines y obligaciones, ha surgido la necesidad de </t>
    </r>
    <r>
      <rPr>
        <u/>
        <sz val="12"/>
        <color theme="1"/>
        <rFont val="Tahoma"/>
      </rPr>
      <t>estandarizar</t>
    </r>
    <r>
      <rPr>
        <sz val="12"/>
        <color theme="1"/>
        <rFont val="Tahoma"/>
      </rPr>
      <t xml:space="preserve"> una herramienta que permita organizar la información derivada de los bienes y servicios realizados por la Subdirección de Protección e Intervención del Patrimonio. También se evaluó una propuesta pero se concluyó que ésta no se alineaba con el nuevo enfoque de integralidad del patrimonio cultural, y el seguimiento posterior luego de birndar la respuesta al ciudadano.
Por lo que se ha contratado </t>
    </r>
    <r>
      <rPr>
        <u/>
        <sz val="12"/>
        <color theme="1"/>
        <rFont val="Tahoma"/>
      </rPr>
      <t>un profesional idoneo y con la experticia requerida</t>
    </r>
    <r>
      <rPr>
        <sz val="12"/>
        <color theme="1"/>
        <rFont val="Tahoma"/>
      </rPr>
      <t xml:space="preserve"> en diseñar los instrumentos para la recolección de la información técnica e implementar una base de datos que recoja la información de las diferentes áreas y líneas de trabajo de la subdirección.con metodologías de seguimiento, tiempos establecidos para cada paso, implementando un sistema de alertas que permita visualizar un control y monitoreo más eficaz, alineados con procedimientos mucho más definidos y con indicadores más confiables para los próximos reportes.
No obstante, se mantienen los Drives de Control por cada linea de trabajo teniendo claridad 
sobre la asignación, evaluación, revisión y aprobación establecidos en los procedimientos vigentes.</t>
    </r>
  </si>
  <si>
    <t>Sin medición en el periodo</t>
  </si>
  <si>
    <r>
      <rPr>
        <sz val="12"/>
        <color theme="1"/>
        <rFont val="Arial"/>
      </rPr>
      <t xml:space="preserve">1. Drives de Control por lineas de trabajo y Planilla de correspondencia
</t>
    </r>
    <r>
      <rPr>
        <sz val="12"/>
        <color rgb="FF0000FF"/>
        <rFont val="Arial"/>
      </rPr>
      <t xml:space="preserve"> 
</t>
    </r>
    <r>
      <rPr>
        <sz val="12"/>
        <color theme="1"/>
        <rFont val="Arial"/>
      </rPr>
      <t xml:space="preserve">2. Certificado de Idoneidad y Estudio previo de profesional 
</t>
    </r>
    <r>
      <rPr>
        <sz val="12"/>
        <color rgb="FF0000FF"/>
        <rFont val="Arial"/>
      </rPr>
      <t>https://drive.google.com/drive/u/2/folders/1_rSFH78-KFg4J34eVx_OPbw9t_VanOpo</t>
    </r>
  </si>
  <si>
    <t xml:space="preserve">Las evidencias corresponden con lo mencionado. </t>
  </si>
  <si>
    <t xml:space="preserve">Para este periodo no se ha evidenciado la materialización del riesgo, 
SEGUIMIENTO CONTROLES:
1. Cada linea de trabajo tiene una base de datos donde lleva el control de sus entradas y salidas, las cuales son revisadas por sus coordinadores para llevar control del cumplimiento de sus tramites. Adicionalmente, se cuenta con dos apoyos que revisan diariamente las solicitudes iniciales  (entradas) y respuestas (salidas) de la subdireccion cotngjando con el sistema documental Orfeo. 
2. En cuanto a las actividades de verificación, revisión y aprobación de respuestass, se evidencia que el flujo de informacion y aprobacion de los tramites se lleva a cabo, cumpliendo los puntos de control los cuales se visualizan en la parte inferior de cada documento.
3. Se mantienen con dos apoyos que revisan diariamente las solicitudes iniciales  (entradas) y repuestas (salidas) de la subdireccion los cuales llevan cada uno su base de datos de control para verificar los tramites que ingresan y salen de la misma, tal y como consta en las minutas de dichos contratos.
SEGUIMIENTO PLAN DE MANEJO:
1.Con el apoyo de la Oficina Asesora de Planeación y la aprobación de la Subdirectora, se cuenta ya con la herramienta que tiene como objetivo la consolidación y seguimiento permanente de todas las solicitudes, la cual permite visualizar los tramites y sus respuestas como "producto final", de manera consolidada a la atencion oportuna que sus lineas de trabajo que le brindan a la ciudadanía. Cada una de estas lineas de trabajo mantienen sus controles, dado que sus procedimientos tienen variables que inciden en los tiempos de respuesta y el personal que interactua en la construcción de esta respuesta. La cual tendrá que validarse en la nueva herramienta llamada base de solicitudes gestionada por los apoyos adminsitrativos que se tienen actualmente.
2.  Desde un enfoque de procesos sistémico e integral, se realizó el levantamientos de procedimientos identificando debilidades en muchas de sus actividades, teniendo un gran impacto en el resultado del indicador. Para lo cual, se ha construido y presentado el plan con la propuesta de un tablero de indicadores y la racionalización del tramite, la cual fue concertada y validada con los lideres de cada equipo, por medio de mesas de trabajo. Dicho plan pretende realizar una medición adecuada a los procesos, a los resultados y a sus proyecciones, por lo que es necesario buscar las posbles estrategias en la articulación de lo patrimonial con su entorno, profundizar en la gestión de conocimiento para el aprendizaje organizacional, en la noción de patrimonio convocante, incluyente, propositiva, sostenible, y a que el ciudadano sea proactivo y responsable en sus solicitudes.
3. Lo anterior, indica que se realizarán las respectuvas actualizaciones a los procedimientos conforme al sistema integrado de calidad y a las politicas y/o lineamientos internos dentro de la vigencia 2021. 
</t>
  </si>
  <si>
    <t>EVIDENCIAS CONTROLES
1. Drives de Control por lineas de trabajo y Planilla de correspondencia
2. Resoluciones y Conceptos Tecnicos
3. Minutas de Adicion y prorroga apoyos administrativos
EVIDENCIAS PLAN DE MANEJO
1. Base de solicitudes
2. 1 Plan - Tablero Control Indicadores</t>
  </si>
  <si>
    <r>
      <rPr>
        <sz val="12"/>
        <color theme="1"/>
        <rFont val="Tahoma"/>
      </rPr>
      <t xml:space="preserve">
</t>
    </r>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Las evidencias corresponden con lo señalado.
De acuerdo con las evidencias adjuntas no se cuenta con el plan de racionalización de trámites, ni los procedimientos con la racionalización de los trámites actualizados motivo por el cual se incumplen las acciones porgramadas en el plan de manejo del riesgo.</t>
    </r>
  </si>
  <si>
    <t>Para este periodo no se ha evidenciado la materialización del riesgo, 
SEGUIMIENTO CONTROLES:
1. Cada linea de trabajo actualiza de manera permanente las actividades que exige cada uno de los citerios de la base de datos donde se regsitran no solo las entradas y salidas, sino las etapas, actividades,estado por cada tramite, las cuales son revisadas por sus coordinadores para llevar control del cumplimiento de sus tramites. 
2. En cuanto a las actividades de verificación, revisión y aprobación de respuestas, se evidencia que el flujo de informacion y aprobacion de los tramites se lleva a cabo, cumpliendo los puntos de control los cuales se visualizan en la parte inferior de cada documento.
3. Se mantienen los dos apoyos adminsitrativos que revisan diariamente las solicitudes iniciales  (entradas) y repuestas (salidas) de la subdireccion, implementando para esta vigencia trabajar en una misma base de radicacion y reasignación de solicitudes de una forma acumulativa y consolidada por toda la SPIP, gracias al apoyo de la OAP que logró la  parametrización de esta base, minimizando tiempos y reprocesos en su gestión y la cual puede ser consultada por cada equipo de trabajo,
SEGUIMIENTO PLAN DE MANEJO:
1. Los equipos de trabajo mantienen su base control, dado que sus procedimientos tienen variables que inciden en los tiempos de respuesta y el personal que interactua en la construcción de una respuesta, evidenciando la  asignación, evaluación, revisión y aprobación como acciones establecidas en los procedimientos vigentes.
2. Para este primer trimestre se cuenta con un base de radicacion y reasignación de solicitudes de forma acumualtiva y consolidada, favoreciendo la busqueda o consulta de información, como el estado del tramite, o su seguimiento, la cual esta a disposición de cada equipo.
3. Se ejecuta el plan piloto que pretende realizar una medición adecuada a los procesos, a los resultados y a sus proyecciones, por lo que se construye una matriz que consolida y articula los criterior unifromes de cada procedimiento relacionado con la Asesoria Técnica., mostrando una primera medicion de indicadores de efectividad y eficiencia con corte a 31 de marzo de 2021. No obstante, se requiere adicionar a esta matriz más elementos que permitan la búsqueda, el control de los tiempos de respuesta como la suspensión de términos o prórrogas en las solicitudes radicadas, y el seguimiento administrativo (correspondencia, gestión documental) luego de oficiar las respectivas respuestas; siendo una matriz que consolida y aporta información muy últil para cada equipo de trabajo, asi como la toma de decisiones frente a su valoración. Se espera que antes de que finalice el mes de mayo, dicha matriz se encuentre en estado definitiva y aprobada por la Arq. Maria Claudia para realiza la retroalimentación correspondiente a la OAP y OCI. 
4.  Se realizaron mesas de trabajo con los coordinadores y sus apoyos de las lineas de trabajo, avanzando en la identificación de los  reprocesos administrativos que entorpecen la agilidad del tramite, estableciendo los posibles cambios a los que se someterian en aras de su racionalización. Asi mismo, se recibe el concepto favorable por parte de DAFP en relación a los proyectos de actos administrativos de anteproyectos y equiparaciones
5. Luego de esto, se ha diseñado para todos los procedimientos la FASE 0, la cual se expone y se aprueba por parte de la Subidrección SPIP y  la Dirección, a fin de implementar una estrategia que permita un reconocimiento de la gestión en dos eventos importantes, en el contacto inicial del solicitante y la perspectiva de experiencia al cliente.</t>
  </si>
  <si>
    <t>No aplica para este periodo</t>
  </si>
  <si>
    <t>EVIDENCIAS CONTROLES
1. Cuadro Control por cada una lineas de trabajo 
2. Base consolidada de Radicación y Reasignación 2021
2. Resoluciones y Conceptos Tecnicos
3. Informes de actividades de los apoyos administrativos
EVIDENCIAS PLAN DE MANEJO
1. Cuadro Control por cada una lineas de trabajo 
2. Base consolidada de Radicación y Reasignación 2021
3. Matriz de Indicadores Asesoria Consolidado 2021 
4. Mesas de trabajo
5. Presentación Etapa 0 procedimientos
6. EMISIÓN CONCEPTO FAVORABLE TRÁMITE ANTEPROYECTOS (RAD IDPC 20215110018102)
7. EMISION CONCEPTO FAVORABLE TRÁMITE EQUIPARACIÓN ESTRATO UNO_20215110009402</t>
  </si>
  <si>
    <t>En lor archivos de las evidencias para este riesgo, identificado como "Cohecho en el accionar" se identificaron 6 archivos en excel :
- Base consolidada de radicación y reaccignación 2021
- Cuadro control de valoraciones
- Cuadro control de Equiparaciones y control urbano
- Cuadro control de Biene Inmuebles
- Cuadro control Espacio publico..
- Cuadro control Asesoria de Proyectos
- Cuadro control Asesoría de Proyecto
En la base que consolida la información sobre solicitudes reasignadas, se evidencia que sólo 4 corresponden a la vigencia Enero / Abril 2021
No se encontraron los siguientes controles:
- Resoluciones y conceptos técnicos
- Informe de actividades de los apoyos administrativos
En cuanto a las Evidencias Plan de Manejo, sólo se anexaron los 3 primeros items. Del 4 al 7 no se encuentran incluidos los archivos dentro de las carpetas.</t>
  </si>
  <si>
    <t xml:space="preserve">Líder del Equipo y Subdirector de Protección en Intervención del patrimonio </t>
  </si>
  <si>
    <t xml:space="preserve">Definir los roles y responsabilidades en el seguimiento de la base de datos reestruturada </t>
  </si>
  <si>
    <t xml:space="preserve">Asignación de personal de apoyo para el seguimiento y verificación del estado de avance de los tramites </t>
  </si>
  <si>
    <t xml:space="preserve">Persoinal de apoyo </t>
  </si>
  <si>
    <t xml:space="preserve">Registro en base e datos y se generaba alertas del estado de avance de los tramites </t>
  </si>
  <si>
    <t xml:space="preserve">Priorización de solicitudes </t>
  </si>
  <si>
    <t xml:space="preserve">Detectar </t>
  </si>
  <si>
    <t xml:space="preserve">Definir el plan de racionalización de los tramites </t>
  </si>
  <si>
    <t xml:space="preserve">1 plan de racionalización aprobado </t>
  </si>
  <si>
    <t xml:space="preserve">Actualización de los procedimientos de acuerdo con los cambios que se generen en la implementación del plan de racionalización </t>
  </si>
  <si>
    <t xml:space="preserve">No procedimientos actualizados / No de procedimientos programados por plan de racioanlizacion </t>
  </si>
  <si>
    <t xml:space="preserve">Realizar la estructuración de proyectos de intervención de directa o a través de terceros de los Bienes de interés cultural </t>
  </si>
  <si>
    <t xml:space="preserve">Una definición incompleta o inadecuada de los APU
Estudios previos sin la justificación completa 
Limitación de recursos (Presupuesto) destinados para la ejecución de las obras 
Errores en la consultorías y los tiempos de vigencia de las mismas
</t>
  </si>
  <si>
    <t xml:space="preserve">Deficiencias en la estructuración de proyectos </t>
  </si>
  <si>
    <t xml:space="preserve">Tiempo mayor en la ejecución de las obras y presupuesto 
Variación en las cantidades de obra proyectadas 
Hallazgos de órganos de control 
Partición de proyectos en etapas para la ejecución de los proyectos </t>
  </si>
  <si>
    <t xml:space="preserve">asegurar la Idoneidad y experticia de profesionales a cargo de la actividad de estructuración </t>
  </si>
  <si>
    <t xml:space="preserve">Subdirector de Protección en Intervención del patrimonio  </t>
  </si>
  <si>
    <t xml:space="preserve">De acuerdo a las necesidades del proceso </t>
  </si>
  <si>
    <t xml:space="preserve">Revisión de perfiles acorde a las necesidades de la entidad y el proyecto  a estructurara </t>
  </si>
  <si>
    <t xml:space="preserve">Definición de perfil de inexistenci ao insuficiencia del personal de planta </t>
  </si>
  <si>
    <t xml:space="preserve">Solicitudes de inexistencia
Certificados de no planta 
Certificado de idoneidad </t>
  </si>
  <si>
    <t xml:space="preserve">Realizar visitas tecnicas de campo  </t>
  </si>
  <si>
    <t xml:space="preserve">Equipo de estructuración </t>
  </si>
  <si>
    <t xml:space="preserve">Numero de visitas ejecutadas / Visitas programadas por proceso </t>
  </si>
  <si>
    <t>Ajuste de la estructura del proyecto</t>
  </si>
  <si>
    <t>Ajuste de las estructuración de los proyectos Adendas y ajuste de cronogramas</t>
  </si>
  <si>
    <t>Nueva version del proyecto</t>
  </si>
  <si>
    <t>El riesgo no se ha materializado dentro del periodo evaluado dado los resultados arrojados de los controles establecidos:
1. Se definen los perfiles de inexistencia e insuficiencia de personal de planta para cumplir con la idoneidad de los perfiles requeridos para cumplir con las obligaciones del equipo de estructuracion.
2. Por la autonomia del Ordeonador del Gasto, el mismo, en el mes de Febrero solicita modificar el Plan Anual de Adquisiciones donde solicita OAP que incluya 1 linea para la consultoria el estudio que permita a los monumentos ser inlcuyentes y den accesibilidad a las personas discapacitadas para su disfrute e interaccion., adicionalmente se solicita la inclusion de la Obra de Columbarios (primeros Auxilios) y el convenio para realizar los primeros auxilios de la coleccion arqueologica del centro de memoria, paz y reconciliacion. Debida a esto no se hace necesario el correo solicitado. en esta matriz de riesgo como control.
3. La licencia de la plataforma Construplan esta actualizada y su contrato esta vigente hasta junio del 2020. Actualmente se esta adelantando el informe correspondiente para reportar los presupuestos actualizados , los cuales se remitiran durante el trancurso de esta semana por parte del equipo de estructuracion.
4. Se realizan las visitas tecnicas para inspeccionar las obras que se estan estructurado en este momento por la Subdireccion.</t>
  </si>
  <si>
    <t>1. (2 vistias tecnicas / 2 obras a estructurar)</t>
  </si>
  <si>
    <t>1. Construplan. https://drive.google.com/drive/folders/1jyVlVBSWYI974StGadjyAbonVFmXfhH9
2. Correo. https://drive.google.com/drive/folders/1OecfRd3Kk73LPXJgL1_q2vgARdjCJQZq
3. Idoneidad de Estructuracion.https://drive.google.com/drive/folders/1wHdhQIs8beDUbCOPqjyOTIIXAYtFLw-k
4. visitas tecnicas. https://drive.google.com/drive/folders/1qa4juKuIA4V30FLk5jj3XgnuyQpUTbxX</t>
  </si>
  <si>
    <t>El riesgo no se ha materializado dentro del segundo cuatrimestre manteniendo los controles establecidos:
1. En el mes de julio, se le ha dado continuidad por medio de un contrato nuevo a los profesionales que finalizaon su contrato en el mes de junio de 2020, ya que cuentan con la idoneidad de los perfiles requeridos para cumplir con el proceso de estructuración de proyectos que se han venido adelantando.
2. La licencia del programa Construdata está actualizada a la fecha, por lo que ha permitido elaborar los presupuestos y proyecciones de tiempo en la ejecución de dchos procesos. (Vigencia de 1 año próxima a vencer 01/10/2020) 
3. Las visitas técnicas a los proyectos se han pospuesto debido a las medidas de aislamiento preventivo obligatorio de todos los ciudadanos en Colombia establecido por el Gobierno Nacional. Sin embargo, se evidencia intensidad en las actividades precontractuales de dichos procesos.</t>
  </si>
  <si>
    <r>
      <rPr>
        <sz val="12"/>
        <color theme="1"/>
        <rFont val="Tahoma"/>
      </rPr>
      <t xml:space="preserve">1. Certificados de Idoneidad y No planta
</t>
    </r>
    <r>
      <rPr>
        <sz val="12"/>
        <color rgb="FF0000FF"/>
        <rFont val="Tahoma"/>
      </rPr>
      <t xml:space="preserve">
https://drive.google.com/drive/u/1/folders/1wXAK8lo4oyG6zxsJiaJWK_FtkX73NNkO
</t>
    </r>
    <r>
      <rPr>
        <sz val="12"/>
        <color theme="1"/>
        <rFont val="Tahoma"/>
      </rPr>
      <t xml:space="preserve">2. Factura Construdata y Contrato LEGIS 466-2019
</t>
    </r>
    <r>
      <rPr>
        <sz val="12"/>
        <color rgb="FF0000FF"/>
        <rFont val="Tahoma"/>
      </rPr>
      <t xml:space="preserve">
https://drive.google.com/drive/u/1/folders/1AkSdycacMUTVIqETsg60VsdP1PD524J9
</t>
    </r>
    <r>
      <rPr>
        <sz val="12"/>
        <color theme="1"/>
        <rFont val="Tahoma"/>
      </rPr>
      <t xml:space="preserve">3. Actiividades Precontractuales My-Ag
</t>
    </r>
    <r>
      <rPr>
        <sz val="12"/>
        <color rgb="FF0000FF"/>
        <rFont val="Tahoma"/>
      </rPr>
      <t xml:space="preserve">
https://drive.google.com/drive/u/1/folders/1eQkxgFCsy-DExCphRXkDbHukfy0sIkKK</t>
    </r>
  </si>
  <si>
    <t>La evidencias corersponden conlo mencionado, sin embargo la factura y el contrato tiene fechas deperíodos anteriores, por lo cual no hacen parte del presente monitoreo.</t>
  </si>
  <si>
    <t>El riesgo no se ha materializado manteniendo los controles establecidos:
SEGUIMIENTO A CONTROLES:
1. Se le dado continuidad a los profesionales ya que cuentan con la idoneidad de los perfiles requeridos para cumplir con el proceso de estructuración de proyectos que se han venido adelantando, la cual se eividencia en las adiciones y prorrogas de dichos contratos para la estructuración de los procesos de la vigencia 2021.
2. La información obtenida de los estudios y consultorias fue tenida en cuenta en las actividades programadas en la etapa de estructuración permitiendo la adjudicacion de los procesos relacionados con proyectos de obra que adelanta la Subdirección. 
3. Se actualizó la licencia del programa Construdata por un año más (01/10/2021), por lo que ha permitido elaborar los presupuestos y proyecciones de tiempo en la ejecución de dchos procesos.
SEGUIMIENTO A PLAN DE MANEJO:
Para este periodo no se realizaron visitas técnicas, ya que a la fecha se evidencia la adjudicación de los procesos. IDPC-LP-04-2020 – Columbarios obra IDPC-CM-002-2020 – Columbarios Interventoría. siendo el único proyecto de obra de la vigencia a cargo de la subdirección que requeria dichas visitas e inspecciones de campo.</t>
  </si>
  <si>
    <r>
      <rPr>
        <sz val="12"/>
        <color theme="1"/>
        <rFont val="Tahoma"/>
      </rPr>
      <t xml:space="preserve">EVIDENCIA CONTROLES
1. Minutas de Adicion y Prorrogas de contratos
2.Informe de seguimiento Estructuración 2020
3. Factura Construdata y Contrato LEGIS 662-2020
EVIDENCIAS PLAN DE MANEJO
</t>
    </r>
    <r>
      <rPr>
        <sz val="12"/>
        <color rgb="FF0000FF"/>
        <rFont val="Tahoma"/>
      </rPr>
      <t xml:space="preserve">
</t>
    </r>
    <r>
      <rPr>
        <sz val="12"/>
        <color theme="1"/>
        <rFont val="Tahoma"/>
      </rPr>
      <t xml:space="preserve">1.Informe de seguimiento Estructuración 2020
</t>
    </r>
    <r>
      <rPr>
        <sz val="12"/>
        <color rgb="FF0000FF"/>
        <rFont val="Tahoma"/>
      </rPr>
      <t xml:space="preserve">
https://drive.google.com/drive/u/1/folders/1eQkxgFCsy-DExCphRXkDbHukfy0sIkKK</t>
    </r>
  </si>
  <si>
    <r>
      <rPr>
        <sz val="12"/>
        <color theme="1"/>
        <rFont val="Tahoma"/>
      </rPr>
      <t xml:space="preserve">
</t>
    </r>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Las evidencias corresponden con lo señalado.
No se realiza el resultado del indicador lo que no  permite identtificar su cumplimiento y de acuerdo con la evidencias reportadas no se evidencia la ejeución de la acción del plan de mitigación programada.</t>
    </r>
  </si>
  <si>
    <t xml:space="preserve">El riesgo no se ha materializado manteniendo los controles establecidos:
SEGUIMIENTO A CONTROLES:
1. Se le dado continuidad a los profesionales ya que cuentan con la idoneidad de los perfiles requeridos para cumplir con el proceso de estructuración de proyectos que se han venido adelantando, la cual se eividencia en los informes de actividades de los contratistas.
2. La información obtenida de los estudios y consultorias fue tenida en cuenta en las actividades programadas en la etapa de estructuración permitiendo cumplir con las actividades programadas de procesos que adelanta la Subdirección. 
3. Se recuerda la licencia del programa Construdata por un año más (01/10/2021), por lo que ha permitido elaborar los presupuestos y proyecciones de tiempo en la ejecución de dchos procesos.
SEGUIMIENTO A PLAN DE MANEJO:
En la presente vigencia y conforme al plan de adquisiciones, se establecen los sigueintes procesos, lo cuales dieron inicio en el mes de marzo, reportando lo siguiente:
1. Plan de Manejo Arqueologico - Caminos Reales : Revisión del alcance presupuestal para iniciiar su estructuración.
2. Consolidacion Estructural de Los Columbarios: Revisión de la información técnica proyectada y de estudio de mercado para establecer el alcance de la Estructuración de la consultoría que permita la futura Intervención de los Columbarios.
3. Primera Fase Intervención Paisajistica Columbarios: Revisión de la información técnica proyectada y de estudio de mercado para establecer el alcance de la Estructuración de la consultoría que permita la futura Intervención de los Columbarios.
</t>
  </si>
  <si>
    <r>
      <rPr>
        <sz val="12"/>
        <color rgb="FF000000"/>
        <rFont val="Tahoma, Arial"/>
      </rPr>
      <t xml:space="preserve">EVIDENCIA CONTROLES
1. Informe de Actividades Abogada
2. Informe de Actividades Estructurador
EVIDENCIAS PLAN DE MANEJO
</t>
    </r>
    <r>
      <rPr>
        <sz val="12"/>
        <color rgb="FF0000FF"/>
        <rFont val="Tahoma"/>
      </rPr>
      <t xml:space="preserve">
3</t>
    </r>
    <r>
      <rPr>
        <sz val="12"/>
        <color theme="1"/>
        <rFont val="Tahoma"/>
      </rPr>
      <t xml:space="preserve">.Informe de seguimiento Estructuración 2021
</t>
    </r>
  </si>
  <si>
    <t>Se presentan los informes de actividades del mes de marzo del estructurador Ariesl Rodrigo Fernandez Baca y del mes de abril de la abogada Ana María Montoya Correa. 
El informe de actividades evidencia la contratación de personas para la ejecución de las actividades requeridas pero no da cuenta de la idoneidad de las mismas, por lo cual no está relacionada con el control establecido.
Se adjunta carpeta de estructuración del proceso para los Columbarios. Entre los archivos presentados se evidencia que en la fase de estructuración se considera la contratación de consultorías especializadas para el proceso. Este proceso de contratación (según las evidencias presentadas) no ha concluido y por tal razón nos e ha hecho efectiva la contratación de las consultorías, sin embargo se evidencia que se están considerando.
Se adjunta factura de fecha de enero 2021, para soporte y mantenimiento de un año del software cdata.</t>
  </si>
  <si>
    <t xml:space="preserve">Evaluar la existencia de las consultorias y estudios de entrada para la estructuración </t>
  </si>
  <si>
    <t xml:space="preserve">Validar la información de la existencia de los estudio y consultorias </t>
  </si>
  <si>
    <t xml:space="preserve">Informar la inexistencia de los estudio o consultorias </t>
  </si>
  <si>
    <t xml:space="preserve">Correo </t>
  </si>
  <si>
    <t xml:space="preserve">actualizar Sotfware "Construplan" (licencias y datos de ingreso para el presupuesto) </t>
  </si>
  <si>
    <t xml:space="preserve">Programación de la actualización de las licencias del Sotfware
ingreso de datos de presupuesto en la base de datos del sotfware </t>
  </si>
  <si>
    <t xml:space="preserve">Se reitera la programación de la compra de licencias a Gestión Corporativa </t>
  </si>
  <si>
    <t xml:space="preserve">Licencia actualizada
presupuestos actualizados 
 </t>
  </si>
  <si>
    <t xml:space="preserve">Atención de tramites y servicio de protección e intervención del patrimonio  </t>
  </si>
  <si>
    <t>Ofrecimiento de dadivas o regalos. 
Falta de ética de los profesionales responsables de la ejecución de acciones de la subdirección.</t>
  </si>
  <si>
    <t xml:space="preserve">cohecho en el accionar de la Subdirección de Protección e intervención en favor de un tercero </t>
  </si>
  <si>
    <t>Sanciones administrativas, legales y disciplinarias.</t>
  </si>
  <si>
    <t>Líder del Equipo</t>
  </si>
  <si>
    <t>Asignación en ORFEO y productos ajustados.</t>
  </si>
  <si>
    <t>Espacios para informar al Subdirector sobre algún posible hecho de manipulación o cohecho en el accionar de la Subdirección a través de un buzón para esta información (personal o anónima)</t>
  </si>
  <si>
    <t xml:space="preserve">1 revisión mensual de buzón de información </t>
  </si>
  <si>
    <t>El riesgo no se ha materializado dentro del periodo evaluado dado los resultados arrojados de los controles establecidos:
1. Se valida diariamente el Orfeo de la Subdireccion para asignar y tramitar los borradores y radicados de la plataforma de Orfeo.
2.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3. Los espacio para informar cualquier acto de corrupcion en la entidad se realiza mediante los correos disciplinarios@idpc.gov.co y notificacionjudicial@idpc.gov.co. Control disciplinario no ha notificado el denuncio de ningun acto de corrupcion a la fecha a la Subdireccion.</t>
  </si>
  <si>
    <t>1. No hay evidencia de control disciplinario para la notificacion de denuncio de corrupcion.</t>
  </si>
  <si>
    <t>2. Transacciones Orfeo. https://drive.google.com/drive/folders/1VrJamwis33V5J_FFStiAAFf3LanW11nY
3. Drive de Controles. https://drive.google.com/drive/folders/16EDCQU65QDlQPDsKNwpByFRbsntUfFzR</t>
  </si>
  <si>
    <t xml:space="preserve">El riesgo no se ha materializado dentro del periodo evaluado dado que se mantienen los controles establecidos:
1. Se valida diariamente las radicaciones y reasignaciones por el sistema de gestión documental Orfeo, el cual se mantiene una base de control de entradas y salidas de la documentación radicada.
2. A la fecha no se ha recibido notificación alguna sobre presunto cohecho o manipulación de trámites.
</t>
  </si>
  <si>
    <r>
      <rPr>
        <sz val="12"/>
        <color theme="1"/>
        <rFont val="Tahoma"/>
      </rPr>
      <t xml:space="preserve">1. Radicaciones generales 2020
2. Drive de Control por lineas de trabajo y planilla de correspondencia
</t>
    </r>
    <r>
      <rPr>
        <sz val="12"/>
        <color rgb="FF0000FF"/>
        <rFont val="Tahoma"/>
      </rPr>
      <t>https://drive.google.com/drive/u/2/folders/1WRuY5ui2zutXDAA35iwKyMIIsA456m0A</t>
    </r>
  </si>
  <si>
    <t xml:space="preserve">El riesgo no se ha materializado dentro del periodo evaluado dado que se mantienen los controles establecidos:
1. Se mantiene la metodologia de trabajo la cual consiste en que  diariamente se verifican las radicaciones y reasignaciones por el sistema de gestión documental Orfeo, con una base de control de entradas y salidas de la documentación radicada.
2. A la fecha no se ha recibido notificación alguna sobre presunto trafico de influencias en beneficio de terceros.
</t>
  </si>
  <si>
    <r>
      <rPr>
        <sz val="12"/>
        <color theme="1"/>
        <rFont val="Tahoma"/>
      </rPr>
      <t xml:space="preserve">1. Radicaciones generales 2020
2. Drive de Control por lineas de trabajo y planilla de correspondencia
</t>
    </r>
    <r>
      <rPr>
        <sz val="12"/>
        <color rgb="FF0000FF"/>
        <rFont val="Tahoma"/>
      </rPr>
      <t>https://drive.google.com/drive/u/2/folders/1WRuY5ui2zutXDAA35iwKyMIIsA456m0A</t>
    </r>
  </si>
  <si>
    <r>
      <rPr>
        <sz val="12"/>
        <color theme="1"/>
        <rFont val="Tahoma"/>
      </rPr>
      <t xml:space="preserve">
</t>
    </r>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Las evidencias corresponden con lo señalado.
No se realiza el resultado del indicador lo que no  permite identtificar su cumplimiento y de acuerdo con la evidencias reportadas se evidencia la ejeución de la acción del plan de mitigación programada.</t>
    </r>
  </si>
  <si>
    <t xml:space="preserve">
1. Cuadro Control por cada una lineas de trabajo 
2. Base consolidada de Radicación y Reasignación 2021</t>
  </si>
  <si>
    <t xml:space="preserve">Se presentan los siguientes archivos por cada línea de trabajo:
- Cuadro de control de valoraciones
- Cuadro de control de equiparaciones y control urbano
- Cuadro de control de bienes y monumentos
- Cuadro de control de espacio público y publicidad visual exterior
- Cuadro de control de asesoría de proyectos
En el archivo de control de espacio público y publicidad visual exterior se evidencia una columna en la que aparece el evaluador, en el archivo de Control de Bienes se eidencia una hoja en la que se encuentra el control de firmas de los líderes y Director del Instituto, en los demás archivos archivos no hay evidencia de las actividades de verificación, revisón y aprobación. 
Los archivos de control de espacio público y publicidad visual exterior y Control de equiparaciones y control urbano cuentan con hojas de asignación por cada profesional. Los demás no cuentan con estas hojas.
También se encuentra el archivo:
- Base consolidada de Radicación y Reasignación 2021
Esta base no muestra los profesionales qie tienen asignados las diferentes radicaciones, por lo cual no se ajusta al control establecido.  </t>
  </si>
  <si>
    <t>Violación de los derechos de los ciudadanos.</t>
  </si>
  <si>
    <t>Pérdida de imagen y confianza institucional.</t>
  </si>
  <si>
    <t>Intereses particulales.
Clientelismo. 
Influencia de terceros.</t>
  </si>
  <si>
    <t>El riesgo no se ha materializado dentro del periodo evaluado dado los resultados arrojados de los controles establecidos:
1. Se valida diariamente el Orfeo de la Subdireccion para asignar y tramitar los borradores y radicados de la plataforma de Orfeo.
2.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3. Los espacio para informar cualquier acto de trafico de influencias en la entidad se realiza mediante los correos disciplinarios@idpc.gov.co y notificacionjudicial@idpc.gov.co. Control disciplinario no ha notificado el denuncio de ningun acto de corrupcion a la fecha a la Subdireccion.</t>
  </si>
  <si>
    <t>1. No hay evidencia de control disciplinario para la notificacion de denuncio de trafico de influencias</t>
  </si>
  <si>
    <t>El riesgo no se ha materializado dentro del periodo evaluado dado que se mantienen los controles establecidos:
1. Se valida diariamente las radicaciones y reasignaciones por el sistema de gestión documental Orfeo, el cual se mantiene una base de control de entradas y salidas de la documentación radicada.
2. A la fecha no se ha recibido notificación alguna sobre presunto trafico de influencias en beneficio de terceros.</t>
  </si>
  <si>
    <r>
      <rPr>
        <sz val="12"/>
        <color theme="1"/>
        <rFont val="Tahoma"/>
      </rPr>
      <t xml:space="preserve">1. Radicaciones generales 2020
2. Drive de Control por lineas de trabajo
</t>
    </r>
    <r>
      <rPr>
        <sz val="12"/>
        <color rgb="FF0000FF"/>
        <rFont val="Tahoma"/>
      </rPr>
      <t>https://drive.google.com/drive/u/2/folders/1WRuY5ui2zutXDAA35iwKyMIIsA456m0A</t>
    </r>
  </si>
  <si>
    <t>El riesgo no se ha materializado dentro del periodo evaluado dado que se mantienen los controles establecidos:
1. Se mantiene la metodologia de trabajo la cual consiste en que  diariamente se verifican las radicaciones y reasignaciones por el sistema de gestión documental Orfeo, con una base de control de entradas y salidas de la documentación radicada.
2. A la fecha no se ha recibido notificación alguna sobre presunto trafico de influencias en beneficio de terceros.</t>
  </si>
  <si>
    <r>
      <rPr>
        <sz val="12"/>
        <color theme="1"/>
        <rFont val="Tahoma"/>
      </rPr>
      <t xml:space="preserve">1. Radicaciones generales 2020
2. Drive de Control por lineas de trabajo
</t>
    </r>
    <r>
      <rPr>
        <sz val="12"/>
        <color rgb="FF0000FF"/>
        <rFont val="Tahoma"/>
      </rPr>
      <t>https://drive.google.com/drive/u/2/folders/1WRuY5ui2zutXDAA35iwKyMIIsA456m0A</t>
    </r>
  </si>
  <si>
    <r>
      <rPr>
        <sz val="12"/>
        <color theme="1"/>
        <rFont val="Tahoma"/>
      </rPr>
      <t xml:space="preserve">
</t>
    </r>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Las evidencias corresponden con lo señalado.
No se realiza el resultado del indicador lo que no  permite identtificar su cumplimiento y de acuerdo con la evidencias reportadas se evidencia la ejeución de la acción del plan de mitigación programada.</t>
    </r>
  </si>
  <si>
    <t>1. Cuadro Control por cada una lineas de trabajo 
2. Base consolidada de Radicación y Reasignación 2021</t>
  </si>
  <si>
    <t>Se presentan los siguientes archivos por cada línea de trabajo:
- Cuadro de control de valoraciones
- Cuadro de control de equiparaciones y control urbano
- Cuadro de control de bienes y monumentos
- Cuadro de control de espacio público y publicidad visual exterior
- Cuadro de control de asesoría de proyectos
En el archivo de control de espacio público y publicidad visual exterior se evidencia una columna en la que aparece el evaluador, en el archivo de Control de Bienes se eidencia una hoja en la que se encuentra el control de firmas de los líderes y Director del Instituto, en los demás archivos archivos no hay evidencia de las actividades de verificación, revisón y aprobación. 
Los archivos de control de espacio público y publicidad visual exterior y Control de equiparaciones y control urbano cuentan con hojas de asignación por cada profesional. Los demás no cuentan con estas hojas.
Se presenta  el archivo:
- Base consolidada de Radicación y Reasignación 2021
Esta base no muestra los profesionales qie tienen asignados las diferentes radicaciones, por lo cual no se ajusta al control establecido.  
Se presenta el archivo:
- Matriz de Indicadores Asesoria Consolidado 2021, que muestra los indicadores de eficiencia y el nivel de respuesta que se ha dado a las solicitudes.</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</si>
  <si>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</si>
  <si>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</si>
  <si>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</si>
  <si>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</si>
  <si>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</si>
  <si>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 xml:space="preserve">Ejecutar el Plan Anual de Auditorias, evaluaciones y seguimientos a los planes, programas, proyectos, procesos, procedimientos y actividades de la entidad
</t>
  </si>
  <si>
    <t>Escaso personal
Sistemas de información obsoletos</t>
  </si>
  <si>
    <t>Cobertura de evaluación y/o seguimiento insuficiente a los procesos del IDPC</t>
  </si>
  <si>
    <t>Sanciones disciplinarias, fiscales y/o penales</t>
  </si>
  <si>
    <t>Creación y aplicación de herramientas que facilitan la ejecución de los seguimientos</t>
  </si>
  <si>
    <t>Asesora de Control Interno</t>
  </si>
  <si>
    <t>Mensual o de acuerdo a la periodididad de los seguimientos</t>
  </si>
  <si>
    <t>Se realiza la revisión de la normatividad y criterios de evaluación de cada uno de los informes y se generan herramientas en excel formuladas que faciliten la generación de los informes, disminuyendo los tiempos de los mismos.</t>
  </si>
  <si>
    <t xml:space="preserve">Cuando se identifican errores en las herramientas se corrigen de manera inmediata. </t>
  </si>
  <si>
    <t>Papeles de trabajo de los seguimientos</t>
  </si>
  <si>
    <t>Identificar y comunicar las necesidades de personal para el cumplimiento de las actividades de Control Interno</t>
  </si>
  <si>
    <t>Comunicación de necesidades de personal</t>
  </si>
  <si>
    <t>En relación con los controles identificados, se realizó lo siguiente:
1. Para cada seguimiento o auditoría se diseñaron los papeles de trabajo de acuerdo con la necesidad. (Evidencia: Papeles de trabajo)
2. Se realizó matriz de distribución de actividades, con la cual se construyó el Plan Anual de Auditoría, a este plan se le realiza seguimiento mensual, adicionalmente, teniendo en cuenta el aislamiento se realizó programación de actividades mediante correo electrónico, teniendo en cuenta el Plan Anual de Auditoría. (Evidencia: Cuadro distribución de actividades, seguimientos mensuales Plan Anual de Auditoría y correos electrónicos trabajo en casa)
En cuanto a las acciones de mitigación se realizó:
1. En Comité de Control Interno del 28 de enero de 2020 se realizó solicitud de recursos con base en la priorización realizada por la Asesoría de Control Interno. (Evidencia: Acta Comité y Presentación)</t>
  </si>
  <si>
    <t>1 comunicación</t>
  </si>
  <si>
    <t>C1: Papeles de trabajo
C2: Cuadro distribución de actividades, seguimientos mensuales Plan Anual de Auditoría y correos electrónicos trabajo en casa
A1: Acta Comité y Presentación</t>
  </si>
  <si>
    <t>En relación con los controles identificados, se realizó lo siguiente:
1. Para cada seguimiento o auditoría se diseñaron los papeles de trabajo de acuerdo con la necesidad. (Evidencia: Papeles de trabajo)
2. Se realizaron seguimientos mensuales al Plan Anual de Auditoría, adicionalmente, teniendo en cuenta el aislamiento se realizó programación de actividades mediante correo electrónico y acta de reunión, teniendo en cuenta el PAA. (Evidencia: seguimientos mensuales Plan Anual de Auditoría y correos electrónicos trabajo en casa y acta de reunión)
En cuanto a la acción de mitigación se cumplió en el período anterior.</t>
  </si>
  <si>
    <t>C1: Papeles de trabajo
C2: Seguimientos mensuales Plan Anual de Auditoría y correos electrónicos trabajo en casa y acta de reunión</t>
  </si>
  <si>
    <t>Evidencias corresponden con lo mencionado</t>
  </si>
  <si>
    <t>En relación con los controles identificados, se realizó lo siguiente:
1. Para cada seguimiento o auditoría se diseñaron los papeles de trabajo de acuerdo con la necesidad. (Evidencia: Papeles de trabajo)
2. Se realizaron seguimientos mensuales al Plan Anual de Auditoría, adicionalmente, teniendo en cuenta el aislamiento se realizó programación de actividades mediante correo electrónico y acta de reunión, teniendo en cuenta el PAA. (Evidencia: seguimientos mensuales Plan Anual de Auditoría y correos electrónicos trabajo en casa y actas de reunión)
En cuanto a la acción de mitigación se cumplió en el período anterior.</t>
  </si>
  <si>
    <r>
      <rPr>
        <sz val="12"/>
        <color theme="1"/>
        <rFont val="Tahoma"/>
      </rPr>
      <t xml:space="preserve">
</t>
    </r>
    <r>
      <rPr>
        <b/>
        <sz val="12"/>
        <color theme="1"/>
        <rFont val="Tahoma"/>
      </rPr>
      <t xml:space="preserve">Acciones de control: </t>
    </r>
    <r>
      <rPr>
        <sz val="12"/>
        <color theme="1"/>
        <rFont val="Tahoma"/>
      </rPr>
      <t xml:space="preserve"> Las evidencias relacionadas corresponde con lo señalado.
</t>
    </r>
    <r>
      <rPr>
        <b/>
        <sz val="12"/>
        <color theme="1"/>
        <rFont val="Tahoma"/>
      </rPr>
      <t>Acciones de mitigación:</t>
    </r>
    <r>
      <rPr>
        <sz val="12"/>
        <color theme="1"/>
        <rFont val="Tahoma"/>
      </rPr>
      <t xml:space="preserve"> Las evidencias corresponden con lo señalado.
De acuerdo con el resultado del indicador y las evidencias relacionadas se identifica el cumplimiento de la acción del plan de manejo previa,mente programada.</t>
    </r>
  </si>
  <si>
    <t>En relación con los controles identificados, se realizó lo siguiente:
 1. Para cada seguimiento o auditoría se diseñaron los papeles de trabajo de acuerdo con la necesidad. (Evidencia: Papeles de trabajo)
 2. Se realizó cronograma de actividades interno, a partir de este se le realiza seguimiento mensual al Plan Anual de Auditoría. (Evidencia: Cronograma de actividades y seguimientos mensuales Plan Anual de Auditoría)
 En cuanto a las acciones de mitigación se realizó:
 1. En Comité de Control Interno del 19 de enero de 2021 se realizó solicitud de recursos con base en la priorización realizada por la Asesoría de Control Interno. (Evidencia: Acta Comité y Presentación)</t>
  </si>
  <si>
    <t>C1: Papeles de trabajo
 C2: Cronograma de actividades y seguimientos mensuales Plan Anual de Auditoría
 A1: Acta Comité y Presentación</t>
  </si>
  <si>
    <t>Se presentan los siguientes documentos como evidencia:
- Informe de seguimiento de riesgos de gestión y corrupción del tercer cuatrimestre de 2020 elaborado el 18 de enero de 2021. Anexa dos archivos con las matrices de seguimiento de riesgos de corrupción y riesgos de gestión.
- Plantilla en borrador de solicitud a la Oficina Asesora de Planeación del monitoreo de riesgos para el tercer cuatrimestre de 2020
- Archivo de excel consolidado con el seguimietno de los riesgos de gestión y corrupción por parte de la Asesoría de Control Interno.
- Memo radicado de solicitud a la Oficina Asesora de Planeación del monitoreo de riesgos para el tercer cuatrimestre de 2020
- Para Proteción e Intervención, Divulgación y Apropiación, Informe de Evaluación por Depdencias, PAAC, PQRS Austeridad del Gasto, Ley de Transparencia, Gestión Control Interno, Control INterno Contable, Informe Pormenorizado, Metas PDD, Derechos de Autor, Directiva 003, FURAG, Comité de Conciliación, PM SIVICOF, Planes de Mejora. Detrimento Patrimonial y Contratación presenta 136 archivos entre informes y papeles de trabajo
- Presenta archivos de seguimiento al PAA para diciembre de 2020, enero, febrero y marzo de 2021 (4 archivos), archivoas con la programación de reuniones para revisión de programación (3) y na archivo con el cronograma inerno de seguimientos.
- Presenta 4 archivos relacionados con el Comité Institucional de Control Interno relwizado en enero de 2021.
Las evidencias corresponden con lo mencionado. Se recomienda no duplicar los archivos en los casos en los que se cuenta con el archivo en excel y PDF, de la misma forma no incluir los borradores de los memos de Orfeo en los casos en los que se cuente con el archivo del memo radicado.</t>
  </si>
  <si>
    <t>Distribución de actividades</t>
  </si>
  <si>
    <t>De manera mensual se revisa el Plan Anual de Auditoría y se realiza distribución de los seguimientos o actividades, para minimizar los tiempos de ejecución de los mismos.</t>
  </si>
  <si>
    <t>Se realiza redistribución de actividades</t>
  </si>
  <si>
    <t>Cuadro control de distribución de informes</t>
  </si>
  <si>
    <t>Evidencias corresponden con lo mencionado. De las evidencias se adjunta un correo de abril en el cual se evalúa el cumplimiento de abril y se hace la programación del mes de mayo.</t>
  </si>
  <si>
    <t>Desconocimiento del estatuto de auditoría interna  y código de ética del auditor
Ausencia o debilidad de procesos y procedimientos para la gestión</t>
  </si>
  <si>
    <t>Ocultar o modificar información del desempeño de los procesos o de la Entidad en favorecimiento propio o de un servidor en particular</t>
  </si>
  <si>
    <t>Pérdida de imagen institucional.
Sanciones disciplinarias, administrativas y legales.</t>
  </si>
  <si>
    <t>Socialización del Código de Ética del auditor a los auditores identificados.</t>
  </si>
  <si>
    <t>Cada que ingresa un nuevo auditor</t>
  </si>
  <si>
    <t>Se socializa el código de ética del auditor a los auditores que ingresan para realizar seguimientos o evaluaciones en cumplimiento del Plan Anual de Auditoría y se solicita el diligenciamiento del compromiso ético</t>
  </si>
  <si>
    <t>Se realiza la socialización una vez se detecte que no se realizó al ingreso.</t>
  </si>
  <si>
    <t>Compromisos éticos diligenciados</t>
  </si>
  <si>
    <t>Revisar los informes de seguimiento, evaluación y/o auditoría</t>
  </si>
  <si>
    <t>Informes resultado con Visto Bueno de revisión</t>
  </si>
  <si>
    <t>En relación con los controles identificados se realizó lo siguiente:
1. Se socializaron los documentos del proceso de evaluación y seguimiento a la nueva contratista, así mismo, se diligenció el formato de compromiso ético por parte de las  contratistas. (Evidencia: Correo de socialización y Formato Compromiso Ético diligenciado)
2. Se diligenció el formato de Conflicto de Interés por parte de las contratistas. (Evidencia: Formato Conflicto de Interés diligenciado)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</si>
  <si>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20 informes de resultado realizados y todos con visto bueno de revisión</t>
  </si>
  <si>
    <t>C1: Correo de socialización
C2: Formato Compromiso Ético diligenciado
A1: Informes de seguimiento</t>
  </si>
  <si>
    <t>En relación con los controles identificados se realizó lo siguiente:
1. Se socializaron los documentos del proceso de evaluación y seguimiento al nuevo contratista, así mismo, se diligenció el formato de compromiso ético por parte de los  contratistas. (Evidencia: Correo de socialización y Formato Compromiso Ético diligenciado)
2. Se diligenció el formato de Conflicto de Interés por parte de los contratistas. (Evidencia: Formato Conflicto de Interés diligenciado)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</si>
  <si>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17 informes de resultado realizados y todos con visto bueno de revisión</t>
  </si>
  <si>
    <t>C1: Correo de socialización y Formato Compromiso Ético diligenciado
C2: Formato Conflicto de interés diligenciado
A1: Informes de seguimiento</t>
  </si>
  <si>
    <t>Evidencias corresponden con lo mencionado. En el caso del compromiso ético de Fabio Salazar no hay claridad de la fecha de dilienciamiento.</t>
  </si>
  <si>
    <t>En relación con los controles identificados se realizó lo siguiente:
1. No hubo ingreso de personal a Control Interno durante el tercer cuatrimestre. 
2. No hubo ingreso de personal a Control Interno durante el tercer cuatrimestre.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</si>
  <si>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22 informes de resultado realizados y todos con visto bueno de revisión</t>
  </si>
  <si>
    <t>A1: Informes de seguimiento</t>
  </si>
  <si>
    <r>
      <rPr>
        <sz val="12"/>
        <color theme="1"/>
        <rFont val="Tahoma"/>
      </rPr>
      <t xml:space="preserve">
</t>
    </r>
    <r>
      <rPr>
        <b/>
        <sz val="12"/>
        <color theme="1"/>
        <rFont val="Tahoma"/>
      </rPr>
      <t xml:space="preserve">Acciones de control: </t>
    </r>
    <r>
      <rPr>
        <sz val="12"/>
        <color theme="1"/>
        <rFont val="Tahoma"/>
      </rPr>
      <t xml:space="preserve"> Las evidencias relacionadas corresponde con lo señalado.
</t>
    </r>
    <r>
      <rPr>
        <b/>
        <sz val="12"/>
        <color theme="1"/>
        <rFont val="Tahoma"/>
      </rPr>
      <t>Acciones de mitigación:</t>
    </r>
    <r>
      <rPr>
        <sz val="12"/>
        <color theme="1"/>
        <rFont val="Tahoma"/>
      </rPr>
      <t xml:space="preserve"> Las evidencias corresponden con lo señalado.
De acuerdo con el resultado del indicador y las evidencias relacionadas se identifica el cumplimiento de la acción del plan de manejo previa,mente programada.</t>
    </r>
  </si>
  <si>
    <t>En relación con los controles identificados se realizó lo siguiente:
 1. Se suscribió el formato de compromiso ético por parte de las contratistas. (Evidencia: Formato Compromiso Ético diligenciado)
 2. Se diligenció el formato de Conflicto de Interés por parte de las contratistas. (Evidencia: Formato Conflicto de Interés diligenciado)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</si>
  <si>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C1: Formato Compromiso Ético diligenciado
 C2: Formato Conflicto de Interés diligenciado
 A1: Informes de seguimiento</t>
  </si>
  <si>
    <t xml:space="preserve">Se presentan los siguientes documentos como evidencia:
- Dos archivos con el compromiso ético para: Liliana María Calle Carvajal y Fabio Alberto Salazar Machado suscritos en abril de 2021.
- Dos archivos con declaración de conflictos de interés de audiitoría para: Liliana María Calle Carvajal y Fabio Alberto Salazar Machado suscritos en abril de 2021.
- Para Proteción e Intervención, Divulgación y Apropiación, Informe de Evaluación por Depdencias, PAAC, PQRS Austeridad del Gasto, Ley de Transparencia, Gestión Control Interno, Control INterno Contable, Informe Pormenorizado, Metas PDD, Derechos de Autor, Directiva 003, FURAG, Comité de Conciliación, PM SIVICOF, Planes de Mejora. Detrimento Patrimonial y Contratación presenta 136 archivos entre informes y papeles de trabajo.
Las evidencias corresponden con lo mencionado. Se recomienda no duplicar los archivos en los casos en los que se cuenta con el archivo en excel y PDF, de la misma forma no incluir los borradores de los memos de Orfeo en los casos en los que se cuente con el archivo del memo radicado. </t>
  </si>
  <si>
    <t>Diligenciamiento formato conflicto de interés auditor</t>
  </si>
  <si>
    <t>Asesora de Control Interno y auditores</t>
  </si>
  <si>
    <t xml:space="preserve">Se solicita a los auditores que ingresan el diligenciamiento del formato conflicto de interés </t>
  </si>
  <si>
    <t>Se solicita el diligenciamiento del formato una vez se detecte que no se realizó al ingreso.</t>
  </si>
  <si>
    <t>Formato conflicto de interés diligenciado</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</si>
  <si>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</si>
  <si>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</si>
  <si>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</si>
  <si>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</si>
  <si>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Realizar asesoría Jurídica y representación Judicial a través del ejercicio de la actividad jurídica,  para  apoyar el desarrollo y fortalecimiento de los procesos institucionales y prevenir la ocurrencia del daño antijurídico.</t>
  </si>
  <si>
    <t xml:space="preserve">Defensa judicial </t>
  </si>
  <si>
    <t xml:space="preserve">Volumen y complejidad de los expedientes. </t>
  </si>
  <si>
    <t>Incumplimiento en los términos de las etapas o actividades para los procesos administrativos y/o judiciales que se adelantan en el IDPC.</t>
  </si>
  <si>
    <t xml:space="preserve">Vencimiento de términos establecidos en la ley  </t>
  </si>
  <si>
    <t>Aceptar el riesgo
No se adopta ninguna medida que afecte la probabilidad o el impacto del riesgo. (Ningún riesgo de corrupción podrá ser aceptado).</t>
  </si>
  <si>
    <t xml:space="preserve">Validar información que ingresa mediante el registro de oficios en libro radicador y reparto oportuno de los diferentes requerimientos .
</t>
  </si>
  <si>
    <t>Jefe Oficina Asesora Juridica</t>
  </si>
  <si>
    <t xml:space="preserve">actividad permanente </t>
  </si>
  <si>
    <t xml:space="preserve">Asignando el proceso al abogado correspondiente a traves de comunicación oficial </t>
  </si>
  <si>
    <t xml:space="preserve">a través de comunicación oficial con las observaciones correspondientes </t>
  </si>
  <si>
    <t xml:space="preserve">Comunicación Oficial </t>
  </si>
  <si>
    <t>N.A</t>
  </si>
  <si>
    <t>treinta y un (31) Orfeos asignados. Cuatro (04) informes de gestión de los trámites asignados por orfeo</t>
  </si>
  <si>
    <t>31 asignaciones por Orfeo / 29 respuestas dadas</t>
  </si>
  <si>
    <t>Informes de Gestión de orfeo meses  mayo, junio, julio y agosto de 2020.</t>
  </si>
  <si>
    <t>Evidencias corresponden con lo mencionado, sin embargo la evidecia definida en el diseño del control es una comunicación oficial, lo cual no concuerda con las evidencias persentadas.</t>
  </si>
  <si>
    <t>Falta de recursos humano con perfil de abogado con experiencia en la sustentación de procesos.</t>
  </si>
  <si>
    <t>Afectación patrimonial - recursos públicos</t>
  </si>
  <si>
    <t>Elaborar y hacer seguimiento al cuadro de términos
Seguimiento en SIPROJ WEB</t>
  </si>
  <si>
    <t>validando la informacion registrada en la base de datos y el aplicativo</t>
  </si>
  <si>
    <t>validando la informacion en expediente fisico y en el aplicativo SIPROJ</t>
  </si>
  <si>
    <t xml:space="preserve">Base de datos de procesos Judiciales </t>
  </si>
  <si>
    <t>detectivo</t>
  </si>
  <si>
    <t>seis (6) Informes de Gestión. Un (1) Base de Datos de Procesos Judiciales. una (1) calificacion de contingente judicial</t>
  </si>
  <si>
    <t xml:space="preserve"> 8 validaciones realizadas / 8   informes  presentados</t>
  </si>
  <si>
    <t>Informes de Gestión de los meses de  mayo, junio, julio y agosto de 2020. Informe de Gestión final. Informe de Gestión Judicial de Siproj I Semestre. Base de datos de procesos judiciales. Soporte calificación contingente judicial 2° trimestre de 2020</t>
  </si>
  <si>
    <t xml:space="preserve">acciones jurídicas por parte de las personas afectadas </t>
  </si>
  <si>
    <t xml:space="preserve">revisiones periódicas del correo institucional para notificaciones judiciales </t>
  </si>
  <si>
    <t xml:space="preserve">consulta del correo y revision de las notificaciones judiciales </t>
  </si>
  <si>
    <t xml:space="preserve">validando la información en paginas confiables de jurisprudencia </t>
  </si>
  <si>
    <t>Correo electronico</t>
  </si>
  <si>
    <t xml:space="preserve">preventivo </t>
  </si>
  <si>
    <t>cuarenta y nueve  (49) Correos electronicos enviados al apoderado judicial</t>
  </si>
  <si>
    <t>49 correos revisados / 49 correos tramitados</t>
  </si>
  <si>
    <t>Correos electrónicos de notificaciones judiciales enviados al abogado apoderado para el trámite correspondiente</t>
  </si>
  <si>
    <t>Se adjuntan 38 correos electrónicos, de los cuales 3 correspoden al mes de abril.</t>
  </si>
  <si>
    <t>A través de sesión de comité de conciliación en donde se definan los criterios de selección del abogado de defensa judicial</t>
  </si>
  <si>
    <t>La Secretaria técnica  deberá citar a sesión ordinaria de comité de conciliacion, con el fin de estudiar en el orden del dia , las directrices para la contratación del abogado de defensa judicial</t>
  </si>
  <si>
    <t>dando cumplimiento a lo que decidan los miembros del comité de concilaicion, y realizando los estudios previos de conformidad a las directrices impartidas</t>
  </si>
  <si>
    <t>Acta - Estudios Previos</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</si>
  <si>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</si>
  <si>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</si>
  <si>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</si>
  <si>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</si>
  <si>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¿Las actividades que se desarrollan en el
control realmente buscan por si sola prevenir o detectar las causas que pueden dar origen
al riesgo, Ej.: verificar, validar, cotejar, comparar,
revisar, etc.?</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</si>
  <si>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</si>
  <si>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Asesorar, acompañar y sensibilizar a los procesos en la implementación de las políticas, lineamientos, metodologías y/o instrumentos de gestión, como segunda línea de defensa</t>
  </si>
  <si>
    <t xml:space="preserve">
Debilidad en la socialización de los lineamiento definidos para la implementación y seguimiento de las practicas de mejoramiento definidas (documentación, Indicadores, riesgos, Etc.) 
Indebida en la implementación y ejecución de los procedimientos y los lineamientos del SIG </t>
  </si>
  <si>
    <t xml:space="preserve">Incumplimiento de los procedimientos y lineamientos definidos por el proceso de Fortalecimiento del  SIG </t>
  </si>
  <si>
    <t xml:space="preserve">
Hallazgos en auditorías y verificaciones de entes de control .
Entrega de información fuera del plazo establecido 
Perdida de imagen institucional</t>
  </si>
  <si>
    <r>
      <rPr>
        <sz val="12"/>
        <color rgb="FF000000"/>
        <rFont val="Arial"/>
      </rPr>
      <t xml:space="preserve">
</t>
    </r>
    <r>
      <rPr>
        <sz val="12"/>
        <color rgb="FF000000"/>
        <rFont val="Arial"/>
      </rPr>
      <t>Verificación trimestral de las solicitudes de acompañamiento  realizadas y atendidas en cumplimiento de procedimientos del proceso</t>
    </r>
  </si>
  <si>
    <r>
      <rPr>
        <sz val="12"/>
        <color rgb="FF000000"/>
        <rFont val="Arial"/>
      </rPr>
      <t xml:space="preserve">
</t>
    </r>
    <r>
      <rPr>
        <sz val="12"/>
        <color rgb="FF000000"/>
        <rFont val="Arial"/>
      </rPr>
      <t>Profesional Especializado OAP</t>
    </r>
  </si>
  <si>
    <t xml:space="preserve">
Trimestral</t>
  </si>
  <si>
    <r>
      <rPr>
        <sz val="12"/>
        <color theme="1"/>
        <rFont val="Arial"/>
      </rPr>
      <t xml:space="preserve">Seguimiento a la ejecución de los procedimientos observando su aplicación a través de un muestra aleatoria 
</t>
    </r>
    <r>
      <rPr>
        <sz val="12"/>
        <color rgb="FFFF0000"/>
        <rFont val="Arial"/>
      </rPr>
      <t xml:space="preserve">Se realiza seguimiento a la atención de las solicitudes de acompañamiento realizadas por la dependencia en el cual  a través de la asesoría prestada se garantiza la socialización y acompaamiento en las aplicación de las directrices para el desarrollo de las herramientas de gestión descritas en los procedimientos asociados al formatlecimiento del SIG </t>
    </r>
  </si>
  <si>
    <r>
      <rPr>
        <sz val="12"/>
        <color theme="1"/>
        <rFont val="Arial"/>
      </rPr>
      <t xml:space="preserve">Asesorando en la definición de acciones para mejora o eliminar las posibles desviaciones de los procesos respecto a los procedimientos documentados 
</t>
    </r>
    <r>
      <rPr>
        <sz val="12"/>
        <color rgb="FFFF0000"/>
        <rFont val="Arial"/>
      </rPr>
      <t>Al realizar el seguimiento de las solicitudes de acompañamiento se verifica que haya sido efectivamente atendida, así mismo al prestar la asesoría requerida por el  proceso, se garantiza la socialización y acompañamiento en la aplicación de las directrices para el desarrollo de las herramientas de gestión descritas en los procedimientos asociados al fortalecimiento del SIG.</t>
    </r>
    <r>
      <rPr>
        <sz val="12"/>
        <color theme="1"/>
        <rFont val="Arial"/>
      </rPr>
      <t xml:space="preserve">  </t>
    </r>
  </si>
  <si>
    <t>Documento  seguimiento solicitudes de acompañamiento Sistema de gestión y control de la entidad</t>
  </si>
  <si>
    <t>Preventivo y Detectivo</t>
  </si>
  <si>
    <t>Realizar campañas de socialización de los lineamientos y documentos generados por el proceso de Fortalecimiento del SIG</t>
  </si>
  <si>
    <t>Equipo SIG</t>
  </si>
  <si>
    <t xml:space="preserve">2 Socializaciones de los lineamientos y documentos del proceso </t>
  </si>
  <si>
    <t xml:space="preserve">Identificar y cuantificar las desviaciones en la ejecución del procedimiento </t>
  </si>
  <si>
    <t xml:space="preserve">Humanos y técnico </t>
  </si>
  <si>
    <t xml:space="preserve">Corregir las desviaciones aplicando o realizando las actividades definidas en los procedimientos </t>
  </si>
  <si>
    <t xml:space="preserve">Definir los planes de mejora pertinentes para eliminar las desviaciones a la ejecución de los procedimientos
Realizar seguimiento y monitoreo al avance de los planes de mejoramiento </t>
  </si>
  <si>
    <t xml:space="preserve">Planes de mejora 
monitoreo y seguimiento de los planes de mejora  </t>
  </si>
  <si>
    <t xml:space="preserve">Es la primera vez que se va a aplicar el mencionado control razón por la que no se cuenta con la evidencia respectiva.
Frente a las dos sensibilizaciones programadas se ejecutó 1,  en el mes marzo con ocasión de la llegada de nuevo personal en la entidad, se capacitaron cinco (5) equipos del Proceso de Protección e Intervención del Patrimonio y de Gestión Territorial de Patrimonio: Espacio público, Fachadas, Arqueología, Control Urbano y Equiparaciones y    Gestión Territorial en actualización documental,       Gestión de Riesgos, Indicadores de Gestión, Planes institucionales y Planes de mejoramiento.  </t>
  </si>
  <si>
    <t xml:space="preserve">Socializaciones ejecutadas/2 socializaciones programadas=50% de ejecución
</t>
  </si>
  <si>
    <t xml:space="preserve">5 listas de asistencia de los equipos a ala capacitación  </t>
  </si>
  <si>
    <r>
      <rPr>
        <sz val="12"/>
        <color theme="1"/>
        <rFont val="Tahoma"/>
      </rPr>
      <t xml:space="preserve">El día 27 de mayo de 2020, se realizó una jornada de capacitación con el personal  de la entidad, en la cual se explicaron las generalidades del IDPC y del Modelo Integrado de Planeación ( Estructura organizacional, mapa de procesos,  conceptos y funcionalidad del mismo, dimensiones y  políticas de gestión y desempeño, comité de gestión y desempeño, ) en el cual en la </t>
    </r>
    <r>
      <rPr>
        <i/>
        <sz val="12"/>
        <color theme="1"/>
        <rFont val="Tahoma"/>
      </rPr>
      <t xml:space="preserve">"Política de Fortalecimiento Organizacional y Simplificación de Procesos"   se realizó enfasis sobre el </t>
    </r>
    <r>
      <rPr>
        <sz val="12"/>
        <color theme="1"/>
        <rFont val="Tahoma"/>
      </rPr>
      <t xml:space="preserve"> cumplimiento de los lineamiento del procedimiento de control de documentos pertenenciente el proceso </t>
    </r>
    <r>
      <rPr>
        <i/>
        <sz val="12"/>
        <color theme="1"/>
        <rFont val="Tahoma"/>
      </rPr>
      <t>"Fortakecimiento del SIG".</t>
    </r>
    <r>
      <rPr>
        <sz val="12"/>
        <color theme="1"/>
        <rFont val="Tahoma"/>
      </rPr>
      <t xml:space="preserve">
Adicionalmente, en esa misma fecha se realizó la sensibilización del procedimiento de planes de mejoramiento parte del proceso de fortaleciemiento del SIG, complementado con la jornada realizada el pasado 28 de agosto de la vigencia.</t>
    </r>
  </si>
  <si>
    <t xml:space="preserve">2 socialización ejecutadas/2 socializaciones programadas =100% </t>
  </si>
  <si>
    <t xml:space="preserve">1.1 Lista asistencia jornada sensibilización MIPG 27052020,  presentación 27052020
1.2 Lista Asistencia sensibilización planes de mejoramiento 28082020, Presentacion 28082020.
 </t>
  </si>
  <si>
    <t>Se presentan como evidencias las listas de asistencia y las presentaciones de las sensibilizaciones MIPG y Planes de Mejoramiento. Sin embargo es importante mencionar que la evidencia de ejecución del control que se encuentra definida es un acta de reunión, por lo cual se debe tener en cuenta para el próximo monitoreo.</t>
  </si>
  <si>
    <r>
      <rPr>
        <b/>
        <sz val="12"/>
        <color theme="1"/>
        <rFont val="Tahoma"/>
      </rPr>
      <t xml:space="preserve">Acciones de control y Acciones Plan de Manejo: </t>
    </r>
    <r>
      <rPr>
        <sz val="12"/>
        <color theme="1"/>
        <rFont val="Tahoma"/>
      </rPr>
      <t xml:space="preserve">Se realizó seguimiento a las solicitudes de acompañamiento a la formulación, modificación o monitoreo de las herramientas del Sistema de Gestión y Control </t>
    </r>
    <r>
      <rPr>
        <b/>
        <sz val="12"/>
        <color theme="1"/>
        <rFont val="Tahoma"/>
      </rPr>
      <t xml:space="preserve">
</t>
    </r>
  </si>
  <si>
    <t xml:space="preserve">2 socialización ejecutadas/2 socializaciones programadas =100% 
1 seguimiento ejecutados en el periodo / 1 seguimientos programados =100% </t>
  </si>
  <si>
    <t>Seguimiento solicitudes de acompañamiento del SIG</t>
  </si>
  <si>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xml:space="preserve"> Las evidencias corresponden con lo señalado.
De acuerdo con el resultado del indicador y las evidencias relacionadas se identifica el cumplimiento de la acción del plan de manejo previamente programada.
</t>
    </r>
  </si>
  <si>
    <r>
      <rPr>
        <b/>
        <sz val="12"/>
        <color rgb="FF000000"/>
        <rFont val="Tahoma, sans-serif"/>
      </rPr>
      <t xml:space="preserve">Acciones de control: </t>
    </r>
    <r>
      <rPr>
        <sz val="12"/>
        <color rgb="FF000000"/>
        <rFont val="Tahoma, sans-serif"/>
      </rPr>
      <t xml:space="preserve"> En relación la aplicación del control en la vigencia 2021, durante el primer trimestre se realizó la verificación de la atención de solicitudes de acompañamiento del  Sistema de gestión y control de la entidad.
</t>
    </r>
    <r>
      <rPr>
        <b/>
        <sz val="12"/>
        <color rgb="FF000000"/>
        <rFont val="Tahoma, sans-serif"/>
      </rPr>
      <t xml:space="preserve">
Acciones de mitigación:</t>
    </r>
    <r>
      <rPr>
        <sz val="12"/>
        <color rgb="FF000000"/>
        <rFont val="Tahoma, sans-serif"/>
      </rPr>
      <t xml:space="preserve"> Durante el primer trimestre el año 2021, se diseño la campaña "Fortalecimiento de las herramientas del SIG"  que tiene por objetivo:"Incentivar y promover que los procesos y dependencias mejoren la cultura del monitoreo adecuado de las herramientas de gestión en su rol de primera línea de defensa y premiar al que logre mejorar su desempeño".</t>
    </r>
  </si>
  <si>
    <t>Socializaciones ejecutadas socializaciones programadas</t>
  </si>
  <si>
    <t>Documento Seguimiento acompañamiento SIG primer trimestre 2021
 Documento campaña fortalecimiento del SIG
 Correo validación de la campaña de fortalecimiento</t>
  </si>
  <si>
    <t>Se presentan los siguientes archivos:
- Documento de seguimiento acompañamiento SIG primer trimestre en el cual se evidencian 21 solicitudes efectuadas por los procesos en el primer trimestre de 2021. De estas solicitudes 20 han sido atendidas por le equipo SIG.
- Documento de campaña de fortalecimiento del SIG en el que se describe el objetivo de la campaña, el concurso a realizar, sus reglas y cronograma de ejecución.
- Correo de validación de la campaña por parte de Luz Patricia Quintanilla, Jefe de la Oficina Asesora de Planeación.
Las evidencias corresponden con lo mencionado.</t>
  </si>
  <si>
    <r>
      <rPr>
        <sz val="12"/>
        <color rgb="FFFF0000"/>
        <rFont val="Tahoma"/>
      </rPr>
      <t>Realizar seguimiento a la atención de las solicitudes de acompañamiento del Sistema de gestión y control  realizadas en el último cuatrimestre del año</t>
    </r>
    <r>
      <rPr>
        <sz val="12"/>
        <color theme="1"/>
        <rFont val="Tahoma"/>
      </rPr>
      <t xml:space="preserve"> </t>
    </r>
  </si>
  <si>
    <t xml:space="preserve">Número de seguimiento ejecutados en el periodo / Número de seguimientos programados (1)*100 </t>
  </si>
  <si>
    <t>Teniendo en cuenta que la programación de verificación de los procedimientos se realizará en el segundo semestre aún se cuenta con el seguimiento del mismo.</t>
  </si>
  <si>
    <t>De acuerdo con la pandemia presentada y la normatividad emitida en esta materia no se permite el contacto entre personas, razón por la cual no se ha logrado cumplir con el control establecidos y el cronograma para realizar el seguimiento al cumplimiento de los procedimientos seleccionados.</t>
  </si>
  <si>
    <r>
      <rPr>
        <b/>
        <sz val="12"/>
        <color rgb="FF000000"/>
        <rFont val="Tahoma, sans-serif"/>
      </rPr>
      <t>Acciones de mitigación:</t>
    </r>
    <r>
      <rPr>
        <sz val="12"/>
        <color rgb="FF000000"/>
        <rFont val="Tahoma, sans-serif"/>
      </rPr>
      <t xml:space="preserve"> Durante el primer trimestre el año 2021 se realizó el seguimiento a la atención de solicitudes de acompañamiento del Sistema de gestión y control de la entidad.</t>
    </r>
  </si>
  <si>
    <t>Documento Seguimiento acompañamiento SIG primer trimestre 2021</t>
  </si>
  <si>
    <t xml:space="preserve">Implementar los lineamientos, políticas y estratégicas relacionadas con la implementación y mejora del Sistema integrado de Gestión - SIG y el Modelo Integrado de Planeación y Gestión - MIPG
</t>
  </si>
  <si>
    <t>No empoderamiento de la alta dirección en cuanto a la implementación de las políticas definidas por el MIPG.
Falta de conocimiento de las políticas relacionadas con el MIPG.
Debilidad en la socialización de los lineamientos relacionados con las políticas del MIPG</t>
  </si>
  <si>
    <t xml:space="preserve">Incumplimiento de la meta de implementación del MIPG en el Instituto </t>
  </si>
  <si>
    <t>Comparar en el comité respectivo  los resultados de la implementación de cada política según la evaluación del FURAG</t>
  </si>
  <si>
    <t xml:space="preserve">Jefe de la Oficina Asesora de Planeación </t>
  </si>
  <si>
    <t xml:space="preserve">Semestral </t>
  </si>
  <si>
    <t>En el comité respectivo se muestran los resultados de la implementación de cada política según los lineamientos del MIPG</t>
  </si>
  <si>
    <t>Brindando acompañamiento y asesoría a demás de validar el cumplimiento de las recomendaciones dadas</t>
  </si>
  <si>
    <t xml:space="preserve">Acta de reunión </t>
  </si>
  <si>
    <t>Dar a conocer a los funcionarios y contratistas  las políticas relacionadas con el MIPG , los resultados obtenidos en la implementación de las mismas y las recomendaciones necesarias para el cumplimiento de los lineamientos del MIPG</t>
  </si>
  <si>
    <t>2 Socializaciones de las políticas relacionadas con el MIPG</t>
  </si>
  <si>
    <r>
      <rPr>
        <sz val="12"/>
        <color theme="1"/>
        <rFont val="Tahoma"/>
      </rPr>
      <t xml:space="preserve">El día 27 de mayo de 2020, se realizó una jornada de capacitación con el todo el personal  de la entidad, en la cual se explicaron las generalidades del IDPC y del Modelo Integrado de Planeación ( Estructura organizacional, mapa de procesos,  conceptos y funcionalidad del mismo, dimensiones y  políticas de gestión y desempeño, comité de gestión y desempeño, ) en el cual en la </t>
    </r>
    <r>
      <rPr>
        <i/>
        <sz val="12"/>
        <color theme="1"/>
        <rFont val="Tahoma"/>
      </rPr>
      <t xml:space="preserve">"Política de Fortalecimiento Organizacional y Simplificación de Procesos"   se realizó enfasis sobre el </t>
    </r>
    <r>
      <rPr>
        <sz val="12"/>
        <color theme="1"/>
        <rFont val="Tahoma"/>
      </rPr>
      <t xml:space="preserve"> cumplimeitno de los lineamiento del procedimiento de control de documentos pertenenciente el proceso </t>
    </r>
    <r>
      <rPr>
        <i/>
        <sz val="12"/>
        <color theme="1"/>
        <rFont val="Tahoma"/>
      </rPr>
      <t>"Fortakecimiento del SIG".</t>
    </r>
    <r>
      <rPr>
        <sz val="12"/>
        <color theme="1"/>
        <rFont val="Tahoma"/>
      </rPr>
      <t xml:space="preserve">
Adicionalmente en esa misma fecha y complementado con la jornada realizada el pasado 28 de agosto de la vigencia, se realizó una jornada de sesibilización del procedimiento de planes de mejoramiento . </t>
    </r>
  </si>
  <si>
    <t xml:space="preserve">1.1 Lista asistencia jornada sensibilización MIPG 27052020, presentación 27052020
1.2 Lista Asistencia sensibilización planes de mejoramiento 28082020,  Presentacion 28082020.
 </t>
  </si>
  <si>
    <r>
      <rPr>
        <b/>
        <sz val="12"/>
        <color theme="1"/>
        <rFont val="Tahoma"/>
      </rPr>
      <t>Acciones de control:</t>
    </r>
    <r>
      <rPr>
        <sz val="12"/>
        <color theme="1"/>
        <rFont val="Tahoma"/>
      </rPr>
      <t xml:space="preserve">  Hasta la fecha se remitieron los resultados del FURAG por políticas de gestión y desempeño la verificacións e realizará una vez se emitan los resultados dle FURAG
</t>
    </r>
    <r>
      <rPr>
        <b/>
        <sz val="12"/>
        <color theme="1"/>
        <rFont val="Tahoma"/>
      </rPr>
      <t xml:space="preserve">
Acciones de mitigación:</t>
    </r>
    <r>
      <rPr>
        <sz val="12"/>
        <color theme="1"/>
        <rFont val="Tahoma"/>
      </rPr>
      <t xml:space="preserve"> Los resultados será dados conocer una vez sean emitidos por el DAFP</t>
    </r>
  </si>
  <si>
    <t>El proceso indica que no se presentan evidencias debido a que hasta la fecha se remitiron los resultados del FURAG.</t>
  </si>
  <si>
    <t>Gestionar la inclusión de las brechas  politicas de gestión y desempeño en los planes institucionales</t>
  </si>
  <si>
    <t>Equipo OAP</t>
  </si>
  <si>
    <t>1 Plan institucional aprobado con la inclusión acciones para atender las brechas de los resultados de medición del FURAG.</t>
  </si>
  <si>
    <t xml:space="preserve">Los planes institucionales serán formulados en el mes de junio y julio razón por la que el cumplimientod e la acción se realizará en el mes de agosto o cuando dichos planes hayan sido aporbados. </t>
  </si>
  <si>
    <t xml:space="preserve">Conforme con los resultados del avance de implementación del Modelo Integrado de Planeación y Gestión reportados a través del FURAG y retroalimentados por el DAFP en el mes de julio de la vigencia, se formuló en conjunto con los involucrados de las políticas de gestión y desempeño, el plan de implementación y sostenibilidad del MIPG que contiene los productos (entregables) que darán cuenta del cumplimiento de los requisitos para la implementación  y sostenibilidad del MIPG para la entidad.
Se remite la evidencia de la aplicación del control, a la fecha se han realizado dos comités: 
El pasado 29 de mayo se aprobó  plan de austeridad  del gasto, los intrumentos de archivo (Esquema de publicación de Información, tabla de control y banco terminológico),  el modelo de atención a la ciudadanía y  las modificaciones del  plan de participación,  del plan de adecuación y sostenibilidad de SIG-MIPG con fin de dar cumplimiento a la directrices de las políticas d egestión y desempeño que conforman el MIPG.
En este mismo sentido, el pasado 14 de agosto de la vigencia en la sesión del comité institucional de gestión y desempeño  llevado a cabo el pasado 29 de agosto de la vigencia se aprobaron 5 instrumentos de archivo: i)Plan Institucional de Archivos-PINAR; ii) Tablas de Retención Documental - TRD; iii) Fichas de Valoración; iv) Cuadro de Clasificación Documental; v) Programa de documentos electrónicos; vi) Modelo de requisitos para la gestión de documentos electrónicos de archivo - MOREQ. </t>
  </si>
  <si>
    <t xml:space="preserve"> 1 plan de implementación y sostenibilidad del MIPG con las brechas y productos a implementar</t>
  </si>
  <si>
    <t>1.3 Plan de implementación y sostenibilidad del MIPG
1.4 Acta comité de gestión y desempeño 29052020
1.5 Acta comité de gestión y desempeño 14082020</t>
  </si>
  <si>
    <t>La evidencia presentada corresponde con la descripción cualitativa.</t>
  </si>
  <si>
    <r>
      <rPr>
        <b/>
        <sz val="12"/>
        <color theme="1"/>
        <rFont val="Tahoma"/>
      </rPr>
      <t xml:space="preserve">Acciones de control: </t>
    </r>
    <r>
      <rPr>
        <sz val="12"/>
        <color theme="1"/>
        <rFont val="Tahoma"/>
      </rPr>
      <t>En el Comité Institucional de Gestión y Desempeño llevado cabo en el mes de septiembre se socializaron los resultados de la medición del FURAG por cada política de gestión y desempeño en el que se identificaron las brechas.</t>
    </r>
    <r>
      <rPr>
        <b/>
        <sz val="12"/>
        <color theme="1"/>
        <rFont val="Tahoma"/>
      </rPr>
      <t xml:space="preserve">
Acciones Plan de Manejo: </t>
    </r>
    <r>
      <rPr>
        <sz val="12"/>
        <color theme="1"/>
        <rFont val="Tahoma"/>
      </rPr>
      <t>En el Comité Institucional de Gestión y Desempeño llevado cabo en el mes de septiembre se aprobó el plan de implmentación y sostenibilidad del MIPG el cual contiene las acciones orientadas a subsanar las brechas identificada en la cada política de gestión  y desempeño de acuerdo con los resultados del FURAG.</t>
    </r>
    <r>
      <rPr>
        <b/>
        <sz val="12"/>
        <color theme="1"/>
        <rFont val="Tahoma"/>
      </rPr>
      <t xml:space="preserve">
</t>
    </r>
  </si>
  <si>
    <t>Plan de implementación y sostenibilidad MIPG aprobado
Acta Comité Institucional de Gestión y Desempeño</t>
  </si>
  <si>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xml:space="preserve"> Las evidencias corresponden con lo señalado.
De acuerdo con el resultado del indicador y las evidencias relacionadas se identifica el cumplimiento de la acción del plan de manejo previamente programada.
</t>
    </r>
  </si>
  <si>
    <t>No hay moitoreo relaiconado con este control.</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</si>
  <si>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</si>
  <si>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</si>
  <si>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</si>
  <si>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</si>
  <si>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 xml:space="preserve">Realizar el seguimiento y evaluación de los proyectos de inversión con el fin de generar
alertas que permitan tomar decisiones para mejorar su ejecución y garantizar la articulación
con las políticas del Plan de Desarrollo Distrital, Plan Estratégico Sectorial, los Planes
Estratégicos Culturales y el Plan Estratégico Institucional
</t>
  </si>
  <si>
    <r>
      <rPr>
        <sz val="12"/>
        <color theme="1"/>
        <rFont val="Tahoma"/>
      </rPr>
      <t xml:space="preserve">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t>
    </r>
    <r>
      <rPr>
        <strike/>
        <sz val="12"/>
        <color theme="1"/>
        <rFont val="Tahoma"/>
      </rPr>
      <t xml:space="preserve">
</t>
    </r>
    <r>
      <rPr>
        <sz val="12"/>
        <color theme="1"/>
        <rFont val="Tahoma"/>
      </rPr>
      <t>Entrega de Información incompleta e incoherente por parte de las áreas.
Falta de compromiso y desconocimiento de las áreas sobre la importancia del reporte y seguimiento de los proyectos de inversión 
No ejecución de las actividades programadas e indebida ejecución de los recursos financieros
Incorrecta identificación y definición del contexto estratégico del IDPC 
Seguimiento  inadecuado en la formulación y ejecución de las metas  institucionales</t>
    </r>
  </si>
  <si>
    <t xml:space="preserve">Incumplimiento de metas Plan de Desarrollo </t>
  </si>
  <si>
    <t xml:space="preserve">Castigos en el presupuesto asignado a la entidad.
Hallazgos por parte de los entes de control y sanciones administrativas.
Reprocesos en la gestión de la Entidad.
Deterioro de la imagen de la Entidad  y pérdida de credibilidad.
Generar información no confiable.  </t>
  </si>
  <si>
    <t xml:space="preserve">Verificar la formulación y seguimiento del avance de  los Planes Institucionales a través de mesas de trabajo con los responsables e involucrados de los planes correspondientes.
</t>
  </si>
  <si>
    <t xml:space="preserve">Jefe Oficina Asesora de Planeación </t>
  </si>
  <si>
    <t>Se lleva a cabo mesas de trabajo con los responsables de los planes y se realiza seguimiento a la ejecución, se analizan las brechas presentadas y se generan acciones para el cumplimiento de los objetivos.</t>
  </si>
  <si>
    <t xml:space="preserve">Brindando asesoría y acompañamiento al proceso correspondiente en la implementación de acciones para eliminar las brechas presentadas </t>
  </si>
  <si>
    <t xml:space="preserve">Actas de reunión </t>
  </si>
  <si>
    <t>Realizar  jornadas de sensibilización con los lideres, coordinadores y/o responsables de los proyectos;  con el fin de indicar el estado de definición, formulación y seguimiento de las metas institucionales.</t>
  </si>
  <si>
    <t>Equipo Planeación</t>
  </si>
  <si>
    <t xml:space="preserve">Jornadas de sensibilización realizadas / Jornadas de sensibilización programadas </t>
  </si>
  <si>
    <t>ACTIVIDAD DE CONTROL: (Ver carpeta: PLANES INSTITUCIONALES)
Formulación: Se llevó a cabo la revisión de las solicitudes de actualización de los planes: ; PETI; Seguridad y Privacidad; Tratamiento de Riesgos; PINAR; PSST; AS SIGD-MIPG; Mantenimiento, PAAC; POA Sub. Gestión Corporativa; POA Of. Asesora Jurídica
Seguimiento: Se efectuó revisión de los Planes Operativos Anuales de las dependencias y se dieron las observaciones para que fueran atendidas por los responsables.
PLAN DE MANEJO: En la presente vigencia se programan 3 jornadas; una por cuatrimestre. El 8 de abril, mediante correo electrónico, se hizo entrega del material de consulta e instrumentos de diligenciamiento para formulación de proyectos de inversión (PDD 2020-2024) y se adelantaron sesiones de trabajo con las dependencias relacionada con la elaboración del árbol de problemas y de identificación de participantes. (Ver carpeta: PDD 2020-2024)</t>
  </si>
  <si>
    <t>Se relaciona en la descripción cualitativa</t>
  </si>
  <si>
    <t>ACTIVIDAD DE CONTROL: La OAP viene adelantando reuniones para orientar la definición del cumplimiento de metas institucionales, de acuerdo con la programación establecida para el 2020. Para esto, se están construyendo tableros de control que permite identificar las acciones a desarrollar. Se adjunta el avance de los tableros y citaciones a reunión.
PLAN DE MANEJO: En julio se realizó Presentación plataforma estratégica, los proyectos de inversión con las metas establecidas para el cuatrienio 2020-2024, de acuerdo con el Plan de Desarrollo "Un Nuevo Contrato Social y Ambiental para la Bogotá del Siglo XXI" y el formato para la formulación de los respectivos Planes Operativos Anuales para la vigencia 2020. Se adjunta asistencia, presentación y formato del POA.</t>
  </si>
  <si>
    <t>Asistencia, presentación y formato del POA</t>
  </si>
  <si>
    <t>Las evidencias se encuentrana cordes con lo establecido en la descricpión cualitativa, sin embargo la evidencia definida es una acta de reunión, por lo cual se debe tener en cuenta para el próximo seguimiento.</t>
  </si>
  <si>
    <t>ACTIVIDAD DE CONTROL: Se realizó acompañamiento (correo electrónico y actas) en la formulación y reprogramación de actividades de Planes Operativos Anuales de las dependencias. Así mismo, se realizó seguimiento a los POA correspondientes al tercer trimestre de 2020. (Soportes: Actas, correos y archivos de seguimiento -Excel)
PLAN DE MANEJO: Se realizó presentación del estado de seguimiento a las metas institucionales del PDD (UNCSAB) en la jornada de sensibilización con los lideres, coordinadores y responsables de proyectos, el 22 y 23 de octubre de 2020.</t>
  </si>
  <si>
    <t>Presentación metas y relatoria jornada.</t>
  </si>
  <si>
    <r>
      <rPr>
        <sz val="12"/>
        <color rgb="FF000000"/>
        <rFont val="Arial"/>
      </rPr>
      <t xml:space="preserve">
</t>
    </r>
    <r>
      <rPr>
        <b/>
        <sz val="12"/>
        <color rgb="FF000000"/>
        <rFont val="Arial"/>
      </rPr>
      <t>Acciones de control:</t>
    </r>
    <r>
      <rPr>
        <sz val="12"/>
        <color rgb="FF000000"/>
        <rFont val="Arial"/>
      </rPr>
      <t xml:space="preserve">  Las evidencias relacionadas corresponde con lo señalado.
</t>
    </r>
    <r>
      <rPr>
        <b/>
        <sz val="12"/>
        <color rgb="FF000000"/>
        <rFont val="Arial"/>
      </rPr>
      <t xml:space="preserve">
Acciones de mitigación:</t>
    </r>
    <r>
      <rPr>
        <sz val="12"/>
        <color rgb="FF000000"/>
        <rFont val="Arial"/>
      </rPr>
      <t xml:space="preserve"> Las evidencias corresponden con lo señalado.
De acuerdo con el resultado del indicador y las evidencias relacionadas se identifica el cumplimiento de la acción del plan de manejo previamente programada.
Se hace necesario relacionar las variables del indicador.</t>
    </r>
  </si>
  <si>
    <t>No se presenta monitoreo del control</t>
  </si>
  <si>
    <t>Validar en comité el comportamiento de la ejecución de metas físicas y financieras para dar las alertas correspondientes</t>
  </si>
  <si>
    <t xml:space="preserve">Bimestral </t>
  </si>
  <si>
    <t>En sesión del comité respectivo se da informe del comportamiento y resultado de la ejecución de las metas físicas y financieras del IDPC</t>
  </si>
  <si>
    <t xml:space="preserve">realizando seguimiento a las recomendaciones dadas y brindando alertas oportunas para el cumplimiento de las metas propuestas </t>
  </si>
  <si>
    <t>Actas de reunión y/o informe correspondiente</t>
  </si>
  <si>
    <t>Generar alertas al cumplimiento de metas físicas y financieras</t>
  </si>
  <si>
    <t xml:space="preserve">No de alertas generadas </t>
  </si>
  <si>
    <t>ACTIVIDAD DE CONTROL: El 27 de abril, se presentó al Comité Directivo el seguimiento a metas físicas con corte al 31 de marzo de 2020, donde se indicó el avance de cumplimiento. (Ver carpeta: METAS PDD 2016-2020)
PLAN DE MANEJO: En el periodo de mayo se realizará la generación de alertas que se identifiquen.</t>
  </si>
  <si>
    <t>ACTIVIDAD DE CONTROL: El 3 de junio se realizó presentación del cierre de metas y recursos del PDD "Bogotá Mejor para Todos" a la junta directiva del IDPC, en el marco del proceso de armonización presupuestal entre los PDD saliente y entrante.
PLAN DE MANEJO: El 20 y 25 de agosto se llevó a cabo presentación de la ejecución presupuestal con corte al 19 y 24 de agosto, respectivamente, informando el rezago presupuestal; no hay presentación de cumplimiento de metas teniendo en cuenta que hasta julio se dio inició a las metas del PDD "Un nuevo Contrato Social y Ambiental para la Bogotá del Siglo XXI".
No se presentaron alertas de cumplimiento metas fisicas del PDD "Bogotá Mejor para Todos", teniendo en cuenta que estás culminaron al 31 de mayo de 2020.</t>
  </si>
  <si>
    <t>Presentaciones ejecución presupuestal</t>
  </si>
  <si>
    <t xml:space="preserve">Las evidencias dan cuenta de la presentación de la plataforma estratégica pero no de la ejecución y rezago presupuestal mencionado.
Es importante que se pueda adjuntar acta de reunión de junta directiva que evidencie el cierre de metas y recursos del PDD "Bogotá mejora para todos" </t>
  </si>
  <si>
    <t>ACTIVIDAD DE CONTROL: El 14 de diciembre se realizó presentación del seguimiento de metas y recursos del PDD "Un Nuevo Contrato Social y Ambiental para al Bogotá del Siglo XXI" a la junta directiva del IDPC. Soporte: Presentación (Acta en poceso de revisión y validación)
PLAN DE MANEJO: En el proceso de verificación del cumplimiento de indicadores y metas de los proyectos de inversión, se realizó la generación de alertas para los periodos de agosto, septiembre, octubre y noviembre de 2020. La generación de alertas financieras están en la actividad "Verificar el cumplimiento a la programación de la Oficina Asesora de Planeación para llevar a cabo la formulación oportuna de planes institucionales"</t>
  </si>
  <si>
    <t>Correos electrónicos de seguimiento a los indicadodres y metas de proyecto.</t>
  </si>
  <si>
    <r>
      <rPr>
        <b/>
        <sz val="12"/>
        <color rgb="FF000000"/>
        <rFont val="Arial"/>
      </rPr>
      <t xml:space="preserve">
Acciones de control:  </t>
    </r>
    <r>
      <rPr>
        <sz val="12"/>
        <color rgb="FF000000"/>
        <rFont val="Arial"/>
      </rPr>
      <t xml:space="preserve">Las evidencias relacionadas corresponde con lo señalado.
</t>
    </r>
    <r>
      <rPr>
        <b/>
        <sz val="12"/>
        <color rgb="FF000000"/>
        <rFont val="Arial"/>
      </rPr>
      <t>Acciones de mitigación:</t>
    </r>
    <r>
      <rPr>
        <sz val="12"/>
        <color rgb="FF000000"/>
        <rFont val="Arial"/>
      </rPr>
      <t xml:space="preserve"> Las evidencias corresponden con lo señalado.
De acuerdo con el resultado del indicador y las evidencias relacionadas se identifica el cumplimiento de la acción del plan de manejo previamente programada.
</t>
    </r>
  </si>
  <si>
    <t xml:space="preserve">Verificar  el cumplimiento a la programación de la Oficina Asesora de Planeación para llevar a cabo la formulación oportuna de planes institucionales </t>
  </si>
  <si>
    <t>Todos los planes institucionales deben estar formulados de conformidad con la programación establecida en el indicador de formulación oportuna de planes institucionales, del proceso Direccionamiento Estratégico.</t>
  </si>
  <si>
    <t xml:space="preserve">Dando alertas al responsable del proyecto en el comité correspondiente o por comunicación oficial </t>
  </si>
  <si>
    <t xml:space="preserve">Hoja de vida del indicador de Formulación oportuna a planes institucionales </t>
  </si>
  <si>
    <t xml:space="preserve">Realizar seguimiento a la gestión del Plan Anual de Adquisiciones. </t>
  </si>
  <si>
    <t>2 informes de seguimiento a la gestión del Plan Anual de Adquisiciones del IDPC.</t>
  </si>
  <si>
    <t>ACTIVIDAD DE CONTROL: En sesión 1 del Comité Institucional de Gestión y Desempeño realizada el 28 de enero de 2020, se realizó la presentacion y aprobación de los planes institucionales. En el indicador de formulación de planes institucionales se relacionan los planes aprobados, así como en el acta del comité IGD. (Ver carpeta: APROBACION PLANES)
PLAN DE MANEJO: Los informes de seguimiento se presentarán en junio y en diciembre de 2020.</t>
  </si>
  <si>
    <t>ACTIVIDAD DE CONTROL: En este periodo se dio inicio al proceso de formulación de los Planes Operativos Anuales correspondientes al segundo semestre de 2020. En el próximo periodo se realizará su revisión y posterior presentación al comité respectivo.
PLAN DE MANEJO: Se cuenta con el seguimiento al Plan Anual de Adquisiciones con corte a 30 de junio, cerrando las adquisiciones soportadas con recursos de la inversión del PDD "Bogotá Mejor para Todos"</t>
  </si>
  <si>
    <t>Seguimiento PAA a junio de 2020</t>
  </si>
  <si>
    <t>Evidencia acorde con lo mencionados en la descripción cualitatativa de lo desarrollado en el cuatrimestre, sin embargo la evidencia definida es la hoja de vida del indicador , por lo cual es neecsario tenerlo en cuenta para el próximo monitoreo.</t>
  </si>
  <si>
    <t>ACTIVIDAD DE CONTROL: Para este periodo ya se encuentran formulados los planes institucionales.
PLAN DE MANEJO: Se cuenta con el seguimiento al Plan Anual de Adquisiciones del PDD "Un Nuevo Contrato Social y Ambiental para la Bogotá del Siglo XXI" realizado en los periodos de octubre y noviembre de 2020.</t>
  </si>
  <si>
    <t>Correos electrónicos de seguimiento y presentaciones</t>
  </si>
  <si>
    <r>
      <rPr>
        <b/>
        <sz val="12"/>
        <color rgb="FF000000"/>
        <rFont val="Arial"/>
      </rPr>
      <t xml:space="preserve">
Acciones de control:  </t>
    </r>
    <r>
      <rPr>
        <sz val="12"/>
        <color rgb="FF000000"/>
        <rFont val="Arial"/>
      </rPr>
      <t xml:space="preserve">Las evidencias relacionadas corresponde con lo señalado.
</t>
    </r>
    <r>
      <rPr>
        <b/>
        <sz val="12"/>
        <color rgb="FF000000"/>
        <rFont val="Arial"/>
      </rPr>
      <t>Acciones de mitigación:</t>
    </r>
    <r>
      <rPr>
        <sz val="12"/>
        <color rgb="FF000000"/>
        <rFont val="Arial"/>
      </rPr>
      <t xml:space="preserve"> Las evidencias corresponden con lo señalado.
De acuerdo con el resultado del indicador y las evidencias relacionadas se identifica el cumplimiento de la acción del plan de manejo previamente programada.
</t>
    </r>
  </si>
  <si>
    <t>Realizar el seguimiento y evaluación de los proyectos de inversión con el fin de generar
alertas que permitan tomar decisiones para mejorar su ejecución y garantizar la articulación
con las políticas del Plan de Desarrollo Distrital, Plan Estratégico Sectorial, los Planes
Estratégicos Culturales y el Plan Estratégico Institucional</t>
  </si>
  <si>
    <t xml:space="preserve">
Falta de compromiso y desconocimiento de las áreas sobre la importancia del reporte y seguimiento de los proyectos de inversión y  mestas del plan de desarrollo
Falta de revisión y seguimiento del líder o responsable de remitir el avance de la ejecución de los planes, metas  y/o proyectos a cargo.
debilidad en los lineamientos para generar el reporte de la información y generación de informes </t>
  </si>
  <si>
    <t xml:space="preserve">Reportes con errores e información no veraz </t>
  </si>
  <si>
    <t xml:space="preserve">Hallazgos por parte de los entes de control y sanciones administrativas.
Reprocesos en la gestión de la Entidad.
Deterioro de la imagen de la Entidad  y pérdida de credibilidad.
</t>
  </si>
  <si>
    <t>Comparar los resultados frente a la meta establecida  y los seguimientos y reportes anteriores</t>
  </si>
  <si>
    <t xml:space="preserve">Revisar la coherencia entre el objeto contractual, los recursos estimados en el Plan Anual de Adquisiciones, y la clasificación de la inversión definida en el Plan Operativo Anual de Inversión, con el fin de validar la  información.
</t>
  </si>
  <si>
    <t xml:space="preserve">Dando a conocer el resultado del seguimiento y control realizado y así evidenciar las oportunidades de mejora a implementar </t>
  </si>
  <si>
    <t xml:space="preserve">actas de reunión y correos electrónicos </t>
  </si>
  <si>
    <t>llevar a cabo sensibilización y/o capacitación a los responsables del reporte de la información en el adecuado seguimiento y registro de la información solicitada</t>
  </si>
  <si>
    <t xml:space="preserve">2 sensibilizaciones para el correcto reporte de la información solicitada </t>
  </si>
  <si>
    <t>ACTIVIDAD DE CONTROL: Está actividad revisa la coherencia del objeto contractual con la formulación del proyecto de inversión, el Plan Operativo Anual de Inversiones (POAI) y el Plan Anual de Adquisiciones (PAA). En el primer cuatrimestre de 2020 se revisaron y registraron 422 solicitudes, de la revisión se devolvieron 83 solicitudes porque tenían errores en alguno de los ítems a revisar.
PLAN DE MANEJO: En el segundo y tercer trimestre se realizarán las sensibilizaciones.</t>
  </si>
  <si>
    <t>ACTIVIDAD DE CONTROL: Se llevó a cabo la revisión de las viabilidades remitidas por las dependencias verificando la coherencia del objeto contractual con la formulación del proyecto de inversión, el Plan Operativo Anual de Inversiones (POAI) y el Plan Anual de Adquisiciones (PAA). En el segundo cuatrimestre de 2020, se revisaron y registraron 503 solicitudes, devolviendo 31 solicitudes porque tenían errores en alguno de los ítems a revisar y anulando 63 viabilidades según solicitudes de las dependencias. Se adjunta formato de Control de Viabilidades.
PLAN DE MANEJO: En agosto se realizó la presentación del formato de reporte de metas e indicadores de proyectos de inversión a los responsables de cada una de las dependencias. La estructura del formato tiene en cuenta el seguimiento que se debe realizar en la plataformas de seguimiento del Distrito (PREDIS-SEGPLAN) y de la Nación (SPI), alineado a las metas institucionales 2020-2024 que se formularon en el primer semestre de 2020. Se adjunta formato para cada proyecto y listado de asistencia.</t>
  </si>
  <si>
    <t>Control de Viabilidades - Asistencia presentación formato.</t>
  </si>
  <si>
    <t>Evidencias de actividades de control:
Se adjunta formato de control de viablidades.
Evidencias de plan de manejo:
Se evidencian formatos del mes de julio para cada proyecto.
No hay evidencia de la lista de aistencia.
 Se debe tener en cuenta que la evidencia definida es acta de reunión o correo electrónico.</t>
  </si>
  <si>
    <t>ACTIVIDAD DE CONTROL: Se realizó la verificación de la coherencia entre el objeto contractual, los recursos estimados en el Plan Anual de Adquisiciones, y la clasificación de la inversión definida en el Plan Operativo Anual de Inversión, con el fin de validar la información. (Soportes: Archivo Excel control de viabilidades).
Por otro lado, en el proceso de verificación de los reportes de cumplimiento de indicadores y metas de proyecto, se revisa el reporte del periodo frente a reportes de periodos anteriores, con el fin de constatar la coherencia el reporte. (En la actividad "Generar alertas al cumplimiento de metas físicas y financieras"se da cuenta de esta actividad)
PLAN DE MANEJO: Durante este periodo no se realizó la jornada de sensibilización o capacitación propuesta.</t>
  </si>
  <si>
    <t>-</t>
  </si>
  <si>
    <r>
      <rPr>
        <b/>
        <sz val="12"/>
        <color rgb="FF000000"/>
        <rFont val="Arial"/>
      </rPr>
      <t xml:space="preserve">
Acciones de control:  </t>
    </r>
    <r>
      <rPr>
        <sz val="12"/>
        <color rgb="FF000000"/>
        <rFont val="Arial"/>
      </rPr>
      <t xml:space="preserve">Las evidencias relacionadas corresponde con lo señalado.
</t>
    </r>
    <r>
      <rPr>
        <b/>
        <sz val="12"/>
        <color rgb="FF000000"/>
        <rFont val="Arial"/>
      </rPr>
      <t>Acciones de mitigación:</t>
    </r>
    <r>
      <rPr>
        <sz val="12"/>
        <color rgb="FF000000"/>
        <rFont val="Arial"/>
      </rPr>
      <t xml:space="preserve"> Las evidencias corresponden con lo señalado.
De acuerdo con el resultado del indicador y las evidencias relacionadas se identifica que solo se cumplio con el 50% del cumplimiento de la acción del plan de manejo ya que solo se evidencia la ejeución de una jornada de sensibilización..
</t>
    </r>
  </si>
  <si>
    <t>ACTIVIDAD DE CONTROL: Se realizó la verificación de 419 solicitudes revisando la coherencia entre el objeto contractual, los recursos estimados en el Plan Anual de Adquisiciones, y la clasificación de la inversión definida en el Plan Operativo Anual de Inversión. Entre estas se anularon 15, recharon 9 y viabilizaron 395. 
PLAN DE MANEJO: Durante este periodo no se realizó la jornada de sensibilización o capacitación propuesta.</t>
  </si>
  <si>
    <t>Archivo Excel control de viabilidades</t>
  </si>
  <si>
    <t xml:space="preserve">Se presenta archivo en el que se evidencian 419 solicitudes y se indican la fecha de registro, código de control, proyecto, valor, componente, observaciones, viabilidad y fecha de viabilidad.
Las evidencias concuerdan con lo informado. </t>
  </si>
  <si>
    <t>Inscribir, registrar y actualizar los proyectos de inversión del IDPC en coherencia con los lineamientos distritales y la normativa vigente para la efectiva planeación y articulación de los mismos con el horizonte estratégico institucional</t>
  </si>
  <si>
    <t xml:space="preserve">Demoras en la entrega de la información a reportar por parte de los responsables de los procesos y subdirecciones
 </t>
  </si>
  <si>
    <t>Incumplimiento en los plazos de entrega de la información requerida por entes de control o entidades del distrito.</t>
  </si>
  <si>
    <t xml:space="preserve">Verificar que se remita la información en los 5 primeros días hábiles mes vencido por parte de los responsables de los procesos </t>
  </si>
  <si>
    <t xml:space="preserve">Revisar la coherencia entre los reporte anteriores, las metas programadas y las justificaciones relacionadas </t>
  </si>
  <si>
    <t xml:space="preserve">Dando a conocer las observaciones frente al reporte para su ajuste </t>
  </si>
  <si>
    <t xml:space="preserve">Correos electrónico </t>
  </si>
  <si>
    <t>llevar a cabo sensibilización y/o capacitación a los responsables del reporte de la información en la oportunidad  de la información solicitada</t>
  </si>
  <si>
    <t xml:space="preserve">2 sensibilizaciones para el reporte oportuno de la información solicitada </t>
  </si>
  <si>
    <t xml:space="preserve">Humanos y tecnológicos </t>
  </si>
  <si>
    <t>Jefe OAP</t>
  </si>
  <si>
    <t xml:space="preserve">Solicitar la información de Inmediato
Aumentar la capacidad (horas Extras) para entregar la información en el menor tiempo posible </t>
  </si>
  <si>
    <t xml:space="preserve">Informar los incumplimientos de la oportunidad de la información a los responsable </t>
  </si>
  <si>
    <t xml:space="preserve">Entrega de la información </t>
  </si>
  <si>
    <r>
      <rPr>
        <sz val="12"/>
        <color theme="1"/>
        <rFont val="Arial"/>
      </rPr>
      <t>ACTIVIDAD DE CONTROL: De acuerdo con el análisis realizado al seguimiento del indicador de gestión "Oportunidad en la entrega del informe mensual de seguimiento a proyectos de inversión", se realiza el reporte de información:
- Para el periodo 1 (reporte de diciembre de 2019), el cumplimiento en la oportunidad de información fue del 57%.
- Para el periodo 2 (reporte de enero de 2020) el cumplimiento fue del 0%. No obstante, para el reporte del periodo de febrero inluyen el avance de lo realizado en enero de 2020.
- Para el periodo 3 (reporte de febrero de 2020), el cumplimiento en la oportunidad de información fue del 20%.
- Para el periodo 4 (reporte de marzo de 2020), el cumplimiento en la oportunidad de información fue del 41%.
De acuerdo con lo anterior, se evidencia que no se están cumpliendo las fechas establecidas para la entrega del informe mensual de seguimiento a proyectos de inversión. No obstante lo anterior, es preciso indicar que</t>
    </r>
    <r>
      <rPr>
        <b/>
        <sz val="12"/>
        <color theme="1"/>
        <rFont val="Arial"/>
      </rPr>
      <t xml:space="preserve"> no se han pesentado incumplimientos</t>
    </r>
    <r>
      <rPr>
        <sz val="12"/>
        <color theme="1"/>
        <rFont val="Arial"/>
      </rPr>
      <t xml:space="preserve"> en el reporte de información en los sistema PREDIS, dado que el reporte de febrero se hizo en cero indicando las razones; en cuanto al reporte de SegPLan el cronograma para realizar reporte de seguimiento financiero, de metas y población, está progrmado para realizarse en  junio de 2020.
PLAN DE MANEJO: En el segundo y tercer trimestre se realizarán las sensibilizaciones.</t>
    </r>
  </si>
  <si>
    <t>ACTIVIDAD DE CONTROL: De acuerdo con el análisis realizado al seguimiento del indicador de gestión "Oportunidad en la entrega del informe mensual de seguimiento a proyectos de inversión", se realiza el reporte de información:
- Para el periodo 5 (reporte de abril de 2019), el cumplimiento en la oportunidad de información fue del 100%.
- Para el periodo 6 (reporte de mayo de 2020) el cumplimiento fue del 63%.
- Para el periodo 7 (reporte de junio de 2020), el cumplimiento en la oportunidad de información fue del 20%.
- Para el periodo 8 (reporte de julio de 2020), el cumplimiento en la oportunidad de información fue del 100%.
De acuerdo con lo anterior, hasta el periodo 7 se evidencia que no se cumplieron las fechas establecidas para la entrega del informe mensual de seguimiento a proyectos de inversión. No obstante lo anterior, es preciso indicar que no se han pesentado incumplimientos en el reporte de información en los sistema PREDIS- Pra el periodo 8 que reporta un 100% de cumplimiento en la oportunidad, esto corresponde a que a partir de agosto los responsables de los proyectos de inversión deben realizar el reporte de cumplimiento en la plataforma del sistema de Seguimiento a Proyectos de Inversión -SPI, y en este sentido, la OAP viene realizando la revisión y acompañamiento, previo al cargue de información; para el caso de los indicadores PMR la OAP continua con el respectivo reporte.
PLAN DE MANEJO: Se realizó socialización del formato de reporte de metas e indicadores de los proyectos de inversión, indicando las fechas en que se deben realizar los reportes, tanto en la plataforma de la Nación como del Distrito. Esta información fue reiterada a través de correo electrónico a los responsables. Se adjunta asistencia presentación foramto y correo electrónio enviado.</t>
  </si>
  <si>
    <t>Presentación formato y correo electrónico</t>
  </si>
  <si>
    <t>Detallar un poco más las evidencias.
Para la actividad de control se presentan los correos de intercambio de información de seguimiento a proyectos con las diferentes dependencias.
Evidencias plan de manejo:
Se encuentran acordes con lo mencio ado en la descripción cualitativa.</t>
  </si>
  <si>
    <t>ACTIVIDAD DE CONTROL: De acuerdo con las fechas establecidas para el reporte de información en la plataforma del Sistema de Seguimiento a Proyectos de Inversión -SPI del DANE (esolución Reglamentaria No. 035 de 2020 de Contraloría General de la República), que establece que el reporte de información se debe realizar a más tardar el 5to día habil siguiente del periodo a reportar, los responsables de proyectos de inversión realizaron la entrega del reporte de cumplimiento de indicadores y metas de proyecto en el formato establecido por la Oficina Asesora de Planeación. (Soportes: Correos electrónicos y archivos de reporte en Excel) 
Una vez recibida y revisada la información de cumplimiento de indicadores y dmetas, la OAP realiza el cargue de información paralos indicadores PMR en PREDIS (mensual) y de SegPlan (trimestral).
PLAN DE MANEJO: Considerando que los reportes se vienen realizando oportunamente, de acuerdo con lo establecido en la Resolución Reglamentaria No. 035 de 2020 de la Contraloría General de la República, no se llevó a cabo la jornada de sensibilización propuesta.</t>
  </si>
  <si>
    <r>
      <rPr>
        <b/>
        <sz val="12"/>
        <color rgb="FF000000"/>
        <rFont val="Arial"/>
      </rPr>
      <t xml:space="preserve">
Acciones de control:  </t>
    </r>
    <r>
      <rPr>
        <sz val="12"/>
        <color rgb="FF000000"/>
        <rFont val="Arial"/>
      </rPr>
      <t xml:space="preserve">Las evidencias relacionadas corresponde con lo señalado.
</t>
    </r>
    <r>
      <rPr>
        <b/>
        <sz val="12"/>
        <color rgb="FF000000"/>
        <rFont val="Arial"/>
      </rPr>
      <t>Acciones de mitigación:</t>
    </r>
    <r>
      <rPr>
        <sz val="12"/>
        <color rgb="FF000000"/>
        <rFont val="Arial"/>
      </rPr>
      <t xml:space="preserve"> Las evidencias corresponden con lo señalado.
De acuerdo con el resultado del indicador y las evidencias relacionadas se identifica que solo se cumplio con el 50% del cumplimiento de la acción del plan de manejo ya que solo se evidencia la ejeución de una jornada de sensibilización.
</t>
    </r>
  </si>
  <si>
    <t>ACTIVIDAD DE CONTROL: De acuerdo con las fechas establecidas para el reporte de información en la plataforma del Sistema de Seguimiento a Proyectos de Inversión -SPI del DANE (esolución Reglamentaria No. 035 de 2020 de Contraloría General de la República), que establece que el reporte de información se debe realizar a más tardar el 5to día habil siguiente del periodo a reportar, los responsables de proyectos de inversión realizaron la entrega del reporte de cumplimiento de indicadores y metas de proyecto en el formato establecido por la Oficina Asesora de Planeación.
Una vez recibida y revisada la información de cumplimiento de indicadores y de metas, la OAP realiza el cargue de información para los indicadores PMR en PREDIS (mensual) y de SegPlan (trimestral).
PLAN DE MANEJO: Durante este periodo no se realizó la jornada de sensibilización o capacitación propuesta.</t>
  </si>
  <si>
    <t>Correos electrónicos y archivos de reporte en Excel</t>
  </si>
  <si>
    <t>Se presentan cuatro carpetas en las cuales se encuentran archivos relacionados con el reporte a los proyectos de la siguiente forma:
- Diciembre: 6 archivos con el reporte a los proyectos: 7649, 7639, 7612, 7611, 7601 y 7597.
- Enero: 6 archivos con el reporte a los proyectos: 7649, 7639, 7612, 7611, 7601 y 7597.
- Febrero: 6 archivos con el reporte a los proyectos: 7649, 7639, 7612, 7611, 7601 y 7597.
- Marzo: 6 archivos con el reporte a los proyectos: 7649, 7639, 7612, 7601 y dos archivos del proyecto 7597.
Con las evidencias se entiende que el control se está ejecutando al validar el reporte de los proyectos.</t>
  </si>
  <si>
    <r>
      <rPr>
        <b/>
        <sz val="10"/>
        <color theme="0"/>
        <rFont val="Arial"/>
      </rPr>
      <t xml:space="preserve">Aceptar el riesgo
</t>
    </r>
    <r>
      <rPr>
        <sz val="10"/>
        <color theme="0"/>
        <rFont val="Arial"/>
      </rPr>
      <t xml:space="preserve">
No se adopta ninguna medida que afecte la probabilidad o el impacto del riesgo. (Ningún riesgo de corrupción podrá ser aceptado).</t>
    </r>
  </si>
  <si>
    <r>
      <rPr>
        <b/>
        <sz val="10"/>
        <color theme="0"/>
        <rFont val="Arial"/>
      </rPr>
      <t xml:space="preserve">Reducir el riesgo
</t>
    </r>
    <r>
      <rPr>
        <sz val="10"/>
        <color theme="0"/>
        <rFont val="Arial"/>
      </rPr>
      <t xml:space="preserve">
Se adoptan medidas para reducir la probabilidad o el impacto del riesgo, o ambos; por lo general conlleva a la implementación de controles.</t>
    </r>
  </si>
  <si>
    <r>
      <rPr>
        <b/>
        <sz val="10"/>
        <color theme="0"/>
        <rFont val="Arial"/>
      </rPr>
      <t xml:space="preserve">Compartir el riesgo
</t>
    </r>
    <r>
      <rPr>
        <sz val="10"/>
        <color theme="0"/>
        <rFont val="Arial"/>
      </rPr>
      <t xml:space="preserve">
Se reduce la probabilidad o el impacto del riesgo transfiriendo o compartiendo una parte de este. Los riesgos de corrupción se pueden compartir pero no se puede transferir su responsabilidad.</t>
    </r>
  </si>
  <si>
    <r>
      <rPr>
        <b/>
        <sz val="10"/>
        <color theme="0"/>
        <rFont val="Arial"/>
      </rPr>
      <t xml:space="preserve">Evitar el riesgo
</t>
    </r>
    <r>
      <rPr>
        <sz val="10"/>
        <color theme="0"/>
        <rFont val="Arial"/>
      </rPr>
      <t xml:space="preserve">
Se abandonan las actividades que dan lugar al riesgo, es decir, no iniciar o no continuar con la actividad que lo provoca.</t>
    </r>
  </si>
  <si>
    <t>posibilidad prob</t>
  </si>
  <si>
    <t>impacto imp</t>
  </si>
  <si>
    <t>Existen</t>
  </si>
  <si>
    <t>Existeno</t>
  </si>
  <si>
    <t>Tipo</t>
  </si>
  <si>
    <t>puno</t>
  </si>
  <si>
    <t>pdos</t>
  </si>
  <si>
    <t>ptres</t>
  </si>
  <si>
    <t>pcinco</t>
  </si>
  <si>
    <t>pseis</t>
  </si>
  <si>
    <t>pocho</t>
  </si>
  <si>
    <t>pquince</t>
  </si>
  <si>
    <t>indicador</t>
  </si>
  <si>
    <t>disminuye</t>
  </si>
  <si>
    <t>existe</t>
  </si>
  <si>
    <t>SI</t>
  </si>
  <si>
    <t>NO</t>
  </si>
  <si>
    <t>Relaciones Interinstitucionales</t>
  </si>
  <si>
    <t>Ninguno</t>
  </si>
  <si>
    <t>Gestión de Divulgación</t>
  </si>
  <si>
    <t>Evaluación de la gestión</t>
  </si>
  <si>
    <t>Planeación Académica</t>
  </si>
  <si>
    <t>Semilleros y Jóvenes Talentos</t>
  </si>
  <si>
    <t>Admisiones, Registro y Control Académico</t>
  </si>
  <si>
    <t>Atención de Incidentes</t>
  </si>
  <si>
    <t>Sin Implementar</t>
  </si>
  <si>
    <t>Posibilidad</t>
  </si>
  <si>
    <t>No Aplica</t>
  </si>
  <si>
    <t>Correctivo</t>
  </si>
  <si>
    <t>Dirección y Planeación</t>
  </si>
  <si>
    <t>Gestión de Relaciones internacionales</t>
  </si>
  <si>
    <t>Evaluación independiente</t>
  </si>
  <si>
    <t>Diseño Curricular</t>
  </si>
  <si>
    <t>Gestión de Centros y Grupos de Investigación</t>
  </si>
  <si>
    <t>Biblioteca</t>
  </si>
  <si>
    <t>Gestión de Control de Cambios</t>
  </si>
  <si>
    <t>En Ejecución</t>
  </si>
  <si>
    <t>Acreditación</t>
  </si>
  <si>
    <t>Actividades de Capacitación</t>
  </si>
  <si>
    <t>Gestión de Proyectos de investigación</t>
  </si>
  <si>
    <t>Recursos educativos</t>
  </si>
  <si>
    <t>Aseguramiento de la continuidad de los servicios</t>
  </si>
  <si>
    <t>Implementado</t>
  </si>
  <si>
    <t>existe control 1</t>
  </si>
  <si>
    <t>Gestión de la Calidad</t>
  </si>
  <si>
    <t>Mejoramiento Continuo</t>
  </si>
  <si>
    <t>Evaluación académica</t>
  </si>
  <si>
    <t>Producción Investigativa</t>
  </si>
  <si>
    <t>Editorial</t>
  </si>
  <si>
    <t>Garantizar la integridad, confidencialidad y disponibilidad de la información</t>
  </si>
  <si>
    <t>Comunicaciones</t>
  </si>
  <si>
    <t>Gestión de infraestructura tecnológica</t>
  </si>
  <si>
    <t>Gestión Académica</t>
  </si>
  <si>
    <t>Gestión del licenciamiento de software</t>
  </si>
  <si>
    <t>Gestión de Investigación</t>
  </si>
  <si>
    <t>Gestión de Extensión y Proyección Social</t>
  </si>
  <si>
    <t>existe control 2 3</t>
  </si>
  <si>
    <t>Apoyo Tecnológico TIC</t>
  </si>
  <si>
    <t>Gestiópn Jurídica</t>
  </si>
  <si>
    <t>Gestión de Contratación</t>
  </si>
  <si>
    <t>Gestión de Recursos Educativos</t>
  </si>
  <si>
    <t>Gestión de Bienestar Universitario</t>
  </si>
  <si>
    <t>Gestión Adminsitrativa</t>
  </si>
  <si>
    <t>Gestión del Talento Humano</t>
  </si>
  <si>
    <t>Gestión de Biblioteca</t>
  </si>
  <si>
    <t>Gestión de Admisiones y Registro</t>
  </si>
  <si>
    <t>Gestión y Rendición de Cuentas</t>
  </si>
  <si>
    <t>Independiente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</si>
</sst>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m"/>
  </numFmts>
  <fonts count="73">
    <font>
      <sz val="12"/>
      <color rgb="FF000000"/>
      <name val="Arial"/>
    </font>
    <font>
      <sz val="12"/>
      <color theme="1"/>
      <name val="Tahoma"/>
    </font>
    <font>
      <sz val="12"/>
      <name val="Arial"/>
    </font>
    <font>
      <b/>
      <sz val="11"/>
      <color rgb="FF000000"/>
      <name val="Arial"/>
    </font>
    <font>
      <b/>
      <sz val="10"/>
      <color rgb="FF000000"/>
      <name val="Arial"/>
    </font>
    <font>
      <b/>
      <sz val="12"/>
      <color theme="1"/>
      <name val="Arial"/>
    </font>
    <font>
      <sz val="12"/>
      <color theme="1"/>
      <name val="Arial"/>
    </font>
    <font>
      <b/>
      <sz val="12"/>
      <color rgb="FF000000"/>
      <name val="Arial"/>
    </font>
    <font>
      <sz val="11"/>
      <color theme="1"/>
      <name val="Arial"/>
    </font>
    <font>
      <b/>
      <sz val="11"/>
      <color theme="1"/>
      <name val="Arial"/>
    </font>
    <font>
      <b/>
      <sz val="14"/>
      <color theme="1"/>
      <name val="Arial"/>
    </font>
    <font>
      <sz val="10"/>
      <color theme="1"/>
      <name val="Arial"/>
    </font>
    <font>
      <b/>
      <sz val="16"/>
      <color theme="1"/>
      <name val="Tahoma"/>
    </font>
    <font>
      <b/>
      <sz val="16"/>
      <color rgb="FF000000"/>
      <name val="Arial"/>
    </font>
    <font>
      <b/>
      <sz val="11"/>
      <color theme="1"/>
      <name val="Tahoma"/>
    </font>
    <font>
      <sz val="11"/>
      <color theme="1"/>
      <name val="Tahoma"/>
    </font>
    <font>
      <b/>
      <sz val="11"/>
      <color theme="1"/>
      <name val="Calibri"/>
    </font>
    <font>
      <b/>
      <sz val="12"/>
      <color theme="1"/>
      <name val="Tahoma"/>
    </font>
    <font>
      <u/>
      <sz val="12"/>
      <color theme="1"/>
      <name val="Tahoma"/>
    </font>
    <font>
      <sz val="13"/>
      <color theme="1"/>
      <name val="Tahoma"/>
    </font>
    <font>
      <sz val="10"/>
      <color theme="1"/>
      <name val="Noto Sans Symbols"/>
    </font>
    <font>
      <sz val="10"/>
      <color rgb="FF000000"/>
      <name val="Noto Sans Symbols"/>
    </font>
    <font>
      <sz val="10"/>
      <color rgb="FF000000"/>
      <name val="Arial"/>
    </font>
    <font>
      <b/>
      <sz val="14"/>
      <color rgb="FF000000"/>
      <name val="Arial"/>
    </font>
    <font>
      <b/>
      <sz val="14"/>
      <color theme="1"/>
      <name val="Calibri"/>
    </font>
    <font>
      <sz val="12"/>
      <color rgb="FFFF0000"/>
      <name val="Tahoma"/>
    </font>
    <font>
      <sz val="12"/>
      <color rgb="FF000000"/>
      <name val="Tahoma"/>
    </font>
    <font>
      <sz val="13"/>
      <color rgb="FF000000"/>
      <name val="Arial"/>
    </font>
    <font>
      <b/>
      <sz val="16"/>
      <color theme="1"/>
      <name val="Calibri"/>
    </font>
    <font>
      <b/>
      <sz val="11"/>
      <color rgb="FFFF0000"/>
      <name val="Tahoma"/>
    </font>
    <font>
      <sz val="11"/>
      <color rgb="FFFF0000"/>
      <name val="Tahoma"/>
    </font>
    <font>
      <b/>
      <sz val="12"/>
      <color theme="1"/>
      <name val="Calibri"/>
    </font>
    <font>
      <u/>
      <sz val="12"/>
      <color rgb="FF000000"/>
      <name val="Arial"/>
    </font>
    <font>
      <sz val="12"/>
      <color theme="1"/>
      <name val="Calibri"/>
    </font>
    <font>
      <b/>
      <sz val="12"/>
      <color rgb="FF000000"/>
      <name val="Tahoma"/>
    </font>
    <font>
      <b/>
      <sz val="11"/>
      <color rgb="FF000000"/>
      <name val="Calibri"/>
    </font>
    <font>
      <u/>
      <sz val="14"/>
      <color rgb="FF0000FF"/>
      <name val="Tahoma"/>
    </font>
    <font>
      <sz val="12"/>
      <color rgb="FF434343"/>
      <name val="Tahoma"/>
    </font>
    <font>
      <sz val="12"/>
      <color rgb="FFFF0000"/>
      <name val="Arial"/>
    </font>
    <font>
      <b/>
      <sz val="10"/>
      <color theme="1"/>
      <name val="Arial"/>
    </font>
    <font>
      <sz val="11"/>
      <color rgb="FFFF0000"/>
      <name val="Arial"/>
    </font>
    <font>
      <sz val="10"/>
      <color theme="1"/>
      <name val="Calibri"/>
    </font>
    <font>
      <sz val="11"/>
      <color theme="1"/>
      <name val="Calibri"/>
    </font>
    <font>
      <sz val="12"/>
      <color theme="1"/>
      <name val="Cambria"/>
    </font>
    <font>
      <b/>
      <sz val="12"/>
      <color theme="1"/>
      <name val="Cambria"/>
    </font>
    <font>
      <sz val="12"/>
      <color theme="0"/>
      <name val="Tahoma"/>
    </font>
    <font>
      <sz val="10"/>
      <color theme="0"/>
      <name val="Noto Sans Symbols"/>
    </font>
    <font>
      <strike/>
      <sz val="12"/>
      <color theme="0"/>
      <name val="Cambria"/>
    </font>
    <font>
      <strike/>
      <sz val="12"/>
      <color theme="1"/>
      <name val="Cambria"/>
    </font>
    <font>
      <b/>
      <strike/>
      <sz val="12"/>
      <color theme="1"/>
      <name val="Cambria"/>
    </font>
    <font>
      <b/>
      <sz val="12"/>
      <color theme="0"/>
      <name val="Tahoma"/>
    </font>
    <font>
      <sz val="10"/>
      <color theme="0"/>
      <name val="Arial"/>
    </font>
    <font>
      <sz val="11"/>
      <color rgb="FF000000"/>
      <name val="Calibri"/>
    </font>
    <font>
      <u/>
      <sz val="12"/>
      <color rgb="FF1155CC"/>
      <name val="Tahoma"/>
    </font>
    <font>
      <sz val="11"/>
      <color rgb="FFE36C09"/>
      <name val="Tahoma"/>
    </font>
    <font>
      <b/>
      <sz val="12"/>
      <color rgb="FFFF0000"/>
      <name val="Tahoma"/>
    </font>
    <font>
      <i/>
      <sz val="12"/>
      <color rgb="FF000000"/>
      <name val="Arial"/>
    </font>
    <font>
      <i/>
      <sz val="12"/>
      <color theme="1"/>
      <name val="Tahoma"/>
    </font>
    <font>
      <sz val="11"/>
      <color rgb="FF000000"/>
      <name val="Tahoma"/>
    </font>
    <font>
      <b/>
      <sz val="11"/>
      <color rgb="FF000000"/>
      <name val="Tahoma"/>
    </font>
    <font>
      <b/>
      <sz val="13"/>
      <color rgb="FF000000"/>
      <name val="Arial"/>
    </font>
    <font>
      <b/>
      <sz val="12"/>
      <color rgb="FF000000"/>
      <name val="Tahoma, Arial"/>
    </font>
    <font>
      <sz val="12"/>
      <color rgb="FF000000"/>
      <name val="Tahoma, Arial"/>
    </font>
    <font>
      <sz val="14"/>
      <name val="Tahoma"/>
    </font>
    <font>
      <sz val="14"/>
      <name val="Arial"/>
    </font>
    <font>
      <sz val="14"/>
      <color rgb="FF000000"/>
      <name val="Arial"/>
    </font>
    <font>
      <u/>
      <sz val="14"/>
      <color rgb="FF1155CC"/>
      <name val="Arial"/>
    </font>
    <font>
      <sz val="12"/>
      <color rgb="FF0000FF"/>
      <name val="Tahoma"/>
    </font>
    <font>
      <sz val="12"/>
      <color rgb="FF0000FF"/>
      <name val="Arial"/>
    </font>
    <font>
      <b/>
      <sz val="12"/>
      <color rgb="FF000000"/>
      <name val="Tahoma, sans-serif"/>
    </font>
    <font>
      <sz val="12"/>
      <color rgb="FF000000"/>
      <name val="Tahoma, sans-serif"/>
    </font>
    <font>
      <strike/>
      <sz val="12"/>
      <color theme="1"/>
      <name val="Tahoma"/>
    </font>
    <font>
      <b/>
      <sz val="10"/>
      <color theme="0"/>
      <name val="Arial"/>
    </font>
  </fonts>
  <fills count="27">
    <fill>
      <patternFill patternType="none"/>
    </fill>
    <fill>
      <patternFill patternType="gray125"/>
    </fill>
    <fill>
      <patternFill patternType="solid">
        <fgColor rgb="FFD8D8D8"/>
        <bgColor rgb="FFD8D8D8"/>
      </patternFill>
    </fill>
    <fill>
      <patternFill patternType="solid">
        <fgColor rgb="FFFFFF00"/>
        <bgColor rgb="FFFFFF00"/>
      </patternFill>
    </fill>
    <fill>
      <patternFill patternType="solid">
        <fgColor rgb="FFD9D9D9"/>
        <bgColor rgb="FFD9D9D9"/>
      </patternFill>
    </fill>
    <fill>
      <patternFill patternType="solid">
        <fgColor theme="0"/>
        <bgColor theme="0"/>
      </patternFill>
    </fill>
    <fill>
      <patternFill patternType="solid">
        <fgColor rgb="FFD6E3BC"/>
        <bgColor rgb="FFD6E3BC"/>
      </patternFill>
    </fill>
    <fill>
      <patternFill patternType="solid">
        <fgColor rgb="FFB8CCE4"/>
        <bgColor rgb="FFB8CCE4"/>
      </patternFill>
    </fill>
    <fill>
      <patternFill patternType="solid">
        <fgColor rgb="FFC6D9F0"/>
        <bgColor rgb="FFC6D9F0"/>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D8E4BC"/>
        <bgColor rgb="FFD8E4BC"/>
      </patternFill>
    </fill>
    <fill>
      <patternFill patternType="solid">
        <fgColor rgb="FFC5D9F1"/>
        <bgColor rgb="FFC5D9F1"/>
      </patternFill>
    </fill>
    <fill>
      <patternFill patternType="solid">
        <fgColor rgb="FF92D050"/>
        <bgColor rgb="FF92D050"/>
      </patternFill>
    </fill>
    <fill>
      <patternFill patternType="solid">
        <fgColor rgb="FFFCD5B4"/>
        <bgColor rgb="FFFCD5B4"/>
      </patternFill>
    </fill>
    <fill>
      <patternFill patternType="solid">
        <fgColor rgb="FF00FF00"/>
        <bgColor rgb="FF00FF00"/>
      </patternFill>
    </fill>
    <fill>
      <patternFill patternType="solid">
        <fgColor rgb="FFFCE5CD"/>
        <bgColor rgb="FFFCE5CD"/>
      </patternFill>
    </fill>
    <fill>
      <patternFill patternType="solid">
        <fgColor rgb="FFE5B8B7"/>
        <bgColor rgb="FFE5B8B7"/>
      </patternFill>
    </fill>
    <fill>
      <patternFill patternType="solid">
        <fgColor rgb="FFC2D69B"/>
        <bgColor rgb="FFC2D69B"/>
      </patternFill>
    </fill>
    <fill>
      <patternFill patternType="solid">
        <fgColor rgb="FFCBCBCB"/>
        <bgColor rgb="FFCBCBCB"/>
      </patternFill>
    </fill>
    <fill>
      <patternFill patternType="solid">
        <fgColor theme="6"/>
        <bgColor theme="6"/>
      </patternFill>
    </fill>
    <fill>
      <patternFill patternType="solid">
        <fgColor rgb="FF7F7F7F"/>
        <bgColor rgb="FF7F7F7F"/>
      </patternFill>
    </fill>
    <fill>
      <patternFill patternType="solid">
        <fgColor rgb="FFFDE9D9"/>
        <bgColor rgb="FFFDE9D9"/>
      </patternFill>
    </fill>
    <fill>
      <patternFill patternType="solid">
        <fgColor rgb="FFF2DBDB"/>
        <bgColor rgb="FFF2DBDB"/>
      </patternFill>
    </fill>
    <fill>
      <patternFill patternType="solid">
        <fgColor rgb="FFDBE5F1"/>
        <bgColor rgb="FFDBE5F1"/>
      </patternFill>
    </fill>
    <fill>
      <patternFill patternType="solid">
        <fgColor rgb="FF92CDDC"/>
        <bgColor rgb="FF92CDDC"/>
      </patternFill>
    </fill>
  </fills>
  <borders count="10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right/>
      <top style="thin">
        <color rgb="FF000000"/>
      </top>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bottom/>
      <diagonal/>
    </border>
    <border>
      <left/>
      <right/>
      <top/>
      <bottom/>
      <diagonal/>
    </border>
    <border>
      <left/>
      <right style="thin">
        <color rgb="FF000000"/>
      </right>
      <top/>
      <bottom/>
      <diagonal/>
    </border>
    <border>
      <left style="medium">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bottom/>
      <diagonal/>
    </border>
    <border>
      <left/>
      <right style="thin">
        <color rgb="FF000000"/>
      </right>
      <top/>
      <bottom/>
      <diagonal/>
    </border>
    <border>
      <left/>
      <right/>
      <top/>
      <bottom/>
      <diagonal/>
    </border>
    <border>
      <left/>
      <right style="thin">
        <color rgb="FF000000"/>
      </right>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s>
  <cellStyleXfs count="1">
    <xf numFmtId="0" fontId="0" fillId="0" borderId="0"/>
  </cellStyleXfs>
  <cellXfs count="771">
    <xf numFmtId="0" fontId="0" fillId="0" borderId="0" xfId="0" applyFont="1" applyAlignment="1"/>
    <xf numFmtId="0" fontId="1" fillId="0" borderId="0" xfId="0" applyFont="1" applyAlignment="1">
      <alignment horizontal="center" vertical="center" wrapText="1"/>
    </xf>
    <xf numFmtId="0" fontId="3" fillId="0" borderId="0" xfId="0" applyFont="1" applyAlignment="1">
      <alignment horizontal="center" vertical="center" wrapText="1"/>
    </xf>
    <xf numFmtId="0" fontId="4" fillId="2" borderId="9" xfId="0" applyFont="1" applyFill="1" applyBorder="1" applyAlignment="1">
      <alignment horizontal="center" vertical="center" wrapText="1"/>
    </xf>
    <xf numFmtId="0" fontId="6" fillId="0" borderId="12" xfId="0" applyFont="1" applyBorder="1" applyAlignment="1">
      <alignment horizontal="center" vertical="center" wrapText="1"/>
    </xf>
    <xf numFmtId="0" fontId="7" fillId="2" borderId="9"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9" xfId="0" applyFont="1" applyBorder="1" applyAlignment="1">
      <alignment horizontal="left" vertical="center" wrapText="1"/>
    </xf>
    <xf numFmtId="0" fontId="8" fillId="3" borderId="9" xfId="0" applyFont="1" applyFill="1" applyBorder="1" applyAlignment="1">
      <alignment vertical="center"/>
    </xf>
    <xf numFmtId="0" fontId="8" fillId="0" borderId="9" xfId="0" applyFont="1" applyBorder="1" applyAlignment="1">
      <alignment vertical="center"/>
    </xf>
    <xf numFmtId="0" fontId="6" fillId="0" borderId="9" xfId="0" applyFont="1" applyBorder="1" applyAlignment="1">
      <alignment vertical="center" wrapText="1"/>
    </xf>
    <xf numFmtId="0" fontId="7" fillId="4" borderId="9" xfId="0" applyFont="1" applyFill="1" applyBorder="1" applyAlignment="1">
      <alignment horizontal="center" vertical="center" wrapText="1"/>
    </xf>
    <xf numFmtId="0" fontId="1" fillId="0" borderId="0" xfId="0" applyFont="1" applyAlignment="1">
      <alignment vertical="center" wrapText="1"/>
    </xf>
    <xf numFmtId="0" fontId="1" fillId="0" borderId="12" xfId="0" applyFont="1" applyBorder="1" applyAlignment="1">
      <alignment horizontal="center" vertical="center" wrapText="1"/>
    </xf>
    <xf numFmtId="0" fontId="10" fillId="0" borderId="0" xfId="0" applyFont="1" applyAlignment="1">
      <alignment vertical="center" wrapText="1"/>
    </xf>
    <xf numFmtId="0" fontId="11" fillId="0" borderId="0" xfId="0" applyFont="1" applyAlignment="1">
      <alignment horizontal="center" vertical="center" wrapText="1"/>
    </xf>
    <xf numFmtId="0" fontId="9" fillId="0" borderId="0" xfId="0" applyFont="1" applyAlignment="1">
      <alignment horizontal="center" vertical="center" wrapText="1"/>
    </xf>
    <xf numFmtId="0" fontId="12" fillId="0" borderId="3" xfId="0" applyFont="1" applyBorder="1" applyAlignment="1">
      <alignment vertical="center" wrapText="1"/>
    </xf>
    <xf numFmtId="0" fontId="6" fillId="0" borderId="10" xfId="0" applyFont="1" applyBorder="1"/>
    <xf numFmtId="0" fontId="15" fillId="0" borderId="9" xfId="0" applyFont="1" applyBorder="1" applyAlignment="1">
      <alignment vertical="center" wrapText="1"/>
    </xf>
    <xf numFmtId="0" fontId="3" fillId="6" borderId="9" xfId="0" applyFont="1" applyFill="1" applyBorder="1" applyAlignment="1">
      <alignment horizontal="center" vertical="center" wrapText="1"/>
    </xf>
    <xf numFmtId="0" fontId="8" fillId="9" borderId="9"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8" fillId="10" borderId="9" xfId="0" applyFont="1" applyFill="1" applyBorder="1" applyAlignment="1">
      <alignment vertical="center" wrapText="1"/>
    </xf>
    <xf numFmtId="0" fontId="8" fillId="10" borderId="9" xfId="0" applyFont="1" applyFill="1" applyBorder="1" applyAlignment="1">
      <alignment horizontal="center" vertical="center"/>
    </xf>
    <xf numFmtId="0" fontId="8" fillId="8" borderId="9"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6" fillId="6" borderId="22" xfId="0" applyFont="1" applyFill="1" applyBorder="1" applyAlignment="1">
      <alignment horizontal="center" vertical="center" wrapText="1"/>
    </xf>
    <xf numFmtId="0" fontId="6" fillId="0" borderId="9" xfId="0" applyFont="1" applyBorder="1" applyAlignment="1">
      <alignment vertical="center"/>
    </xf>
    <xf numFmtId="0" fontId="6" fillId="0" borderId="12" xfId="0" applyFont="1" applyBorder="1" applyAlignment="1">
      <alignment horizontal="center" vertical="center"/>
    </xf>
    <xf numFmtId="0" fontId="1" fillId="0" borderId="9" xfId="0" applyFont="1" applyBorder="1" applyAlignment="1">
      <alignment vertical="center" wrapText="1"/>
    </xf>
    <xf numFmtId="164" fontId="1" fillId="0" borderId="9" xfId="0" applyNumberFormat="1" applyFont="1" applyBorder="1" applyAlignment="1">
      <alignment vertical="center" wrapText="1"/>
    </xf>
    <xf numFmtId="0" fontId="1" fillId="0" borderId="12" xfId="0" applyFont="1" applyBorder="1" applyAlignment="1">
      <alignment vertical="center" wrapText="1"/>
    </xf>
    <xf numFmtId="0" fontId="0" fillId="0" borderId="9" xfId="0" applyFont="1" applyBorder="1"/>
    <xf numFmtId="0" fontId="1" fillId="0" borderId="13" xfId="0" applyFont="1" applyBorder="1" applyAlignment="1">
      <alignment vertical="center" wrapText="1"/>
    </xf>
    <xf numFmtId="0" fontId="0" fillId="0" borderId="0" xfId="0" applyFont="1"/>
    <xf numFmtId="0" fontId="20" fillId="0" borderId="0" xfId="0" applyFont="1" applyAlignment="1">
      <alignment horizontal="left" vertical="center"/>
    </xf>
    <xf numFmtId="0" fontId="11" fillId="0" borderId="0" xfId="0" applyFont="1" applyAlignment="1">
      <alignment vertical="center" wrapText="1"/>
    </xf>
    <xf numFmtId="0" fontId="21" fillId="0" borderId="0" xfId="0" applyFont="1" applyAlignment="1">
      <alignment horizontal="left" vertical="center"/>
    </xf>
    <xf numFmtId="0" fontId="22" fillId="0" borderId="0" xfId="0" applyFont="1"/>
    <xf numFmtId="0" fontId="23" fillId="0" borderId="0" xfId="0" applyFont="1" applyAlignment="1">
      <alignment vertical="center" wrapText="1"/>
    </xf>
    <xf numFmtId="0" fontId="22" fillId="0" borderId="0" xfId="0" applyFont="1" applyAlignment="1">
      <alignment horizontal="center" vertical="center" wrapText="1"/>
    </xf>
    <xf numFmtId="0" fontId="3" fillId="12" borderId="9" xfId="0" applyFont="1" applyFill="1" applyBorder="1" applyAlignment="1">
      <alignment horizontal="center" vertical="center" wrapText="1"/>
    </xf>
    <xf numFmtId="0" fontId="8" fillId="15" borderId="9" xfId="0" applyFont="1" applyFill="1" applyBorder="1" applyAlignment="1">
      <alignment horizontal="center" vertical="center" wrapText="1"/>
    </xf>
    <xf numFmtId="0" fontId="8" fillId="15" borderId="9" xfId="0" applyFont="1" applyFill="1" applyBorder="1" applyAlignment="1">
      <alignment vertical="center" wrapText="1"/>
    </xf>
    <xf numFmtId="0" fontId="8" fillId="15" borderId="9" xfId="0" applyFont="1" applyFill="1" applyBorder="1" applyAlignment="1">
      <alignment horizontal="center" vertical="center"/>
    </xf>
    <xf numFmtId="0" fontId="8" fillId="13" borderId="9"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3" fillId="11" borderId="9" xfId="0" applyFont="1" applyFill="1" applyBorder="1" applyAlignment="1">
      <alignment horizontal="center" vertical="center" wrapText="1"/>
    </xf>
    <xf numFmtId="0" fontId="16" fillId="12" borderId="9" xfId="0" applyFont="1" applyFill="1" applyBorder="1" applyAlignment="1">
      <alignment horizontal="center" vertical="center" wrapText="1"/>
    </xf>
    <xf numFmtId="0" fontId="16" fillId="14" borderId="9" xfId="0" applyFont="1" applyFill="1" applyBorder="1" applyAlignment="1">
      <alignment horizontal="center" vertical="center" wrapText="1"/>
    </xf>
    <xf numFmtId="0" fontId="16" fillId="12" borderId="23" xfId="0" applyFont="1" applyFill="1" applyBorder="1" applyAlignment="1">
      <alignment horizontal="center" vertical="center" wrapText="1"/>
    </xf>
    <xf numFmtId="0" fontId="16" fillId="12" borderId="24" xfId="0" applyFont="1" applyFill="1" applyBorder="1" applyAlignment="1">
      <alignment horizontal="center" vertical="center" wrapText="1"/>
    </xf>
    <xf numFmtId="0" fontId="8" fillId="16" borderId="9" xfId="0" applyFont="1" applyFill="1" applyBorder="1" applyAlignment="1">
      <alignment horizontal="left" vertical="center" wrapText="1"/>
    </xf>
    <xf numFmtId="0" fontId="8" fillId="0" borderId="9" xfId="0" applyFont="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xf>
    <xf numFmtId="0" fontId="8" fillId="16" borderId="9" xfId="0" applyFont="1" applyFill="1" applyBorder="1" applyAlignment="1">
      <alignment horizontal="left" vertical="center"/>
    </xf>
    <xf numFmtId="0" fontId="8" fillId="0" borderId="14" xfId="0" applyFont="1" applyBorder="1" applyAlignment="1">
      <alignment horizontal="left" vertical="center"/>
    </xf>
    <xf numFmtId="0" fontId="8" fillId="0" borderId="14" xfId="0" applyFont="1" applyBorder="1" applyAlignment="1">
      <alignment horizontal="center" vertical="center"/>
    </xf>
    <xf numFmtId="0" fontId="8" fillId="0" borderId="14" xfId="0" applyFont="1" applyBorder="1" applyAlignment="1">
      <alignment vertical="center"/>
    </xf>
    <xf numFmtId="0" fontId="8" fillId="0" borderId="14" xfId="0" applyFont="1" applyBorder="1" applyAlignment="1">
      <alignment horizontal="center" vertical="center" wrapText="1"/>
    </xf>
    <xf numFmtId="0" fontId="8" fillId="0" borderId="9" xfId="0" applyFont="1" applyBorder="1" applyAlignment="1">
      <alignment vertical="center" wrapText="1"/>
    </xf>
    <xf numFmtId="0" fontId="8" fillId="16" borderId="9" xfId="0" applyFont="1" applyFill="1" applyBorder="1" applyAlignment="1">
      <alignment vertical="center" wrapText="1"/>
    </xf>
    <xf numFmtId="0" fontId="8" fillId="0" borderId="9" xfId="0" applyFont="1" applyBorder="1" applyAlignment="1">
      <alignment horizontal="center" vertical="center"/>
    </xf>
    <xf numFmtId="0" fontId="8" fillId="0" borderId="9" xfId="0" applyFont="1" applyBorder="1"/>
    <xf numFmtId="0" fontId="24" fillId="14" borderId="9" xfId="0" applyFont="1" applyFill="1" applyBorder="1" applyAlignment="1">
      <alignment horizontal="center" vertical="center" wrapText="1"/>
    </xf>
    <xf numFmtId="0" fontId="1" fillId="16" borderId="9" xfId="0" applyFont="1" applyFill="1" applyBorder="1" applyAlignment="1">
      <alignment horizontal="left" vertical="center" wrapText="1"/>
    </xf>
    <xf numFmtId="0" fontId="1" fillId="0" borderId="9" xfId="0" applyFont="1" applyBorder="1" applyAlignment="1">
      <alignment horizontal="left" vertical="center" wrapText="1"/>
    </xf>
    <xf numFmtId="0" fontId="6" fillId="0" borderId="9" xfId="0" applyFont="1" applyBorder="1" applyAlignment="1">
      <alignment horizontal="center" vertical="center"/>
    </xf>
    <xf numFmtId="0" fontId="6" fillId="0" borderId="9" xfId="0" applyFont="1" applyBorder="1"/>
    <xf numFmtId="0" fontId="6" fillId="16" borderId="9" xfId="0" applyFont="1" applyFill="1" applyBorder="1" applyAlignment="1">
      <alignment vertical="center" wrapText="1"/>
    </xf>
    <xf numFmtId="0" fontId="1" fillId="5" borderId="9" xfId="0" applyFont="1" applyFill="1" applyBorder="1" applyAlignment="1">
      <alignment horizontal="left" vertical="center" wrapText="1"/>
    </xf>
    <xf numFmtId="0" fontId="1" fillId="5" borderId="9" xfId="0" applyFont="1" applyFill="1" applyBorder="1" applyAlignment="1">
      <alignment horizontal="center" vertical="center" wrapText="1"/>
    </xf>
    <xf numFmtId="0" fontId="17" fillId="5" borderId="9" xfId="0" applyFont="1" applyFill="1" applyBorder="1" applyAlignment="1">
      <alignment vertical="center" wrapText="1"/>
    </xf>
    <xf numFmtId="0" fontId="1" fillId="14" borderId="9" xfId="0" applyFont="1" applyFill="1" applyBorder="1" applyAlignment="1">
      <alignment vertical="center" wrapText="1"/>
    </xf>
    <xf numFmtId="0" fontId="1" fillId="14" borderId="30" xfId="0" applyFont="1" applyFill="1" applyBorder="1" applyAlignment="1">
      <alignment vertical="center" wrapText="1"/>
    </xf>
    <xf numFmtId="0" fontId="1" fillId="11" borderId="9" xfId="0" applyFont="1" applyFill="1" applyBorder="1" applyAlignment="1">
      <alignment horizontal="left" vertical="center" wrapText="1"/>
    </xf>
    <xf numFmtId="0" fontId="0" fillId="0" borderId="0" xfId="0" applyFont="1" applyAlignment="1">
      <alignment vertical="center" wrapText="1"/>
    </xf>
    <xf numFmtId="0" fontId="1" fillId="11" borderId="9" xfId="0" applyFont="1" applyFill="1" applyBorder="1" applyAlignment="1">
      <alignment horizontal="left" vertical="top" wrapText="1"/>
    </xf>
    <xf numFmtId="0" fontId="27" fillId="0" borderId="9" xfId="0" applyFont="1" applyBorder="1" applyAlignment="1">
      <alignment vertical="center" wrapText="1"/>
    </xf>
    <xf numFmtId="0" fontId="6" fillId="0" borderId="9" xfId="0" quotePrefix="1" applyFont="1" applyBorder="1" applyAlignment="1">
      <alignment vertical="center" wrapText="1"/>
    </xf>
    <xf numFmtId="0" fontId="1" fillId="5" borderId="9" xfId="0" applyFont="1" applyFill="1" applyBorder="1" applyAlignment="1">
      <alignment vertical="center" wrapText="1"/>
    </xf>
    <xf numFmtId="0" fontId="1" fillId="14" borderId="31" xfId="0" applyFont="1" applyFill="1" applyBorder="1" applyAlignment="1">
      <alignment vertical="center" wrapText="1"/>
    </xf>
    <xf numFmtId="0" fontId="1" fillId="0" borderId="9" xfId="0" applyFont="1" applyBorder="1" applyAlignment="1">
      <alignment horizontal="center" vertical="center" wrapText="1"/>
    </xf>
    <xf numFmtId="0" fontId="1" fillId="2" borderId="9"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6" fillId="0" borderId="9" xfId="0" applyFont="1" applyBorder="1" applyAlignment="1">
      <alignment horizontal="left" vertical="center"/>
    </xf>
    <xf numFmtId="0" fontId="6" fillId="0" borderId="9" xfId="0" quotePrefix="1" applyFont="1" applyBorder="1" applyAlignment="1">
      <alignment horizontal="left" vertical="center" wrapText="1"/>
    </xf>
    <xf numFmtId="0" fontId="1" fillId="2" borderId="9" xfId="0" applyFont="1" applyFill="1" applyBorder="1" applyAlignment="1">
      <alignment vertical="center" wrapText="1"/>
    </xf>
    <xf numFmtId="0" fontId="17" fillId="2" borderId="9" xfId="0" applyFont="1" applyFill="1" applyBorder="1" applyAlignment="1">
      <alignment vertical="center" wrapText="1"/>
    </xf>
    <xf numFmtId="0" fontId="1" fillId="3" borderId="9" xfId="0" applyFont="1" applyFill="1" applyBorder="1" applyAlignment="1">
      <alignment horizontal="center" vertical="center" wrapText="1"/>
    </xf>
    <xf numFmtId="0" fontId="1" fillId="3" borderId="9" xfId="0" applyFont="1" applyFill="1" applyBorder="1" applyAlignment="1">
      <alignment vertical="center" wrapText="1"/>
    </xf>
    <xf numFmtId="164" fontId="1" fillId="3" borderId="9" xfId="0" applyNumberFormat="1" applyFont="1" applyFill="1" applyBorder="1" applyAlignment="1">
      <alignment horizontal="center" vertical="center" wrapText="1"/>
    </xf>
    <xf numFmtId="0" fontId="1" fillId="14" borderId="22" xfId="0" applyFont="1" applyFill="1" applyBorder="1" applyAlignment="1">
      <alignment vertical="center" wrapText="1"/>
    </xf>
    <xf numFmtId="0" fontId="26" fillId="11" borderId="9" xfId="0" applyFont="1" applyFill="1" applyBorder="1" applyAlignment="1">
      <alignment horizontal="left" vertical="center" wrapText="1"/>
    </xf>
    <xf numFmtId="0" fontId="26" fillId="11" borderId="32" xfId="0" applyFont="1" applyFill="1" applyBorder="1" applyAlignment="1">
      <alignment horizontal="left" vertical="center"/>
    </xf>
    <xf numFmtId="0" fontId="26" fillId="11" borderId="33" xfId="0" applyFont="1" applyFill="1" applyBorder="1" applyAlignment="1">
      <alignment horizontal="left" vertical="center" wrapText="1"/>
    </xf>
    <xf numFmtId="0" fontId="0" fillId="0" borderId="3" xfId="0" applyFont="1" applyBorder="1" applyAlignment="1">
      <alignment vertical="center" wrapText="1"/>
    </xf>
    <xf numFmtId="0" fontId="26" fillId="11" borderId="9" xfId="0" applyFont="1" applyFill="1" applyBorder="1" applyAlignment="1">
      <alignment horizontal="left" vertical="center"/>
    </xf>
    <xf numFmtId="0" fontId="1" fillId="16" borderId="9" xfId="0" applyFont="1" applyFill="1" applyBorder="1" applyAlignment="1">
      <alignment vertical="center" wrapText="1"/>
    </xf>
    <xf numFmtId="0" fontId="6" fillId="16" borderId="9" xfId="0" applyFont="1" applyFill="1" applyBorder="1" applyAlignment="1">
      <alignment horizontal="left" vertical="center" wrapText="1"/>
    </xf>
    <xf numFmtId="0" fontId="1" fillId="3" borderId="9" xfId="0" applyFont="1" applyFill="1" applyBorder="1" applyAlignment="1">
      <alignment horizontal="left" vertical="center" wrapText="1"/>
    </xf>
    <xf numFmtId="164" fontId="1" fillId="3" borderId="9" xfId="0" applyNumberFormat="1" applyFont="1" applyFill="1" applyBorder="1" applyAlignment="1">
      <alignment vertical="center" wrapText="1"/>
    </xf>
    <xf numFmtId="0" fontId="0" fillId="11" borderId="34" xfId="0" applyFont="1" applyFill="1" applyBorder="1" applyAlignment="1">
      <alignment horizontal="left" vertical="center" wrapText="1"/>
    </xf>
    <xf numFmtId="0" fontId="26" fillId="11" borderId="35" xfId="0" applyFont="1" applyFill="1" applyBorder="1" applyAlignment="1">
      <alignment horizontal="left" vertical="center"/>
    </xf>
    <xf numFmtId="0" fontId="1" fillId="11" borderId="35" xfId="0" applyFont="1" applyFill="1" applyBorder="1" applyAlignment="1">
      <alignment horizontal="left" vertical="center" wrapText="1"/>
    </xf>
    <xf numFmtId="0" fontId="0" fillId="11" borderId="9" xfId="0" applyFont="1" applyFill="1" applyBorder="1" applyAlignment="1">
      <alignment horizontal="left" vertical="center" wrapText="1"/>
    </xf>
    <xf numFmtId="0" fontId="3" fillId="12" borderId="9" xfId="0" applyFont="1" applyFill="1" applyBorder="1" applyAlignment="1">
      <alignment vertical="center" wrapText="1"/>
    </xf>
    <xf numFmtId="0" fontId="28" fillId="14" borderId="9" xfId="0" applyFont="1" applyFill="1" applyBorder="1" applyAlignment="1">
      <alignment horizontal="center" vertical="center" wrapText="1"/>
    </xf>
    <xf numFmtId="0" fontId="16" fillId="12" borderId="34" xfId="0" applyFont="1" applyFill="1" applyBorder="1" applyAlignment="1">
      <alignment horizontal="center" vertical="center" wrapText="1"/>
    </xf>
    <xf numFmtId="0" fontId="16" fillId="12" borderId="40" xfId="0" applyFont="1" applyFill="1" applyBorder="1" applyAlignment="1">
      <alignment horizontal="center" vertical="center" wrapText="1"/>
    </xf>
    <xf numFmtId="0" fontId="15" fillId="0" borderId="9" xfId="0" applyFont="1" applyBorder="1" applyAlignment="1">
      <alignment horizontal="left" vertical="center" wrapText="1"/>
    </xf>
    <xf numFmtId="0" fontId="8" fillId="0" borderId="14" xfId="0" applyFont="1" applyBorder="1" applyAlignment="1">
      <alignment horizontal="left" vertical="center" wrapText="1"/>
    </xf>
    <xf numFmtId="0" fontId="8" fillId="16" borderId="34" xfId="0" applyFont="1" applyFill="1" applyBorder="1" applyAlignment="1">
      <alignment horizontal="left" vertical="center" wrapText="1"/>
    </xf>
    <xf numFmtId="0" fontId="15" fillId="3" borderId="31" xfId="0" applyFont="1" applyFill="1" applyBorder="1" applyAlignment="1">
      <alignment vertical="center" wrapText="1"/>
    </xf>
    <xf numFmtId="0" fontId="15" fillId="3" borderId="34" xfId="0" applyFont="1" applyFill="1" applyBorder="1" applyAlignment="1">
      <alignment vertical="center" wrapText="1"/>
    </xf>
    <xf numFmtId="164" fontId="15" fillId="3" borderId="34" xfId="0" applyNumberFormat="1" applyFont="1" applyFill="1" applyBorder="1" applyAlignment="1">
      <alignment vertical="center" wrapText="1"/>
    </xf>
    <xf numFmtId="0" fontId="15" fillId="0" borderId="14" xfId="0" applyFont="1" applyBorder="1" applyAlignment="1">
      <alignment vertical="center" wrapText="1"/>
    </xf>
    <xf numFmtId="0" fontId="15" fillId="5" borderId="34" xfId="0" applyFont="1" applyFill="1" applyBorder="1" applyAlignment="1">
      <alignment vertical="center" wrapText="1"/>
    </xf>
    <xf numFmtId="0" fontId="15" fillId="5" borderId="23" xfId="0" applyFont="1" applyFill="1" applyBorder="1" applyAlignment="1">
      <alignment vertical="center" wrapText="1"/>
    </xf>
    <xf numFmtId="0" fontId="6" fillId="11" borderId="34" xfId="0" applyFont="1" applyFill="1" applyBorder="1" applyAlignment="1">
      <alignment vertical="center" wrapText="1"/>
    </xf>
    <xf numFmtId="0" fontId="15" fillId="11" borderId="34" xfId="0" applyFont="1" applyFill="1" applyBorder="1" applyAlignment="1">
      <alignment vertical="center" wrapText="1"/>
    </xf>
    <xf numFmtId="0" fontId="6" fillId="11" borderId="41" xfId="0" applyFont="1" applyFill="1" applyBorder="1" applyAlignment="1">
      <alignment vertical="center" wrapText="1"/>
    </xf>
    <xf numFmtId="0" fontId="1" fillId="0" borderId="3" xfId="0" applyFont="1" applyBorder="1" applyAlignment="1">
      <alignment vertical="center" wrapText="1"/>
    </xf>
    <xf numFmtId="0" fontId="6" fillId="11" borderId="9" xfId="0" applyFont="1" applyFill="1" applyBorder="1" applyAlignment="1">
      <alignment vertical="center" wrapText="1"/>
    </xf>
    <xf numFmtId="0" fontId="15" fillId="11" borderId="9" xfId="0" applyFont="1" applyFill="1" applyBorder="1" applyAlignment="1">
      <alignment vertical="center" wrapText="1"/>
    </xf>
    <xf numFmtId="0" fontId="19" fillId="0" borderId="9" xfId="0" applyFont="1" applyBorder="1" applyAlignment="1">
      <alignment vertical="center" wrapText="1"/>
    </xf>
    <xf numFmtId="0" fontId="15" fillId="3" borderId="9" xfId="0" applyFont="1" applyFill="1" applyBorder="1" applyAlignment="1">
      <alignment vertical="center" wrapText="1"/>
    </xf>
    <xf numFmtId="0" fontId="29" fillId="5" borderId="34" xfId="0" applyFont="1" applyFill="1" applyBorder="1" applyAlignment="1">
      <alignment vertical="center" wrapText="1"/>
    </xf>
    <xf numFmtId="0" fontId="14" fillId="5" borderId="34" xfId="0" applyFont="1" applyFill="1" applyBorder="1" applyAlignment="1">
      <alignment vertical="center" wrapText="1"/>
    </xf>
    <xf numFmtId="0" fontId="15" fillId="5" borderId="42" xfId="0" applyFont="1" applyFill="1" applyBorder="1" applyAlignment="1">
      <alignment vertical="center" wrapText="1"/>
    </xf>
    <xf numFmtId="0" fontId="15" fillId="11" borderId="41" xfId="0" applyFont="1" applyFill="1" applyBorder="1" applyAlignment="1">
      <alignment vertical="center" wrapText="1"/>
    </xf>
    <xf numFmtId="0" fontId="30" fillId="5" borderId="34" xfId="0" applyFont="1" applyFill="1" applyBorder="1" applyAlignment="1">
      <alignment vertical="center" wrapText="1"/>
    </xf>
    <xf numFmtId="0" fontId="15" fillId="5" borderId="41" xfId="0" applyFont="1" applyFill="1" applyBorder="1" applyAlignment="1">
      <alignment vertical="center" wrapText="1"/>
    </xf>
    <xf numFmtId="0" fontId="15" fillId="5" borderId="9" xfId="0" applyFont="1" applyFill="1" applyBorder="1" applyAlignment="1">
      <alignment vertical="center" wrapText="1"/>
    </xf>
    <xf numFmtId="0" fontId="14" fillId="5" borderId="9" xfId="0" applyFont="1" applyFill="1" applyBorder="1" applyAlignment="1">
      <alignment vertical="center" wrapText="1"/>
    </xf>
    <xf numFmtId="0" fontId="15" fillId="5" borderId="31" xfId="0" applyFont="1" applyFill="1" applyBorder="1" applyAlignment="1">
      <alignment vertical="center" wrapText="1"/>
    </xf>
    <xf numFmtId="0" fontId="15" fillId="11" borderId="22" xfId="0" applyFont="1" applyFill="1" applyBorder="1" applyAlignment="1">
      <alignment vertical="center" wrapText="1"/>
    </xf>
    <xf numFmtId="0" fontId="15" fillId="0" borderId="3" xfId="0" applyFont="1" applyBorder="1" applyAlignment="1">
      <alignment vertical="center" wrapText="1"/>
    </xf>
    <xf numFmtId="0" fontId="1" fillId="0" borderId="5" xfId="0" applyFont="1" applyBorder="1" applyAlignment="1">
      <alignment vertical="center" wrapText="1"/>
    </xf>
    <xf numFmtId="0" fontId="22" fillId="0" borderId="0" xfId="0" applyFont="1" applyAlignment="1">
      <alignment vertical="center"/>
    </xf>
    <xf numFmtId="0" fontId="31" fillId="14" borderId="9" xfId="0" applyFont="1" applyFill="1" applyBorder="1" applyAlignment="1">
      <alignment horizontal="center" vertical="center" wrapText="1"/>
    </xf>
    <xf numFmtId="0" fontId="31" fillId="14" borderId="23" xfId="0" applyFont="1" applyFill="1" applyBorder="1" applyAlignment="1">
      <alignment horizontal="center" vertical="center" wrapText="1"/>
    </xf>
    <xf numFmtId="0" fontId="6" fillId="0" borderId="14" xfId="0" applyFont="1" applyBorder="1" applyAlignment="1">
      <alignment vertical="center"/>
    </xf>
    <xf numFmtId="0" fontId="6" fillId="0" borderId="14" xfId="0" applyFont="1" applyBorder="1"/>
    <xf numFmtId="0" fontId="6" fillId="0" borderId="14" xfId="0" applyFont="1" applyBorder="1" applyAlignment="1">
      <alignment vertical="center" wrapText="1"/>
    </xf>
    <xf numFmtId="0" fontId="6" fillId="16" borderId="23" xfId="0" applyFont="1" applyFill="1" applyBorder="1" applyAlignment="1">
      <alignment horizontal="left" vertical="center" wrapText="1"/>
    </xf>
    <xf numFmtId="0" fontId="6" fillId="0" borderId="12" xfId="0" applyFont="1" applyBorder="1" applyAlignment="1">
      <alignment horizontal="left" vertical="center"/>
    </xf>
    <xf numFmtId="0" fontId="6" fillId="0" borderId="12" xfId="0" applyFont="1" applyBorder="1" applyAlignment="1">
      <alignment horizontal="left" vertical="center" wrapText="1"/>
    </xf>
    <xf numFmtId="0" fontId="6" fillId="0" borderId="12" xfId="0" applyFont="1" applyBorder="1" applyAlignment="1">
      <alignment vertical="center"/>
    </xf>
    <xf numFmtId="0" fontId="6" fillId="0" borderId="13" xfId="0" applyFont="1" applyBorder="1" applyAlignment="1">
      <alignment vertical="center"/>
    </xf>
    <xf numFmtId="0" fontId="6" fillId="0" borderId="12" xfId="0" applyFont="1" applyBorder="1" applyAlignment="1">
      <alignment vertical="center" wrapText="1"/>
    </xf>
    <xf numFmtId="0" fontId="1" fillId="3" borderId="23" xfId="0" applyFont="1" applyFill="1" applyBorder="1" applyAlignment="1">
      <alignment vertical="center" wrapText="1"/>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vertical="center" wrapText="1"/>
    </xf>
    <xf numFmtId="0" fontId="1" fillId="4" borderId="9" xfId="0" applyFont="1" applyFill="1" applyBorder="1" applyAlignment="1">
      <alignment vertical="center" wrapText="1"/>
    </xf>
    <xf numFmtId="0" fontId="6" fillId="5" borderId="23" xfId="0" applyFont="1" applyFill="1" applyBorder="1" applyAlignment="1">
      <alignment horizontal="left" vertical="center" wrapText="1"/>
    </xf>
    <xf numFmtId="0" fontId="1" fillId="16" borderId="42" xfId="0" applyFont="1" applyFill="1" applyBorder="1" applyAlignment="1">
      <alignment vertical="center" wrapText="1"/>
    </xf>
    <xf numFmtId="0" fontId="1" fillId="5" borderId="42" xfId="0" applyFont="1" applyFill="1" applyBorder="1" applyAlignment="1">
      <alignment vertical="center" wrapText="1"/>
    </xf>
    <xf numFmtId="0" fontId="1" fillId="16" borderId="34" xfId="0" applyFont="1" applyFill="1" applyBorder="1" applyAlignment="1">
      <alignment vertical="center" wrapText="1"/>
    </xf>
    <xf numFmtId="0" fontId="1" fillId="5" borderId="34" xfId="0" applyFont="1" applyFill="1" applyBorder="1" applyAlignment="1">
      <alignment vertical="center" wrapText="1"/>
    </xf>
    <xf numFmtId="0" fontId="1" fillId="4" borderId="23" xfId="0" applyFont="1" applyFill="1" applyBorder="1" applyAlignment="1">
      <alignment vertical="center" wrapText="1"/>
    </xf>
    <xf numFmtId="0" fontId="17" fillId="4" borderId="23" xfId="0" applyFont="1" applyFill="1" applyBorder="1" applyAlignment="1">
      <alignment vertical="center" wrapText="1"/>
    </xf>
    <xf numFmtId="0" fontId="1" fillId="5" borderId="22" xfId="0" applyFont="1" applyFill="1" applyBorder="1" applyAlignment="1">
      <alignment vertical="center" wrapText="1"/>
    </xf>
    <xf numFmtId="0" fontId="1" fillId="11" borderId="9" xfId="0" applyFont="1" applyFill="1" applyBorder="1" applyAlignment="1">
      <alignment vertical="center" wrapText="1"/>
    </xf>
    <xf numFmtId="0" fontId="1" fillId="11" borderId="22" xfId="0" applyFont="1" applyFill="1" applyBorder="1" applyAlignment="1">
      <alignment vertical="center" wrapText="1"/>
    </xf>
    <xf numFmtId="0" fontId="17" fillId="11" borderId="9" xfId="0" applyFont="1" applyFill="1" applyBorder="1" applyAlignment="1">
      <alignment vertical="center" wrapText="1"/>
    </xf>
    <xf numFmtId="0" fontId="1" fillId="0" borderId="14" xfId="0" applyFont="1" applyBorder="1" applyAlignment="1">
      <alignment vertical="center" wrapText="1"/>
    </xf>
    <xf numFmtId="0" fontId="6" fillId="11" borderId="22" xfId="0" applyFont="1" applyFill="1" applyBorder="1" applyAlignment="1">
      <alignment vertical="center" wrapText="1"/>
    </xf>
    <xf numFmtId="0" fontId="1" fillId="5" borderId="31" xfId="0" applyFont="1" applyFill="1" applyBorder="1" applyAlignment="1">
      <alignment vertical="center" wrapText="1"/>
    </xf>
    <xf numFmtId="0" fontId="6" fillId="0" borderId="0" xfId="0" applyFont="1" applyAlignment="1">
      <alignment horizontal="center" vertical="center"/>
    </xf>
    <xf numFmtId="0" fontId="1" fillId="4" borderId="31" xfId="0" applyFont="1" applyFill="1" applyBorder="1" applyAlignment="1">
      <alignment horizontal="center" vertical="center" wrapText="1"/>
    </xf>
    <xf numFmtId="0" fontId="1" fillId="4" borderId="31" xfId="0" applyFont="1" applyFill="1" applyBorder="1" applyAlignment="1">
      <alignment vertical="center" wrapText="1"/>
    </xf>
    <xf numFmtId="0" fontId="17" fillId="4" borderId="31" xfId="0" applyFont="1" applyFill="1" applyBorder="1" applyAlignment="1">
      <alignment vertical="center" wrapText="1"/>
    </xf>
    <xf numFmtId="0" fontId="31" fillId="12" borderId="34" xfId="0" applyFont="1" applyFill="1" applyBorder="1" applyAlignment="1">
      <alignment horizontal="center" vertical="center" wrapText="1"/>
    </xf>
    <xf numFmtId="0" fontId="31" fillId="12" borderId="40" xfId="0" applyFont="1" applyFill="1" applyBorder="1" applyAlignment="1">
      <alignment horizontal="center" vertical="center" wrapText="1"/>
    </xf>
    <xf numFmtId="0" fontId="31" fillId="12" borderId="9" xfId="0" applyFont="1" applyFill="1" applyBorder="1" applyAlignment="1">
      <alignment horizontal="center" vertical="center" wrapText="1"/>
    </xf>
    <xf numFmtId="0" fontId="1" fillId="0" borderId="1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0" fillId="16" borderId="34" xfId="0" applyFont="1" applyFill="1" applyBorder="1" applyAlignment="1">
      <alignment horizontal="left" vertical="center"/>
    </xf>
    <xf numFmtId="0" fontId="6" fillId="0" borderId="14" xfId="0" applyFont="1" applyBorder="1" applyAlignment="1">
      <alignment horizontal="center" vertical="center"/>
    </xf>
    <xf numFmtId="0" fontId="6" fillId="16" borderId="9" xfId="0" applyFont="1" applyFill="1" applyBorder="1" applyAlignment="1">
      <alignment horizontal="center" vertical="center" wrapText="1"/>
    </xf>
    <xf numFmtId="0" fontId="6" fillId="0" borderId="9" xfId="0" applyFont="1" applyBorder="1" applyAlignment="1">
      <alignment wrapText="1"/>
    </xf>
    <xf numFmtId="0" fontId="6" fillId="0" borderId="13" xfId="0" applyFont="1" applyBorder="1" applyAlignment="1">
      <alignment horizontal="center" vertical="center"/>
    </xf>
    <xf numFmtId="0" fontId="6" fillId="0" borderId="13" xfId="0" applyFont="1" applyBorder="1" applyAlignment="1">
      <alignment horizontal="center" vertical="center" wrapText="1"/>
    </xf>
    <xf numFmtId="0" fontId="6" fillId="16" borderId="9" xfId="0" applyFont="1" applyFill="1" applyBorder="1" applyAlignment="1">
      <alignment horizontal="left" vertical="center"/>
    </xf>
    <xf numFmtId="0" fontId="6" fillId="0" borderId="13" xfId="0" applyFont="1" applyBorder="1" applyAlignment="1">
      <alignment horizontal="left" vertical="center" wrapText="1"/>
    </xf>
    <xf numFmtId="0" fontId="17" fillId="0" borderId="9" xfId="0" applyFont="1" applyBorder="1" applyAlignment="1">
      <alignment horizontal="left" vertical="center" wrapText="1"/>
    </xf>
    <xf numFmtId="0" fontId="26" fillId="0" borderId="9" xfId="0" applyFont="1" applyBorder="1" applyAlignment="1">
      <alignment horizontal="center" vertical="center" wrapText="1"/>
    </xf>
    <xf numFmtId="0" fontId="17" fillId="11" borderId="9" xfId="0" applyFont="1" applyFill="1" applyBorder="1" applyAlignment="1">
      <alignment horizontal="left" vertical="center" wrapText="1"/>
    </xf>
    <xf numFmtId="0" fontId="1" fillId="3" borderId="34" xfId="0" applyFont="1" applyFill="1" applyBorder="1" applyAlignment="1">
      <alignment vertical="center" wrapText="1"/>
    </xf>
    <xf numFmtId="0" fontId="0" fillId="0" borderId="0" xfId="0" applyFont="1" applyAlignment="1">
      <alignment vertical="center"/>
    </xf>
    <xf numFmtId="0" fontId="16" fillId="14" borderId="23" xfId="0" applyFont="1" applyFill="1" applyBorder="1" applyAlignment="1">
      <alignment horizontal="center" vertical="center" wrapText="1"/>
    </xf>
    <xf numFmtId="0" fontId="6" fillId="0" borderId="14" xfId="0" applyFont="1" applyBorder="1" applyAlignment="1">
      <alignment horizontal="left" vertical="center"/>
    </xf>
    <xf numFmtId="0" fontId="6" fillId="0" borderId="14" xfId="0" applyFont="1" applyBorder="1" applyAlignment="1">
      <alignment horizontal="center" vertical="center" wrapText="1"/>
    </xf>
    <xf numFmtId="0" fontId="1" fillId="0" borderId="0" xfId="0" applyFont="1" applyAlignment="1">
      <alignment horizontal="left" vertical="center" wrapText="1"/>
    </xf>
    <xf numFmtId="0" fontId="1" fillId="0" borderId="1" xfId="0" applyFont="1" applyBorder="1" applyAlignment="1">
      <alignment vertical="center" wrapText="1"/>
    </xf>
    <xf numFmtId="0" fontId="6" fillId="0" borderId="14" xfId="0" applyFont="1" applyBorder="1" applyAlignment="1">
      <alignment horizontal="center"/>
    </xf>
    <xf numFmtId="0" fontId="1" fillId="4" borderId="23"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42" xfId="0" applyFont="1" applyFill="1" applyBorder="1" applyAlignment="1">
      <alignment horizontal="center" vertical="center" wrapText="1"/>
    </xf>
    <xf numFmtId="0" fontId="6" fillId="16" borderId="34" xfId="0" applyFont="1" applyFill="1" applyBorder="1" applyAlignment="1">
      <alignment horizontal="center" vertical="center" wrapText="1"/>
    </xf>
    <xf numFmtId="0" fontId="6" fillId="16" borderId="34" xfId="0" applyFont="1" applyFill="1" applyBorder="1" applyAlignment="1">
      <alignment vertical="center" wrapText="1"/>
    </xf>
    <xf numFmtId="0" fontId="1" fillId="5" borderId="41" xfId="0" applyFont="1" applyFill="1" applyBorder="1" applyAlignment="1">
      <alignment vertical="center" wrapText="1"/>
    </xf>
    <xf numFmtId="0" fontId="1" fillId="11" borderId="35" xfId="0" applyFont="1" applyFill="1" applyBorder="1" applyAlignment="1">
      <alignment vertical="center" wrapText="1"/>
    </xf>
    <xf numFmtId="0" fontId="1" fillId="11" borderId="34" xfId="0" applyFont="1" applyFill="1" applyBorder="1" applyAlignment="1">
      <alignment vertical="center" wrapText="1"/>
    </xf>
    <xf numFmtId="0" fontId="26" fillId="19" borderId="9" xfId="0" applyFont="1" applyFill="1" applyBorder="1" applyAlignment="1">
      <alignment wrapText="1"/>
    </xf>
    <xf numFmtId="0" fontId="33" fillId="19" borderId="9" xfId="0" applyFont="1" applyFill="1" applyBorder="1"/>
    <xf numFmtId="0" fontId="17" fillId="19" borderId="9" xfId="0" applyFont="1" applyFill="1" applyBorder="1" applyAlignment="1">
      <alignment wrapText="1"/>
    </xf>
    <xf numFmtId="0" fontId="6" fillId="0" borderId="14" xfId="0" applyFont="1" applyBorder="1" applyAlignment="1">
      <alignment wrapText="1"/>
    </xf>
    <xf numFmtId="0" fontId="34" fillId="19" borderId="9" xfId="0" applyFont="1" applyFill="1" applyBorder="1" applyAlignment="1">
      <alignment wrapText="1"/>
    </xf>
    <xf numFmtId="0" fontId="17" fillId="0" borderId="9" xfId="0" applyFont="1" applyBorder="1" applyAlignment="1">
      <alignment horizontal="center" vertical="center" wrapText="1"/>
    </xf>
    <xf numFmtId="0" fontId="17" fillId="4" borderId="9" xfId="0" applyFont="1" applyFill="1" applyBorder="1" applyAlignment="1">
      <alignment vertical="center" wrapText="1"/>
    </xf>
    <xf numFmtId="0" fontId="1" fillId="11" borderId="32" xfId="0" applyFont="1" applyFill="1" applyBorder="1" applyAlignment="1">
      <alignment vertical="center" wrapText="1"/>
    </xf>
    <xf numFmtId="0" fontId="8" fillId="20" borderId="9" xfId="0" applyFont="1" applyFill="1" applyBorder="1" applyAlignment="1">
      <alignment horizontal="center" vertical="center" wrapText="1"/>
    </xf>
    <xf numFmtId="0" fontId="16" fillId="6" borderId="23" xfId="0"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9" xfId="0" applyFont="1" applyBorder="1" applyAlignment="1">
      <alignment horizontal="center" wrapText="1"/>
    </xf>
    <xf numFmtId="0" fontId="38" fillId="0" borderId="12" xfId="0" applyFont="1" applyBorder="1" applyAlignment="1">
      <alignment horizontal="center" vertical="center" wrapText="1"/>
    </xf>
    <xf numFmtId="164" fontId="1" fillId="0" borderId="9" xfId="0" applyNumberFormat="1" applyFont="1" applyBorder="1" applyAlignment="1">
      <alignment horizontal="center" vertical="center" wrapText="1"/>
    </xf>
    <xf numFmtId="0" fontId="15" fillId="11" borderId="31" xfId="0" applyFont="1" applyFill="1" applyBorder="1" applyAlignment="1">
      <alignment horizontal="center" vertical="center" wrapText="1"/>
    </xf>
    <xf numFmtId="165" fontId="1" fillId="0" borderId="9"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center" vertical="center"/>
    </xf>
    <xf numFmtId="0" fontId="1" fillId="2" borderId="23" xfId="0" applyFont="1" applyFill="1" applyBorder="1" applyAlignment="1">
      <alignment horizontal="center" vertical="center" wrapText="1"/>
    </xf>
    <xf numFmtId="0" fontId="25" fillId="0" borderId="0" xfId="0" applyFont="1" applyAlignment="1">
      <alignment vertical="center" wrapText="1"/>
    </xf>
    <xf numFmtId="0" fontId="6" fillId="5" borderId="23" xfId="0" applyFont="1" applyFill="1" applyBorder="1" applyAlignment="1">
      <alignment vertical="center" wrapText="1"/>
    </xf>
    <xf numFmtId="0" fontId="6" fillId="5" borderId="23" xfId="0" applyFont="1" applyFill="1" applyBorder="1" applyAlignment="1">
      <alignment wrapText="1"/>
    </xf>
    <xf numFmtId="0" fontId="6" fillId="5" borderId="34" xfId="0" applyFont="1" applyFill="1" applyBorder="1"/>
    <xf numFmtId="0" fontId="6" fillId="5" borderId="23" xfId="0" applyFont="1" applyFill="1" applyBorder="1" applyAlignment="1">
      <alignment horizontal="center" vertical="center" wrapText="1"/>
    </xf>
    <xf numFmtId="0" fontId="6" fillId="5" borderId="42" xfId="0" applyFont="1" applyFill="1" applyBorder="1" applyAlignment="1">
      <alignment vertical="center"/>
    </xf>
    <xf numFmtId="0" fontId="6" fillId="5" borderId="42" xfId="0" applyFont="1" applyFill="1" applyBorder="1"/>
    <xf numFmtId="0" fontId="6" fillId="5" borderId="34" xfId="0" applyFont="1" applyFill="1" applyBorder="1" applyAlignment="1">
      <alignment vertical="center"/>
    </xf>
    <xf numFmtId="0" fontId="6" fillId="0" borderId="13" xfId="0" applyFont="1" applyBorder="1" applyAlignment="1">
      <alignment vertical="center" wrapText="1"/>
    </xf>
    <xf numFmtId="0" fontId="6" fillId="5" borderId="23" xfId="0" applyFont="1" applyFill="1" applyBorder="1" applyAlignment="1">
      <alignment vertical="center"/>
    </xf>
    <xf numFmtId="0" fontId="6" fillId="5" borderId="23" xfId="0" applyFont="1" applyFill="1" applyBorder="1"/>
    <xf numFmtId="0" fontId="11" fillId="0" borderId="9" xfId="0" applyFont="1" applyBorder="1" applyAlignment="1">
      <alignment vertical="center" wrapText="1"/>
    </xf>
    <xf numFmtId="0" fontId="39" fillId="6" borderId="9" xfId="0" applyFont="1" applyFill="1" applyBorder="1" applyAlignment="1">
      <alignment horizontal="center" vertical="center" wrapText="1"/>
    </xf>
    <xf numFmtId="0" fontId="39" fillId="6" borderId="23" xfId="0" applyFont="1" applyFill="1" applyBorder="1" applyAlignment="1">
      <alignment horizontal="center" vertical="center" wrapText="1"/>
    </xf>
    <xf numFmtId="0" fontId="11" fillId="0" borderId="12" xfId="0" applyFont="1" applyBorder="1" applyAlignment="1">
      <alignment vertical="center" wrapText="1"/>
    </xf>
    <xf numFmtId="0" fontId="11" fillId="9" borderId="23" xfId="0" applyFont="1" applyFill="1" applyBorder="1" applyAlignment="1">
      <alignment horizontal="center" vertical="center" wrapText="1"/>
    </xf>
    <xf numFmtId="0" fontId="11" fillId="10" borderId="23" xfId="0" applyFont="1" applyFill="1" applyBorder="1" applyAlignment="1">
      <alignment horizontal="center" vertical="center" wrapText="1"/>
    </xf>
    <xf numFmtId="0" fontId="11" fillId="10" borderId="23" xfId="0" applyFont="1" applyFill="1" applyBorder="1" applyAlignment="1">
      <alignment vertical="center" wrapText="1"/>
    </xf>
    <xf numFmtId="0" fontId="11" fillId="10" borderId="23" xfId="0" applyFont="1" applyFill="1" applyBorder="1" applyAlignment="1">
      <alignment horizontal="center" vertical="center"/>
    </xf>
    <xf numFmtId="0" fontId="11" fillId="20" borderId="23" xfId="0" applyFont="1" applyFill="1" applyBorder="1" applyAlignment="1">
      <alignment horizontal="center" vertical="center" wrapText="1"/>
    </xf>
    <xf numFmtId="0" fontId="39" fillId="3" borderId="23" xfId="0" applyFont="1" applyFill="1" applyBorder="1" applyAlignment="1">
      <alignment horizontal="center" vertical="center" wrapText="1"/>
    </xf>
    <xf numFmtId="0" fontId="39" fillId="5" borderId="23" xfId="0" applyFont="1" applyFill="1" applyBorder="1" applyAlignment="1">
      <alignment horizontal="center" vertical="center" wrapText="1"/>
    </xf>
    <xf numFmtId="0" fontId="39" fillId="6" borderId="24" xfId="0" applyFont="1" applyFill="1" applyBorder="1" applyAlignment="1">
      <alignment horizontal="center" vertical="center" wrapText="1"/>
    </xf>
    <xf numFmtId="0" fontId="11" fillId="21" borderId="53" xfId="0" applyFont="1" applyFill="1" applyBorder="1" applyAlignment="1">
      <alignment horizontal="center" vertical="center"/>
    </xf>
    <xf numFmtId="0" fontId="11" fillId="3" borderId="54" xfId="0" applyFont="1" applyFill="1" applyBorder="1" applyAlignment="1">
      <alignment horizontal="left" vertical="center" wrapText="1"/>
    </xf>
    <xf numFmtId="164" fontId="11" fillId="21" borderId="54" xfId="0" applyNumberFormat="1" applyFont="1" applyFill="1" applyBorder="1" applyAlignment="1">
      <alignment horizontal="center" vertical="center" wrapText="1"/>
    </xf>
    <xf numFmtId="164" fontId="11" fillId="21" borderId="53" xfId="0" applyNumberFormat="1" applyFont="1" applyFill="1" applyBorder="1" applyAlignment="1">
      <alignment horizontal="center" vertical="center" wrapText="1"/>
    </xf>
    <xf numFmtId="0" fontId="11" fillId="3" borderId="53" xfId="0" applyFont="1" applyFill="1" applyBorder="1" applyAlignment="1">
      <alignment horizontal="center" vertical="center" wrapText="1"/>
    </xf>
    <xf numFmtId="0" fontId="11" fillId="21" borderId="34" xfId="0" applyFont="1" applyFill="1" applyBorder="1"/>
    <xf numFmtId="0" fontId="11" fillId="21" borderId="9" xfId="0" applyFont="1" applyFill="1" applyBorder="1"/>
    <xf numFmtId="0" fontId="11" fillId="3" borderId="23" xfId="0" applyFont="1" applyFill="1" applyBorder="1" applyAlignment="1">
      <alignment horizontal="left" vertical="center" wrapText="1"/>
    </xf>
    <xf numFmtId="0" fontId="11" fillId="3" borderId="42" xfId="0" applyFont="1" applyFill="1" applyBorder="1" applyAlignment="1">
      <alignment horizontal="left" vertical="center" wrapText="1"/>
    </xf>
    <xf numFmtId="0" fontId="11" fillId="21" borderId="65" xfId="0" applyFont="1" applyFill="1" applyBorder="1"/>
    <xf numFmtId="0" fontId="11" fillId="21" borderId="66" xfId="0" applyFont="1" applyFill="1" applyBorder="1"/>
    <xf numFmtId="0" fontId="11" fillId="3" borderId="65" xfId="0" applyFont="1" applyFill="1" applyBorder="1" applyAlignment="1">
      <alignment horizontal="left" vertical="center" wrapText="1"/>
    </xf>
    <xf numFmtId="0" fontId="8" fillId="3" borderId="71" xfId="0" applyFont="1" applyFill="1" applyBorder="1" applyAlignment="1">
      <alignment horizontal="left" vertical="center" wrapText="1"/>
    </xf>
    <xf numFmtId="164" fontId="8" fillId="0" borderId="53" xfId="0" applyNumberFormat="1" applyFont="1" applyBorder="1" applyAlignment="1">
      <alignment horizontal="center" vertical="center" wrapText="1"/>
    </xf>
    <xf numFmtId="0" fontId="8" fillId="3" borderId="53" xfId="0" applyFont="1" applyFill="1" applyBorder="1" applyAlignment="1">
      <alignment horizontal="center" vertical="center" wrapText="1"/>
    </xf>
    <xf numFmtId="0" fontId="8" fillId="3" borderId="40" xfId="0" applyFont="1" applyFill="1" applyBorder="1" applyAlignment="1">
      <alignment horizontal="left" vertical="center" wrapText="1"/>
    </xf>
    <xf numFmtId="164" fontId="8" fillId="3" borderId="42" xfId="0" applyNumberFormat="1" applyFont="1" applyFill="1" applyBorder="1" applyAlignment="1">
      <alignment horizontal="center" vertical="center" wrapText="1"/>
    </xf>
    <xf numFmtId="164" fontId="8" fillId="3" borderId="41" xfId="0" applyNumberFormat="1"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24" xfId="0" applyFont="1" applyFill="1" applyBorder="1" applyAlignment="1">
      <alignment horizontal="left" vertical="center" wrapText="1"/>
    </xf>
    <xf numFmtId="164" fontId="8" fillId="5" borderId="23" xfId="0" applyNumberFormat="1" applyFont="1" applyFill="1" applyBorder="1" applyAlignment="1">
      <alignment horizontal="center" vertical="center" wrapText="1"/>
    </xf>
    <xf numFmtId="164" fontId="8" fillId="5" borderId="24" xfId="0" applyNumberFormat="1" applyFont="1" applyFill="1" applyBorder="1" applyAlignment="1">
      <alignment horizontal="center" vertical="center" wrapText="1"/>
    </xf>
    <xf numFmtId="0" fontId="8" fillId="3" borderId="31" xfId="0" applyFont="1" applyFill="1" applyBorder="1" applyAlignment="1">
      <alignment horizontal="left" vertical="center" wrapText="1"/>
    </xf>
    <xf numFmtId="164" fontId="8" fillId="5" borderId="42" xfId="0" applyNumberFormat="1" applyFont="1" applyFill="1" applyBorder="1" applyAlignment="1">
      <alignment vertical="center" wrapText="1"/>
    </xf>
    <xf numFmtId="164" fontId="8" fillId="5" borderId="40" xfId="0" applyNumberFormat="1" applyFont="1" applyFill="1" applyBorder="1" applyAlignment="1">
      <alignment vertical="center" wrapText="1"/>
    </xf>
    <xf numFmtId="0" fontId="8" fillId="3" borderId="42" xfId="0" applyFont="1" applyFill="1" applyBorder="1" applyAlignment="1">
      <alignment vertical="center" wrapText="1"/>
    </xf>
    <xf numFmtId="0" fontId="8" fillId="3" borderId="75" xfId="0" applyFont="1" applyFill="1" applyBorder="1" applyAlignment="1">
      <alignment horizontal="left" vertical="center" wrapText="1"/>
    </xf>
    <xf numFmtId="164" fontId="8" fillId="5" borderId="65" xfId="0" applyNumberFormat="1" applyFont="1" applyFill="1" applyBorder="1" applyAlignment="1">
      <alignment vertical="center" wrapText="1"/>
    </xf>
    <xf numFmtId="164" fontId="8" fillId="5" borderId="75" xfId="0" applyNumberFormat="1" applyFont="1" applyFill="1" applyBorder="1" applyAlignment="1">
      <alignment vertical="center" wrapText="1"/>
    </xf>
    <xf numFmtId="0" fontId="8" fillId="3" borderId="65" xfId="0" applyFont="1" applyFill="1" applyBorder="1" applyAlignment="1">
      <alignment vertical="center" wrapText="1"/>
    </xf>
    <xf numFmtId="0" fontId="8" fillId="23" borderId="53" xfId="0" applyFont="1" applyFill="1" applyBorder="1"/>
    <xf numFmtId="0" fontId="8" fillId="23" borderId="53" xfId="0" applyFont="1" applyFill="1" applyBorder="1" applyAlignment="1">
      <alignment vertical="center"/>
    </xf>
    <xf numFmtId="0" fontId="8" fillId="3" borderId="54" xfId="0" applyFont="1" applyFill="1" applyBorder="1" applyAlignment="1">
      <alignment horizontal="left" vertical="center" wrapText="1"/>
    </xf>
    <xf numFmtId="164" fontId="8" fillId="3" borderId="54" xfId="0" applyNumberFormat="1" applyFont="1" applyFill="1" applyBorder="1" applyAlignment="1">
      <alignment horizontal="center" vertical="center" wrapText="1"/>
    </xf>
    <xf numFmtId="0" fontId="8" fillId="3" borderId="54" xfId="0" applyFont="1" applyFill="1" applyBorder="1" applyAlignment="1">
      <alignment horizontal="center" vertical="center" wrapText="1"/>
    </xf>
    <xf numFmtId="0" fontId="8" fillId="23" borderId="34" xfId="0" applyFont="1" applyFill="1" applyBorder="1"/>
    <xf numFmtId="0" fontId="8" fillId="23" borderId="34" xfId="0" applyFont="1" applyFill="1" applyBorder="1" applyAlignment="1">
      <alignment vertical="center"/>
    </xf>
    <xf numFmtId="0" fontId="8" fillId="23" borderId="9" xfId="0" applyFont="1" applyFill="1" applyBorder="1"/>
    <xf numFmtId="0" fontId="8" fillId="3" borderId="23" xfId="0" applyFont="1" applyFill="1" applyBorder="1" applyAlignment="1">
      <alignment horizontal="left" vertical="center" wrapText="1"/>
    </xf>
    <xf numFmtId="164" fontId="8" fillId="23" borderId="24" xfId="0" applyNumberFormat="1" applyFont="1" applyFill="1" applyBorder="1" applyAlignment="1">
      <alignment horizontal="center" vertical="center" wrapText="1"/>
    </xf>
    <xf numFmtId="0" fontId="8" fillId="3" borderId="23" xfId="0" applyFont="1" applyFill="1" applyBorder="1" applyAlignment="1">
      <alignment vertical="center" wrapText="1"/>
    </xf>
    <xf numFmtId="0" fontId="8" fillId="3" borderId="42" xfId="0" applyFont="1" applyFill="1" applyBorder="1" applyAlignment="1">
      <alignment horizontal="left" vertical="center" wrapText="1"/>
    </xf>
    <xf numFmtId="0" fontId="8" fillId="23" borderId="40" xfId="0" applyFont="1" applyFill="1" applyBorder="1" applyAlignment="1">
      <alignment horizontal="center" vertical="center" wrapText="1"/>
    </xf>
    <xf numFmtId="164" fontId="8" fillId="23" borderId="40" xfId="0" applyNumberFormat="1" applyFont="1" applyFill="1" applyBorder="1" applyAlignment="1">
      <alignment horizontal="center" vertical="center" wrapText="1"/>
    </xf>
    <xf numFmtId="0" fontId="8" fillId="23" borderId="65" xfId="0" applyFont="1" applyFill="1" applyBorder="1"/>
    <xf numFmtId="0" fontId="8" fillId="23" borderId="65" xfId="0" applyFont="1" applyFill="1" applyBorder="1" applyAlignment="1">
      <alignment vertical="center"/>
    </xf>
    <xf numFmtId="0" fontId="8" fillId="23" borderId="66" xfId="0" applyFont="1" applyFill="1" applyBorder="1"/>
    <xf numFmtId="0" fontId="8" fillId="3" borderId="65" xfId="0" applyFont="1" applyFill="1" applyBorder="1" applyAlignment="1">
      <alignment horizontal="left" vertical="center" wrapText="1"/>
    </xf>
    <xf numFmtId="0" fontId="8" fillId="23" borderId="75" xfId="0" applyFont="1" applyFill="1" applyBorder="1" applyAlignment="1">
      <alignment horizontal="center" vertical="center" wrapText="1"/>
    </xf>
    <xf numFmtId="0" fontId="8" fillId="20" borderId="53" xfId="0" applyFont="1" applyFill="1" applyBorder="1" applyAlignment="1">
      <alignment horizontal="center"/>
    </xf>
    <xf numFmtId="0" fontId="8" fillId="20" borderId="34" xfId="0" applyFont="1" applyFill="1" applyBorder="1" applyAlignment="1">
      <alignment horizontal="center"/>
    </xf>
    <xf numFmtId="0" fontId="8" fillId="20" borderId="9" xfId="0" applyFont="1" applyFill="1" applyBorder="1" applyAlignment="1">
      <alignment horizontal="center"/>
    </xf>
    <xf numFmtId="0" fontId="8" fillId="20" borderId="23" xfId="0" applyFont="1" applyFill="1" applyBorder="1" applyAlignment="1">
      <alignment horizontal="center" vertical="center" wrapText="1"/>
    </xf>
    <xf numFmtId="0" fontId="8" fillId="20" borderId="23" xfId="0" applyFont="1" applyFill="1" applyBorder="1" applyAlignment="1">
      <alignment horizontal="center" vertical="center"/>
    </xf>
    <xf numFmtId="0" fontId="8" fillId="20" borderId="34" xfId="0" applyFont="1" applyFill="1" applyBorder="1" applyAlignment="1">
      <alignment horizontal="center" vertical="center"/>
    </xf>
    <xf numFmtId="0" fontId="8" fillId="20" borderId="9" xfId="0" applyFont="1" applyFill="1" applyBorder="1" applyAlignment="1">
      <alignment horizontal="center" vertical="center"/>
    </xf>
    <xf numFmtId="0" fontId="8" fillId="20" borderId="66" xfId="0" applyFont="1" applyFill="1" applyBorder="1" applyAlignment="1">
      <alignment horizontal="center" vertical="center" wrapText="1"/>
    </xf>
    <xf numFmtId="0" fontId="8" fillId="20" borderId="66" xfId="0" applyFont="1" applyFill="1" applyBorder="1" applyAlignment="1">
      <alignment horizontal="center" vertical="center"/>
    </xf>
    <xf numFmtId="0" fontId="8" fillId="20" borderId="65" xfId="0" applyFont="1" applyFill="1" applyBorder="1" applyAlignment="1">
      <alignment horizontal="center" vertical="center"/>
    </xf>
    <xf numFmtId="0" fontId="8" fillId="18" borderId="42" xfId="0" applyFont="1" applyFill="1" applyBorder="1" applyAlignment="1">
      <alignment horizontal="center" vertical="center" wrapText="1"/>
    </xf>
    <xf numFmtId="0" fontId="8" fillId="18" borderId="23" xfId="0" applyFont="1" applyFill="1" applyBorder="1" applyAlignment="1">
      <alignment horizontal="center" vertical="center" wrapText="1"/>
    </xf>
    <xf numFmtId="0" fontId="8" fillId="25" borderId="53" xfId="0" applyFont="1" applyFill="1" applyBorder="1" applyAlignment="1">
      <alignment horizontal="center" vertical="center" wrapText="1"/>
    </xf>
    <xf numFmtId="0" fontId="8" fillId="25" borderId="53" xfId="0" applyFont="1" applyFill="1" applyBorder="1" applyAlignment="1">
      <alignment horizontal="center" vertical="center"/>
    </xf>
    <xf numFmtId="0" fontId="8" fillId="25" borderId="23" xfId="0" applyFont="1" applyFill="1" applyBorder="1" applyAlignment="1">
      <alignment horizontal="center" vertical="center" wrapText="1"/>
    </xf>
    <xf numFmtId="0" fontId="8" fillId="25" borderId="42" xfId="0" applyFont="1" applyFill="1" applyBorder="1" applyAlignment="1">
      <alignment horizontal="center" vertical="center" wrapText="1"/>
    </xf>
    <xf numFmtId="0" fontId="8" fillId="25" borderId="34" xfId="0" applyFont="1" applyFill="1" applyBorder="1" applyAlignment="1">
      <alignment horizontal="center" vertical="center" wrapText="1"/>
    </xf>
    <xf numFmtId="0" fontId="8" fillId="25" borderId="9" xfId="0" applyFont="1" applyFill="1" applyBorder="1" applyAlignment="1">
      <alignment horizontal="center" vertical="center" wrapText="1"/>
    </xf>
    <xf numFmtId="0" fontId="8" fillId="25" borderId="65" xfId="0" applyFont="1" applyFill="1" applyBorder="1" applyAlignment="1">
      <alignment horizontal="center" vertical="center" wrapText="1"/>
    </xf>
    <xf numFmtId="0" fontId="11" fillId="0" borderId="0" xfId="0" applyFont="1"/>
    <xf numFmtId="0" fontId="9" fillId="0" borderId="9" xfId="0" applyFont="1" applyBorder="1" applyAlignment="1">
      <alignment horizontal="center" vertical="center" wrapText="1"/>
    </xf>
    <xf numFmtId="0" fontId="16" fillId="26" borderId="9" xfId="0" applyFont="1" applyFill="1" applyBorder="1" applyAlignment="1">
      <alignment horizontal="center" vertical="center" wrapText="1"/>
    </xf>
    <xf numFmtId="164" fontId="1" fillId="0" borderId="14" xfId="0" applyNumberFormat="1" applyFont="1" applyBorder="1" applyAlignment="1">
      <alignment vertical="center" wrapText="1"/>
    </xf>
    <xf numFmtId="0" fontId="6" fillId="0" borderId="12" xfId="0" applyFont="1" applyBorder="1" applyAlignment="1">
      <alignment wrapText="1"/>
    </xf>
    <xf numFmtId="0" fontId="1" fillId="5" borderId="23" xfId="0" applyFont="1" applyFill="1" applyBorder="1" applyAlignment="1">
      <alignment vertical="center" wrapText="1"/>
    </xf>
    <xf numFmtId="164" fontId="1" fillId="5" borderId="23" xfId="0" applyNumberFormat="1" applyFont="1" applyFill="1" applyBorder="1" applyAlignment="1">
      <alignment vertical="center" wrapText="1"/>
    </xf>
    <xf numFmtId="0" fontId="6" fillId="0" borderId="13" xfId="0" applyFont="1" applyBorder="1"/>
    <xf numFmtId="0" fontId="0" fillId="0" borderId="9" xfId="0" applyFont="1" applyBorder="1" applyAlignment="1">
      <alignment vertical="center"/>
    </xf>
    <xf numFmtId="0" fontId="11" fillId="0" borderId="9" xfId="0" applyFont="1" applyBorder="1" applyAlignment="1">
      <alignment horizontal="center" vertical="center" wrapText="1"/>
    </xf>
    <xf numFmtId="0" fontId="11" fillId="0" borderId="9" xfId="0" applyFont="1" applyBorder="1" applyAlignment="1">
      <alignment horizontal="center" vertical="center"/>
    </xf>
    <xf numFmtId="164" fontId="1" fillId="0" borderId="13" xfId="0" applyNumberFormat="1" applyFont="1" applyBorder="1" applyAlignment="1">
      <alignment vertical="center" wrapText="1"/>
    </xf>
    <xf numFmtId="0" fontId="6" fillId="5" borderId="42" xfId="0" applyFont="1" applyFill="1" applyBorder="1" applyAlignment="1">
      <alignment wrapText="1"/>
    </xf>
    <xf numFmtId="0" fontId="6" fillId="0" borderId="13" xfId="0" applyFont="1" applyBorder="1" applyAlignment="1">
      <alignment wrapText="1"/>
    </xf>
    <xf numFmtId="0" fontId="1" fillId="5" borderId="24" xfId="0" applyFont="1" applyFill="1" applyBorder="1" applyAlignment="1">
      <alignment vertical="center" wrapText="1"/>
    </xf>
    <xf numFmtId="0" fontId="6" fillId="5" borderId="34" xfId="0" applyFont="1" applyFill="1" applyBorder="1" applyAlignment="1">
      <alignment wrapText="1"/>
    </xf>
    <xf numFmtId="0" fontId="6" fillId="5" borderId="42" xfId="0" applyFont="1" applyFill="1" applyBorder="1" applyAlignment="1">
      <alignment vertical="center" wrapText="1"/>
    </xf>
    <xf numFmtId="0" fontId="6" fillId="5" borderId="34" xfId="0" applyFont="1" applyFill="1" applyBorder="1" applyAlignment="1">
      <alignment vertical="center" wrapText="1"/>
    </xf>
    <xf numFmtId="0" fontId="6" fillId="0" borderId="1" xfId="0" applyFont="1" applyBorder="1" applyAlignment="1">
      <alignment vertical="center" wrapText="1"/>
    </xf>
    <xf numFmtId="0" fontId="6" fillId="5" borderId="23" xfId="0" applyFont="1" applyFill="1" applyBorder="1" applyAlignment="1">
      <alignment horizontal="center" vertical="center"/>
    </xf>
    <xf numFmtId="0" fontId="6" fillId="0" borderId="5" xfId="0" applyFont="1" applyBorder="1" applyAlignment="1">
      <alignment wrapText="1"/>
    </xf>
    <xf numFmtId="0" fontId="6" fillId="0" borderId="5" xfId="0" applyFont="1" applyBorder="1"/>
    <xf numFmtId="0" fontId="6" fillId="0" borderId="7" xfId="0" applyFont="1" applyBorder="1"/>
    <xf numFmtId="0" fontId="6" fillId="5" borderId="42" xfId="0" applyFont="1" applyFill="1" applyBorder="1" applyAlignment="1">
      <alignment horizontal="center" vertical="center" wrapText="1"/>
    </xf>
    <xf numFmtId="0" fontId="6" fillId="5" borderId="42" xfId="0" applyFont="1" applyFill="1" applyBorder="1" applyAlignment="1">
      <alignment horizontal="center" vertical="center"/>
    </xf>
    <xf numFmtId="0" fontId="6" fillId="5" borderId="34" xfId="0" applyFont="1" applyFill="1" applyBorder="1" applyAlignment="1">
      <alignment horizontal="center" vertical="center"/>
    </xf>
    <xf numFmtId="0" fontId="1" fillId="0" borderId="15" xfId="0" applyFont="1" applyBorder="1" applyAlignment="1">
      <alignment vertical="center" wrapText="1"/>
    </xf>
    <xf numFmtId="0" fontId="6" fillId="0" borderId="4" xfId="0" applyFont="1" applyBorder="1"/>
    <xf numFmtId="0" fontId="1" fillId="2" borderId="23" xfId="0" applyFont="1" applyFill="1" applyBorder="1" applyAlignment="1">
      <alignment vertical="center" wrapText="1"/>
    </xf>
    <xf numFmtId="0" fontId="1" fillId="0" borderId="2" xfId="0" applyFont="1" applyBorder="1" applyAlignment="1">
      <alignment vertical="center" wrapText="1"/>
    </xf>
    <xf numFmtId="0" fontId="25" fillId="0" borderId="9" xfId="0" applyFont="1" applyBorder="1" applyAlignment="1">
      <alignment vertical="center" wrapText="1"/>
    </xf>
    <xf numFmtId="0" fontId="38" fillId="0" borderId="9" xfId="0" applyFont="1" applyBorder="1" applyAlignment="1">
      <alignment horizontal="center" vertical="center" wrapText="1"/>
    </xf>
    <xf numFmtId="0" fontId="15" fillId="0" borderId="4" xfId="0" applyFont="1" applyBorder="1" applyAlignment="1">
      <alignment vertical="center" wrapText="1"/>
    </xf>
    <xf numFmtId="0" fontId="9" fillId="9" borderId="93" xfId="0" applyFont="1" applyFill="1" applyBorder="1" applyAlignment="1">
      <alignment horizontal="center" vertical="center" wrapText="1"/>
    </xf>
    <xf numFmtId="0" fontId="9" fillId="9" borderId="66" xfId="0" applyFont="1" applyFill="1" applyBorder="1" applyAlignment="1">
      <alignment horizontal="center" vertical="center" wrapText="1"/>
    </xf>
    <xf numFmtId="0" fontId="9" fillId="10" borderId="66" xfId="0" applyFont="1" applyFill="1" applyBorder="1" applyAlignment="1">
      <alignment horizontal="center" vertical="center" wrapText="1"/>
    </xf>
    <xf numFmtId="0" fontId="9" fillId="10" borderId="66" xfId="0" applyFont="1" applyFill="1" applyBorder="1" applyAlignment="1">
      <alignment vertical="center" wrapText="1"/>
    </xf>
    <xf numFmtId="0" fontId="9" fillId="10" borderId="66" xfId="0" applyFont="1" applyFill="1" applyBorder="1" applyAlignment="1">
      <alignment horizontal="center" vertical="center"/>
    </xf>
    <xf numFmtId="0" fontId="9" fillId="20" borderId="93" xfId="0" applyFont="1" applyFill="1" applyBorder="1" applyAlignment="1">
      <alignment horizontal="center" vertical="center" wrapText="1"/>
    </xf>
    <xf numFmtId="0" fontId="9" fillId="20" borderId="66" xfId="0" applyFont="1" applyFill="1" applyBorder="1" applyAlignment="1">
      <alignment horizontal="center" vertical="center" wrapText="1"/>
    </xf>
    <xf numFmtId="0" fontId="3" fillId="6" borderId="66" xfId="0" applyFont="1" applyFill="1" applyBorder="1" applyAlignment="1">
      <alignment horizontal="center" vertical="center" wrapText="1"/>
    </xf>
    <xf numFmtId="0" fontId="9" fillId="20" borderId="96" xfId="0" applyFont="1" applyFill="1" applyBorder="1" applyAlignment="1">
      <alignment horizontal="center" vertical="center" wrapText="1"/>
    </xf>
    <xf numFmtId="0" fontId="9" fillId="5" borderId="93" xfId="0" applyFont="1" applyFill="1" applyBorder="1" applyAlignment="1">
      <alignment horizontal="center" vertical="center" wrapText="1"/>
    </xf>
    <xf numFmtId="0" fontId="9" fillId="5" borderId="66" xfId="0" applyFont="1" applyFill="1" applyBorder="1" applyAlignment="1">
      <alignment horizontal="center" vertical="center" wrapText="1"/>
    </xf>
    <xf numFmtId="0" fontId="9" fillId="5" borderId="96" xfId="0" applyFont="1" applyFill="1" applyBorder="1" applyAlignment="1">
      <alignment horizontal="center" vertical="center" wrapText="1"/>
    </xf>
    <xf numFmtId="0" fontId="3" fillId="5" borderId="93" xfId="0" applyFont="1" applyFill="1" applyBorder="1" applyAlignment="1">
      <alignment horizontal="center" vertical="center" wrapText="1"/>
    </xf>
    <xf numFmtId="0" fontId="3" fillId="5" borderId="66" xfId="0" applyFont="1" applyFill="1" applyBorder="1" applyAlignment="1">
      <alignment horizontal="center" vertical="center" wrapText="1"/>
    </xf>
    <xf numFmtId="0" fontId="3" fillId="5" borderId="97" xfId="0" applyFont="1" applyFill="1" applyBorder="1" applyAlignment="1">
      <alignment horizontal="center" vertical="center" wrapText="1"/>
    </xf>
    <xf numFmtId="0" fontId="1" fillId="0" borderId="98" xfId="0" applyFont="1" applyBorder="1" applyAlignment="1">
      <alignment vertical="center" wrapText="1"/>
    </xf>
    <xf numFmtId="164" fontId="1" fillId="0" borderId="14" xfId="0" applyNumberFormat="1" applyFont="1" applyBorder="1" applyAlignment="1">
      <alignment horizontal="center" vertical="center" wrapText="1"/>
    </xf>
    <xf numFmtId="0" fontId="1" fillId="0" borderId="99" xfId="0" applyFont="1" applyBorder="1" applyAlignment="1">
      <alignment horizontal="left" vertical="center" wrapText="1"/>
    </xf>
    <xf numFmtId="0" fontId="26" fillId="11" borderId="9" xfId="0" applyFont="1" applyFill="1" applyBorder="1" applyAlignment="1">
      <alignment horizontal="center" vertical="center" wrapText="1"/>
    </xf>
    <xf numFmtId="0" fontId="26" fillId="0" borderId="9" xfId="0" applyFont="1" applyBorder="1" applyAlignment="1">
      <alignment vertical="center" wrapText="1"/>
    </xf>
    <xf numFmtId="0" fontId="1" fillId="0" borderId="100" xfId="0" applyFont="1" applyBorder="1" applyAlignment="1">
      <alignment vertical="center" wrapText="1"/>
    </xf>
    <xf numFmtId="164" fontId="25" fillId="0" borderId="9" xfId="0" applyNumberFormat="1" applyFont="1" applyBorder="1" applyAlignment="1">
      <alignment horizontal="center" vertical="center" wrapText="1"/>
    </xf>
    <xf numFmtId="0" fontId="1" fillId="0" borderId="101" xfId="0" applyFont="1" applyBorder="1" applyAlignment="1">
      <alignment horizontal="left" vertical="center" wrapText="1"/>
    </xf>
    <xf numFmtId="0" fontId="26" fillId="0" borderId="9" xfId="0" applyFont="1" applyBorder="1" applyAlignment="1">
      <alignment wrapText="1"/>
    </xf>
    <xf numFmtId="0" fontId="1" fillId="0" borderId="101" xfId="0" applyFont="1" applyBorder="1" applyAlignment="1">
      <alignment vertical="center" wrapText="1"/>
    </xf>
    <xf numFmtId="0" fontId="14" fillId="6" borderId="9" xfId="0" applyFont="1" applyFill="1" applyBorder="1" applyAlignment="1">
      <alignment horizontal="center" vertical="center" wrapText="1"/>
    </xf>
    <xf numFmtId="0" fontId="9" fillId="6" borderId="9" xfId="0" applyFont="1" applyFill="1" applyBorder="1" applyAlignment="1">
      <alignment horizontal="center" vertical="center" wrapText="1"/>
    </xf>
    <xf numFmtId="9" fontId="16" fillId="6" borderId="9" xfId="0" applyNumberFormat="1" applyFont="1" applyFill="1" applyBorder="1" applyAlignment="1">
      <alignment horizontal="center" vertical="center" wrapText="1"/>
    </xf>
    <xf numFmtId="0" fontId="16" fillId="6" borderId="24" xfId="0" applyFont="1" applyFill="1" applyBorder="1" applyAlignment="1">
      <alignment horizontal="center" vertical="center" wrapText="1"/>
    </xf>
    <xf numFmtId="2" fontId="1" fillId="0" borderId="9" xfId="0" applyNumberFormat="1" applyFont="1" applyBorder="1" applyAlignment="1">
      <alignment vertical="center" wrapText="1"/>
    </xf>
    <xf numFmtId="9" fontId="1" fillId="0" borderId="9" xfId="0" applyNumberFormat="1" applyFont="1" applyBorder="1" applyAlignment="1">
      <alignment vertical="center" wrapText="1"/>
    </xf>
    <xf numFmtId="0" fontId="1" fillId="0" borderId="4" xfId="0" applyFont="1" applyBorder="1" applyAlignment="1">
      <alignment horizontal="left" vertical="center" wrapText="1"/>
    </xf>
    <xf numFmtId="9" fontId="41" fillId="0" borderId="103" xfId="0" applyNumberFormat="1" applyFont="1" applyBorder="1" applyAlignment="1">
      <alignment horizontal="center" vertical="center" wrapText="1"/>
    </xf>
    <xf numFmtId="0" fontId="42" fillId="0" borderId="103" xfId="0" applyFont="1" applyBorder="1" applyAlignment="1">
      <alignment vertical="center" wrapText="1"/>
    </xf>
    <xf numFmtId="0" fontId="0" fillId="0" borderId="3" xfId="0" applyFont="1" applyBorder="1" applyAlignment="1">
      <alignment wrapText="1"/>
    </xf>
    <xf numFmtId="9" fontId="41" fillId="0" borderId="9" xfId="0" applyNumberFormat="1" applyFont="1" applyBorder="1" applyAlignment="1">
      <alignment horizontal="center" vertical="center" wrapText="1"/>
    </xf>
    <xf numFmtId="0" fontId="42" fillId="0" borderId="9" xfId="0" applyFont="1" applyBorder="1" applyAlignment="1">
      <alignment vertical="center" wrapText="1"/>
    </xf>
    <xf numFmtId="0" fontId="0" fillId="0" borderId="9" xfId="0" applyFont="1" applyBorder="1" applyAlignment="1">
      <alignment vertical="center" wrapText="1"/>
    </xf>
    <xf numFmtId="9" fontId="41" fillId="0" borderId="104" xfId="0" applyNumberFormat="1" applyFont="1" applyBorder="1" applyAlignment="1">
      <alignment horizontal="center" vertical="center" wrapText="1"/>
    </xf>
    <xf numFmtId="0" fontId="41" fillId="0" borderId="104" xfId="0" applyFont="1" applyBorder="1" applyAlignment="1">
      <alignment vertical="center" wrapText="1"/>
    </xf>
    <xf numFmtId="0" fontId="41" fillId="0" borderId="9" xfId="0" applyFont="1" applyBorder="1" applyAlignment="1">
      <alignment vertical="center" wrapText="1"/>
    </xf>
    <xf numFmtId="9" fontId="6" fillId="0" borderId="9" xfId="0" applyNumberFormat="1" applyFont="1" applyBorder="1" applyAlignment="1">
      <alignment horizontal="center" vertical="center"/>
    </xf>
    <xf numFmtId="0" fontId="41" fillId="0" borderId="104" xfId="0" applyFont="1" applyBorder="1" applyAlignment="1">
      <alignment horizontal="center" vertical="center" wrapText="1"/>
    </xf>
    <xf numFmtId="0" fontId="41" fillId="0" borderId="9" xfId="0" applyFont="1" applyBorder="1" applyAlignment="1">
      <alignment horizontal="center" vertical="center" wrapText="1"/>
    </xf>
    <xf numFmtId="0" fontId="43" fillId="0" borderId="9" xfId="0" applyFont="1" applyBorder="1" applyAlignment="1">
      <alignment horizontal="center" vertical="center"/>
    </xf>
    <xf numFmtId="0" fontId="43" fillId="0" borderId="9" xfId="0" applyFont="1" applyBorder="1" applyAlignment="1">
      <alignment vertical="center"/>
    </xf>
    <xf numFmtId="0" fontId="43" fillId="0" borderId="9" xfId="0" applyFont="1" applyBorder="1" applyAlignment="1">
      <alignment horizontal="center" vertical="center" wrapText="1"/>
    </xf>
    <xf numFmtId="0" fontId="43" fillId="2" borderId="9" xfId="0" applyFont="1" applyFill="1" applyBorder="1" applyAlignment="1">
      <alignment horizontal="center" vertical="center" wrapText="1"/>
    </xf>
    <xf numFmtId="0" fontId="44" fillId="2" borderId="9" xfId="0" applyFont="1" applyFill="1" applyBorder="1" applyAlignment="1">
      <alignment horizontal="center" vertical="center" wrapText="1"/>
    </xf>
    <xf numFmtId="0" fontId="45" fillId="0" borderId="0" xfId="0" applyFont="1" applyAlignment="1">
      <alignment vertical="center" wrapText="1"/>
    </xf>
    <xf numFmtId="0" fontId="45" fillId="0" borderId="0" xfId="0" applyFont="1" applyAlignment="1">
      <alignment horizontal="left" vertical="center" wrapText="1"/>
    </xf>
    <xf numFmtId="0" fontId="45" fillId="0" borderId="0" xfId="0" applyFont="1" applyAlignment="1">
      <alignment horizontal="center" vertical="center" wrapText="1"/>
    </xf>
    <xf numFmtId="0" fontId="46" fillId="0" borderId="0" xfId="0" applyFont="1" applyAlignment="1">
      <alignment horizontal="left" vertical="center"/>
    </xf>
    <xf numFmtId="0" fontId="47" fillId="0" borderId="0" xfId="0" applyFont="1" applyAlignment="1">
      <alignment horizontal="center" vertical="center"/>
    </xf>
    <xf numFmtId="0" fontId="47" fillId="0" borderId="0" xfId="0" applyFont="1" applyAlignment="1">
      <alignment horizontal="center" vertical="center" wrapText="1"/>
    </xf>
    <xf numFmtId="0" fontId="48" fillId="0" borderId="0" xfId="0" applyFont="1" applyAlignment="1">
      <alignment horizontal="center" vertical="center" wrapText="1"/>
    </xf>
    <xf numFmtId="0" fontId="49" fillId="0" borderId="0" xfId="0" applyFont="1" applyAlignment="1">
      <alignment horizontal="center" vertical="center" wrapText="1"/>
    </xf>
    <xf numFmtId="9" fontId="1" fillId="0" borderId="0" xfId="0" applyNumberFormat="1" applyFont="1" applyAlignment="1">
      <alignment vertical="center" wrapText="1"/>
    </xf>
    <xf numFmtId="0" fontId="50" fillId="0" borderId="0" xfId="0" applyFont="1" applyAlignment="1">
      <alignment horizontal="center" vertical="center" wrapText="1"/>
    </xf>
    <xf numFmtId="0" fontId="51" fillId="0" borderId="0" xfId="0" applyFont="1" applyAlignment="1">
      <alignment vertical="center" wrapText="1"/>
    </xf>
    <xf numFmtId="0" fontId="51" fillId="0" borderId="0" xfId="0" applyFont="1"/>
    <xf numFmtId="0" fontId="6" fillId="0" borderId="0" xfId="0" applyFont="1"/>
    <xf numFmtId="9" fontId="0" fillId="0" borderId="0" xfId="0" applyNumberFormat="1" applyFont="1"/>
    <xf numFmtId="0" fontId="52" fillId="25" borderId="31" xfId="0" applyFont="1" applyFill="1" applyBorder="1"/>
    <xf numFmtId="0" fontId="33" fillId="0" borderId="0" xfId="0" applyFont="1"/>
    <xf numFmtId="0" fontId="7" fillId="2" borderId="3" xfId="0" applyFont="1" applyFill="1" applyBorder="1" applyAlignment="1">
      <alignment horizontal="center" vertical="center" wrapText="1"/>
    </xf>
    <xf numFmtId="0" fontId="2" fillId="0" borderId="10" xfId="0" applyFont="1" applyBorder="1"/>
    <xf numFmtId="0" fontId="2" fillId="0" borderId="4" xfId="0" applyFont="1" applyBorder="1"/>
    <xf numFmtId="0" fontId="7" fillId="4" borderId="3"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2" fillId="0" borderId="11" xfId="0" applyFont="1" applyBorder="1"/>
    <xf numFmtId="0" fontId="5" fillId="2" borderId="3" xfId="0" applyFont="1" applyFill="1" applyBorder="1" applyAlignment="1">
      <alignment horizontal="center" vertical="center" wrapText="1"/>
    </xf>
    <xf numFmtId="0" fontId="1" fillId="0" borderId="1" xfId="0" applyFont="1" applyBorder="1" applyAlignment="1">
      <alignment horizontal="center" vertical="center" wrapText="1"/>
    </xf>
    <xf numFmtId="0" fontId="2" fillId="0" borderId="2" xfId="0" applyFont="1" applyBorder="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3" fillId="0" borderId="3" xfId="0" applyFont="1" applyBorder="1" applyAlignment="1">
      <alignment horizontal="center" vertical="center" wrapText="1"/>
    </xf>
    <xf numFmtId="0" fontId="6"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6" fillId="0" borderId="2" xfId="0" applyFont="1" applyBorder="1" applyAlignment="1">
      <alignment horizontal="center" vertical="center" wrapText="1"/>
    </xf>
    <xf numFmtId="0" fontId="3" fillId="6" borderId="12"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8" fillId="9" borderId="3" xfId="0" applyFont="1" applyFill="1" applyBorder="1" applyAlignment="1">
      <alignment horizontal="center" vertical="center"/>
    </xf>
    <xf numFmtId="0" fontId="8" fillId="10" borderId="3" xfId="0" applyFont="1" applyFill="1" applyBorder="1" applyAlignment="1">
      <alignment horizontal="center"/>
    </xf>
    <xf numFmtId="0" fontId="8" fillId="10" borderId="1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3" xfId="0" applyFont="1" applyBorder="1" applyAlignment="1">
      <alignment horizontal="center" vertical="center" wrapText="1"/>
    </xf>
    <xf numFmtId="0" fontId="9" fillId="5" borderId="3" xfId="0" applyFont="1" applyFill="1" applyBorder="1" applyAlignment="1">
      <alignment horizontal="center" vertical="center" wrapText="1"/>
    </xf>
    <xf numFmtId="0" fontId="13" fillId="0" borderId="3" xfId="0" applyFont="1" applyBorder="1" applyAlignment="1">
      <alignment horizontal="center"/>
    </xf>
    <xf numFmtId="0" fontId="14" fillId="6" borderId="12"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2" fillId="0" borderId="15" xfId="0" applyFont="1" applyBorder="1"/>
    <xf numFmtId="0" fontId="2" fillId="0" borderId="20" xfId="0" applyFont="1" applyBorder="1"/>
    <xf numFmtId="0" fontId="17" fillId="2"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 fillId="2" borderId="12"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6" fillId="0" borderId="12" xfId="0" applyFont="1" applyBorder="1" applyAlignment="1">
      <alignment horizontal="center" vertical="center"/>
    </xf>
    <xf numFmtId="0" fontId="6" fillId="0" borderId="0" xfId="0" applyFont="1" applyAlignment="1">
      <alignment horizontal="left" wrapText="1"/>
    </xf>
    <xf numFmtId="0" fontId="0" fillId="0" borderId="0" xfId="0" applyFont="1" applyAlignment="1"/>
    <xf numFmtId="0" fontId="3" fillId="5" borderId="1" xfId="0" applyFont="1" applyFill="1" applyBorder="1" applyAlignment="1">
      <alignment horizontal="center" vertical="center"/>
    </xf>
    <xf numFmtId="0" fontId="16" fillId="6"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3" fillId="6" borderId="3" xfId="0" applyFont="1" applyFill="1" applyBorder="1" applyAlignment="1">
      <alignment horizontal="center" vertical="center" wrapText="1"/>
    </xf>
    <xf numFmtId="0" fontId="2" fillId="0" borderId="19" xfId="0" applyFont="1" applyBorder="1"/>
    <xf numFmtId="0" fontId="2" fillId="0" borderId="21" xfId="0" applyFont="1" applyBorder="1"/>
    <xf numFmtId="0" fontId="9" fillId="6" borderId="12" xfId="0" applyFont="1" applyFill="1" applyBorder="1" applyAlignment="1">
      <alignment horizontal="center" vertical="center" wrapText="1"/>
    </xf>
    <xf numFmtId="0" fontId="18" fillId="0" borderId="12" xfId="0" applyFont="1" applyBorder="1" applyAlignment="1">
      <alignment horizontal="center" vertical="center" wrapText="1"/>
    </xf>
    <xf numFmtId="0" fontId="19" fillId="0" borderId="12" xfId="0" applyFont="1" applyBorder="1" applyAlignment="1">
      <alignment horizontal="center" vertical="center" wrapText="1"/>
    </xf>
    <xf numFmtId="0" fontId="23" fillId="0" borderId="3" xfId="0" applyFont="1" applyBorder="1" applyAlignment="1">
      <alignment horizontal="center" vertical="center" wrapText="1"/>
    </xf>
    <xf numFmtId="0" fontId="10" fillId="11"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14" fillId="12" borderId="12"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15" fillId="0" borderId="13"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8" fillId="0" borderId="13" xfId="0" applyFont="1" applyBorder="1" applyAlignment="1">
      <alignment horizontal="center" vertical="center"/>
    </xf>
    <xf numFmtId="0" fontId="15" fillId="4" borderId="25" xfId="0" applyFont="1" applyFill="1" applyBorder="1" applyAlignment="1">
      <alignment horizontal="center" vertical="center" wrapText="1"/>
    </xf>
    <xf numFmtId="0" fontId="16" fillId="12" borderId="1"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15" fillId="3" borderId="12" xfId="0" applyFont="1" applyFill="1" applyBorder="1" applyAlignment="1">
      <alignment horizontal="center" vertical="center" wrapText="1"/>
    </xf>
    <xf numFmtId="164" fontId="15" fillId="3" borderId="12" xfId="0" applyNumberFormat="1" applyFont="1" applyFill="1" applyBorder="1" applyAlignment="1">
      <alignment horizontal="center" vertical="center" wrapText="1"/>
    </xf>
    <xf numFmtId="0" fontId="8" fillId="1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4" fillId="4" borderId="25" xfId="0" applyFont="1" applyFill="1" applyBorder="1" applyAlignment="1">
      <alignment horizontal="center" vertical="center" wrapText="1"/>
    </xf>
    <xf numFmtId="0" fontId="15" fillId="0" borderId="5" xfId="0" applyFont="1" applyBorder="1" applyAlignment="1">
      <alignment horizontal="center" vertical="center" wrapText="1"/>
    </xf>
    <xf numFmtId="0" fontId="15" fillId="5" borderId="25" xfId="0" applyFont="1" applyFill="1" applyBorder="1" applyAlignment="1">
      <alignment horizontal="left" vertical="center" wrapText="1"/>
    </xf>
    <xf numFmtId="0" fontId="15" fillId="5" borderId="25"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14" fillId="11" borderId="12" xfId="0" applyFont="1" applyFill="1" applyBorder="1" applyAlignment="1">
      <alignment horizontal="center" vertical="center" wrapText="1"/>
    </xf>
    <xf numFmtId="0" fontId="15" fillId="5" borderId="12" xfId="0" applyFont="1" applyFill="1" applyBorder="1" applyAlignment="1">
      <alignment horizontal="left" vertical="center" wrapText="1"/>
    </xf>
    <xf numFmtId="0" fontId="15" fillId="5" borderId="26" xfId="0" applyFont="1" applyFill="1" applyBorder="1" applyAlignment="1">
      <alignment horizontal="left" vertical="center" wrapText="1"/>
    </xf>
    <xf numFmtId="0" fontId="2" fillId="0" borderId="28" xfId="0" applyFont="1" applyBorder="1"/>
    <xf numFmtId="0" fontId="15" fillId="5" borderId="12"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5" fillId="11" borderId="12" xfId="0" applyFont="1" applyFill="1" applyBorder="1" applyAlignment="1">
      <alignment horizontal="center" vertical="center" wrapText="1"/>
    </xf>
    <xf numFmtId="0" fontId="8" fillId="15" borderId="3" xfId="0" applyFont="1" applyFill="1" applyBorder="1" applyAlignment="1">
      <alignment horizontal="center"/>
    </xf>
    <xf numFmtId="0" fontId="8" fillId="15" borderId="12" xfId="0" applyFont="1" applyFill="1" applyBorder="1" applyAlignment="1">
      <alignment horizontal="center" vertical="center" wrapText="1"/>
    </xf>
    <xf numFmtId="0" fontId="3" fillId="11" borderId="1" xfId="0" applyFont="1" applyFill="1" applyBorder="1" applyAlignment="1">
      <alignment horizontal="center" vertical="center"/>
    </xf>
    <xf numFmtId="0" fontId="16" fillId="12" borderId="16" xfId="0" applyFont="1" applyFill="1" applyBorder="1" applyAlignment="1">
      <alignment horizontal="center" vertical="center" wrapText="1"/>
    </xf>
    <xf numFmtId="0" fontId="16" fillId="14" borderId="16" xfId="0" applyFont="1" applyFill="1" applyBorder="1" applyAlignment="1">
      <alignment horizontal="center" vertical="center" wrapText="1"/>
    </xf>
    <xf numFmtId="0" fontId="15" fillId="0" borderId="12" xfId="0" applyFont="1" applyBorder="1" applyAlignment="1">
      <alignment horizontal="center" vertical="center" wrapText="1"/>
    </xf>
    <xf numFmtId="0" fontId="15" fillId="0" borderId="12" xfId="0" applyFont="1" applyBorder="1" applyAlignment="1">
      <alignment horizontal="left" vertical="center" wrapText="1"/>
    </xf>
    <xf numFmtId="0" fontId="15" fillId="3" borderId="12" xfId="0" applyFont="1" applyFill="1" applyBorder="1" applyAlignment="1">
      <alignment horizontal="left" vertical="center" wrapText="1"/>
    </xf>
    <xf numFmtId="0" fontId="8" fillId="0" borderId="12" xfId="0" applyFont="1" applyBorder="1" applyAlignment="1">
      <alignment horizontal="center" vertical="center"/>
    </xf>
    <xf numFmtId="0" fontId="8" fillId="0" borderId="12" xfId="0" applyFont="1" applyBorder="1" applyAlignment="1">
      <alignment horizontal="center" vertical="center" wrapText="1"/>
    </xf>
    <xf numFmtId="0" fontId="15" fillId="4" borderId="12" xfId="0" applyFont="1" applyFill="1" applyBorder="1" applyAlignment="1">
      <alignment horizontal="center" vertical="center" wrapText="1"/>
    </xf>
    <xf numFmtId="0" fontId="2" fillId="0" borderId="27" xfId="0" applyFont="1" applyBorder="1"/>
    <xf numFmtId="0" fontId="14" fillId="4" borderId="12" xfId="0" applyFont="1" applyFill="1" applyBorder="1" applyAlignment="1">
      <alignment horizontal="center" vertical="center" wrapText="1"/>
    </xf>
    <xf numFmtId="0" fontId="2" fillId="0" borderId="29" xfId="0" applyFont="1" applyBorder="1"/>
    <xf numFmtId="0" fontId="8" fillId="16" borderId="12"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2" xfId="0" applyFont="1" applyFill="1" applyBorder="1" applyAlignment="1">
      <alignment horizontal="left" vertical="center" wrapText="1"/>
    </xf>
    <xf numFmtId="0" fontId="8" fillId="16" borderId="12" xfId="0" applyFont="1" applyFill="1" applyBorder="1" applyAlignment="1">
      <alignment horizontal="left" vertical="center" wrapText="1"/>
    </xf>
    <xf numFmtId="0" fontId="15" fillId="0" borderId="12" xfId="0" applyFont="1" applyBorder="1" applyAlignment="1">
      <alignment horizontal="center" wrapText="1"/>
    </xf>
    <xf numFmtId="0" fontId="1" fillId="14" borderId="12" xfId="0" applyFont="1" applyFill="1" applyBorder="1" applyAlignment="1">
      <alignment horizontal="center" vertical="center" wrapText="1"/>
    </xf>
    <xf numFmtId="0" fontId="17" fillId="11" borderId="12" xfId="0" applyFont="1" applyFill="1" applyBorder="1" applyAlignment="1">
      <alignment horizontal="left" vertical="center" wrapText="1"/>
    </xf>
    <xf numFmtId="0" fontId="25" fillId="5" borderId="12" xfId="0" applyFont="1" applyFill="1" applyBorder="1" applyAlignment="1">
      <alignment horizontal="left" vertical="center" wrapText="1"/>
    </xf>
    <xf numFmtId="0" fontId="1" fillId="5" borderId="12" xfId="0" applyFont="1" applyFill="1" applyBorder="1" applyAlignment="1">
      <alignment horizontal="left" vertical="center" wrapText="1"/>
    </xf>
    <xf numFmtId="0" fontId="24" fillId="14" borderId="16" xfId="0" applyFont="1" applyFill="1" applyBorder="1" applyAlignment="1">
      <alignment horizontal="center" vertical="center" wrapText="1"/>
    </xf>
    <xf numFmtId="0" fontId="26" fillId="11" borderId="12" xfId="0" applyFont="1" applyFill="1" applyBorder="1" applyAlignment="1">
      <alignment horizontal="left" vertical="center" wrapText="1"/>
    </xf>
    <xf numFmtId="0" fontId="0" fillId="0" borderId="1" xfId="0" applyFont="1" applyBorder="1" applyAlignment="1">
      <alignment horizontal="left" vertical="center" wrapText="1"/>
    </xf>
    <xf numFmtId="0" fontId="27" fillId="0" borderId="12" xfId="0" applyFont="1" applyBorder="1" applyAlignment="1">
      <alignment horizontal="left" vertical="center" wrapText="1"/>
    </xf>
    <xf numFmtId="0" fontId="1" fillId="3" borderId="12" xfId="0" applyFont="1" applyFill="1" applyBorder="1" applyAlignment="1">
      <alignment horizontal="left" vertical="center" wrapText="1"/>
    </xf>
    <xf numFmtId="0" fontId="1" fillId="3" borderId="12" xfId="0" applyFont="1" applyFill="1" applyBorder="1" applyAlignment="1">
      <alignment horizontal="center" vertical="center" wrapText="1"/>
    </xf>
    <xf numFmtId="164" fontId="1" fillId="3" borderId="12"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164" fontId="1" fillId="3" borderId="12" xfId="0" applyNumberFormat="1" applyFont="1" applyFill="1" applyBorder="1" applyAlignment="1">
      <alignment horizontal="left" vertical="center" wrapText="1"/>
    </xf>
    <xf numFmtId="0" fontId="28" fillId="14" borderId="16" xfId="0" applyFont="1" applyFill="1" applyBorder="1" applyAlignment="1">
      <alignment horizontal="center" vertical="center" wrapText="1"/>
    </xf>
    <xf numFmtId="0" fontId="2" fillId="0" borderId="36" xfId="0" applyFont="1" applyBorder="1"/>
    <xf numFmtId="0" fontId="2" fillId="0" borderId="37" xfId="0" applyFont="1" applyBorder="1"/>
    <xf numFmtId="0" fontId="2" fillId="0" borderId="38" xfId="0" applyFont="1" applyBorder="1"/>
    <xf numFmtId="0" fontId="2" fillId="0" borderId="39" xfId="0" applyFont="1" applyBorder="1"/>
    <xf numFmtId="0" fontId="9" fillId="11" borderId="3"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2" xfId="0" applyFont="1" applyBorder="1" applyAlignment="1">
      <alignment horizontal="center" vertical="center" wrapText="1"/>
    </xf>
    <xf numFmtId="0" fontId="8" fillId="15" borderId="3" xfId="0" applyFont="1" applyFill="1" applyBorder="1" applyAlignment="1">
      <alignment horizontal="center" vertical="center"/>
    </xf>
    <xf numFmtId="0" fontId="1" fillId="11" borderId="12"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17" fillId="5" borderId="12" xfId="0" applyFont="1" applyFill="1" applyBorder="1" applyAlignment="1">
      <alignment horizontal="center" vertical="center" wrapText="1"/>
    </xf>
    <xf numFmtId="0" fontId="17" fillId="5" borderId="26" xfId="0" applyFont="1" applyFill="1" applyBorder="1" applyAlignment="1">
      <alignment horizontal="center" vertical="center" wrapText="1"/>
    </xf>
    <xf numFmtId="0" fontId="2" fillId="0" borderId="43" xfId="0" applyFont="1" applyBorder="1"/>
    <xf numFmtId="0" fontId="31" fillId="14" borderId="16"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6" fillId="11" borderId="26" xfId="0" applyFont="1" applyFill="1" applyBorder="1" applyAlignment="1">
      <alignment horizontal="center" vertical="center" wrapText="1"/>
    </xf>
    <xf numFmtId="0" fontId="1" fillId="0" borderId="1" xfId="0" applyFont="1" applyBorder="1" applyAlignment="1">
      <alignment horizontal="left" vertical="center" wrapText="1"/>
    </xf>
    <xf numFmtId="0" fontId="6" fillId="11" borderId="12" xfId="0" applyFont="1" applyFill="1" applyBorder="1" applyAlignment="1">
      <alignment horizontal="center" vertical="center" wrapText="1"/>
    </xf>
    <xf numFmtId="0" fontId="19" fillId="0" borderId="12" xfId="0" applyFont="1" applyBorder="1" applyAlignment="1">
      <alignment horizontal="left" vertical="center" wrapText="1"/>
    </xf>
    <xf numFmtId="0" fontId="17" fillId="11" borderId="12" xfId="0" applyFont="1" applyFill="1" applyBorder="1" applyAlignment="1">
      <alignment horizontal="center" vertical="center" wrapText="1"/>
    </xf>
    <xf numFmtId="0" fontId="1" fillId="5" borderId="26" xfId="0" applyFont="1" applyFill="1" applyBorder="1" applyAlignment="1">
      <alignment horizontal="center" vertical="center" wrapText="1"/>
    </xf>
    <xf numFmtId="0" fontId="1" fillId="11" borderId="26"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 fillId="5" borderId="12" xfId="0" applyFont="1" applyFill="1" applyBorder="1" applyAlignment="1">
      <alignment vertical="center" wrapText="1"/>
    </xf>
    <xf numFmtId="0" fontId="1" fillId="0" borderId="15" xfId="0" applyFont="1" applyBorder="1" applyAlignment="1">
      <alignment horizontal="center" vertical="center" wrapText="1"/>
    </xf>
    <xf numFmtId="0" fontId="1" fillId="4" borderId="25" xfId="0" applyFont="1" applyFill="1" applyBorder="1" applyAlignment="1">
      <alignment horizontal="center" vertical="center" wrapText="1"/>
    </xf>
    <xf numFmtId="0" fontId="17" fillId="4" borderId="25"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6" xfId="0" applyFont="1" applyBorder="1" applyAlignment="1">
      <alignment horizontal="center" vertical="center" wrapText="1"/>
    </xf>
    <xf numFmtId="0" fontId="1" fillId="3" borderId="25" xfId="0" applyFont="1" applyFill="1" applyBorder="1" applyAlignment="1">
      <alignment horizontal="center" vertical="center" wrapText="1"/>
    </xf>
    <xf numFmtId="164" fontId="1" fillId="3" borderId="25" xfId="0" applyNumberFormat="1" applyFont="1" applyFill="1" applyBorder="1" applyAlignment="1">
      <alignment horizontal="center" vertical="center" wrapText="1"/>
    </xf>
    <xf numFmtId="0" fontId="6" fillId="0" borderId="13" xfId="0" applyFont="1" applyBorder="1" applyAlignment="1">
      <alignment horizontal="center" vertical="center"/>
    </xf>
    <xf numFmtId="0" fontId="1" fillId="0" borderId="13" xfId="0" applyFont="1" applyBorder="1" applyAlignment="1">
      <alignment horizontal="center" vertical="center" wrapText="1"/>
    </xf>
    <xf numFmtId="0" fontId="26" fillId="0" borderId="13" xfId="0" applyFont="1" applyBorder="1" applyAlignment="1">
      <alignment horizontal="center" vertical="center" wrapText="1"/>
    </xf>
    <xf numFmtId="0" fontId="31" fillId="12" borderId="1" xfId="0" applyFont="1" applyFill="1" applyBorder="1" applyAlignment="1">
      <alignment horizontal="center" vertical="center" wrapText="1"/>
    </xf>
    <xf numFmtId="9" fontId="1" fillId="5" borderId="25" xfId="0" applyNumberFormat="1" applyFont="1" applyFill="1" applyBorder="1" applyAlignment="1">
      <alignment horizontal="center" vertical="center" wrapText="1"/>
    </xf>
    <xf numFmtId="0" fontId="1" fillId="5" borderId="25" xfId="0" applyFont="1" applyFill="1" applyBorder="1" applyAlignment="1">
      <alignment horizontal="center" vertical="center" wrapText="1"/>
    </xf>
    <xf numFmtId="0" fontId="17" fillId="0" borderId="13" xfId="0" applyFont="1" applyBorder="1" applyAlignment="1">
      <alignment horizontal="left" vertical="center" wrapText="1"/>
    </xf>
    <xf numFmtId="9" fontId="1" fillId="5" borderId="12" xfId="0" applyNumberFormat="1" applyFont="1" applyFill="1" applyBorder="1" applyAlignment="1">
      <alignment horizontal="center" vertical="center" wrapText="1"/>
    </xf>
    <xf numFmtId="0" fontId="6" fillId="16" borderId="12" xfId="0" applyFont="1" applyFill="1" applyBorder="1" applyAlignment="1">
      <alignment horizontal="left" vertical="center" wrapText="1"/>
    </xf>
    <xf numFmtId="0" fontId="1" fillId="0" borderId="13" xfId="0" applyFont="1" applyBorder="1" applyAlignment="1">
      <alignment horizontal="left" vertical="center" wrapText="1"/>
    </xf>
    <xf numFmtId="0" fontId="6" fillId="0" borderId="12" xfId="0" applyFont="1" applyBorder="1" applyAlignment="1">
      <alignment horizontal="left"/>
    </xf>
    <xf numFmtId="16" fontId="1" fillId="5" borderId="12" xfId="0" applyNumberFormat="1" applyFont="1" applyFill="1" applyBorder="1" applyAlignment="1">
      <alignment horizontal="center" vertical="center" wrapText="1"/>
    </xf>
    <xf numFmtId="0" fontId="6" fillId="0" borderId="13" xfId="0" applyFont="1" applyBorder="1" applyAlignment="1">
      <alignment horizontal="left" vertical="center" wrapText="1"/>
    </xf>
    <xf numFmtId="0" fontId="6" fillId="0" borderId="13" xfId="0" applyFont="1" applyBorder="1" applyAlignment="1">
      <alignment horizontal="center" vertical="center" wrapText="1"/>
    </xf>
    <xf numFmtId="0" fontId="32" fillId="0" borderId="12" xfId="0" applyFont="1" applyBorder="1" applyAlignment="1">
      <alignment horizontal="center" vertical="center" wrapText="1"/>
    </xf>
    <xf numFmtId="0" fontId="6" fillId="16" borderId="12" xfId="0" applyFont="1" applyFill="1" applyBorder="1" applyAlignment="1">
      <alignment horizontal="center" vertical="center" wrapText="1"/>
    </xf>
    <xf numFmtId="0" fontId="1" fillId="5" borderId="25" xfId="0" applyFont="1" applyFill="1" applyBorder="1" applyAlignment="1">
      <alignment horizontal="left" vertical="center" wrapText="1"/>
    </xf>
    <xf numFmtId="0" fontId="6" fillId="0" borderId="12" xfId="0" applyFont="1" applyBorder="1" applyAlignment="1">
      <alignment horizontal="left" vertical="center" wrapText="1"/>
    </xf>
    <xf numFmtId="0" fontId="1" fillId="11" borderId="25" xfId="0" applyFont="1" applyFill="1" applyBorder="1" applyAlignment="1">
      <alignment horizontal="center" vertical="center" wrapText="1"/>
    </xf>
    <xf numFmtId="0" fontId="1" fillId="11" borderId="44" xfId="0" applyFont="1" applyFill="1" applyBorder="1" applyAlignment="1">
      <alignment horizontal="center" vertical="center" wrapText="1"/>
    </xf>
    <xf numFmtId="0" fontId="1" fillId="17" borderId="12" xfId="0" applyFont="1" applyFill="1" applyBorder="1" applyAlignment="1">
      <alignment horizontal="left" vertical="center" wrapText="1"/>
    </xf>
    <xf numFmtId="0" fontId="1" fillId="17" borderId="12" xfId="0" applyFont="1" applyFill="1" applyBorder="1" applyAlignment="1">
      <alignment horizontal="center" vertical="center" wrapText="1"/>
    </xf>
    <xf numFmtId="0" fontId="1" fillId="5" borderId="44" xfId="0" applyFont="1" applyFill="1" applyBorder="1" applyAlignment="1">
      <alignment horizontal="center" vertical="center" wrapText="1"/>
    </xf>
    <xf numFmtId="0" fontId="1" fillId="11" borderId="25" xfId="0" applyFont="1" applyFill="1" applyBorder="1" applyAlignment="1">
      <alignment horizontal="left" vertical="center" wrapText="1"/>
    </xf>
    <xf numFmtId="0" fontId="1" fillId="0" borderId="1" xfId="0" applyFont="1" applyBorder="1" applyAlignment="1">
      <alignment vertical="center" wrapText="1"/>
    </xf>
    <xf numFmtId="0" fontId="19" fillId="0" borderId="12" xfId="0" applyFont="1" applyBorder="1" applyAlignment="1">
      <alignment vertical="center" wrapText="1"/>
    </xf>
    <xf numFmtId="0" fontId="17" fillId="14" borderId="26" xfId="0" applyFont="1" applyFill="1" applyBorder="1" applyAlignment="1">
      <alignment horizontal="center" wrapText="1"/>
    </xf>
    <xf numFmtId="0" fontId="1" fillId="17" borderId="12" xfId="0" applyFont="1" applyFill="1" applyBorder="1" applyAlignment="1">
      <alignment horizontal="center" wrapText="1"/>
    </xf>
    <xf numFmtId="0" fontId="17" fillId="14" borderId="12" xfId="0" applyFont="1" applyFill="1" applyBorder="1" applyAlignment="1">
      <alignment horizontal="center" wrapText="1"/>
    </xf>
    <xf numFmtId="0" fontId="1" fillId="18" borderId="12" xfId="0" applyFont="1" applyFill="1" applyBorder="1" applyAlignment="1">
      <alignment horizontal="center" vertical="center" wrapText="1"/>
    </xf>
    <xf numFmtId="0" fontId="17" fillId="18" borderId="12" xfId="0" applyFont="1" applyFill="1" applyBorder="1" applyAlignment="1">
      <alignment horizontal="center" vertical="center" wrapText="1"/>
    </xf>
    <xf numFmtId="0" fontId="1" fillId="18" borderId="26" xfId="0" applyFont="1" applyFill="1" applyBorder="1" applyAlignment="1">
      <alignment horizontal="center" vertical="center" wrapText="1"/>
    </xf>
    <xf numFmtId="0" fontId="17" fillId="0" borderId="12" xfId="0" applyFont="1" applyBorder="1" applyAlignment="1">
      <alignment horizontal="center" vertical="center" wrapText="1"/>
    </xf>
    <xf numFmtId="0" fontId="38" fillId="0" borderId="12" xfId="0" applyFont="1" applyBorder="1" applyAlignment="1">
      <alignment horizontal="center" vertical="center" wrapText="1"/>
    </xf>
    <xf numFmtId="0" fontId="25" fillId="0" borderId="12" xfId="0" applyFont="1" applyBorder="1" applyAlignment="1">
      <alignment horizontal="center" vertical="center" wrapText="1"/>
    </xf>
    <xf numFmtId="0" fontId="1" fillId="2" borderId="25"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37" fillId="0" borderId="12" xfId="0" applyFont="1" applyBorder="1" applyAlignment="1">
      <alignment horizontal="left" vertical="center" wrapText="1"/>
    </xf>
    <xf numFmtId="0" fontId="25" fillId="0" borderId="12" xfId="0" applyFont="1" applyBorder="1" applyAlignment="1">
      <alignment horizontal="left" vertical="center" wrapText="1"/>
    </xf>
    <xf numFmtId="164" fontId="1" fillId="0" borderId="12" xfId="0" applyNumberFormat="1" applyFont="1" applyBorder="1" applyAlignment="1">
      <alignment horizontal="center" vertical="center" wrapText="1"/>
    </xf>
    <xf numFmtId="165" fontId="1" fillId="0" borderId="12"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1" fillId="0" borderId="12" xfId="0" applyFont="1" applyBorder="1" applyAlignment="1">
      <alignment vertical="center" wrapText="1"/>
    </xf>
    <xf numFmtId="0" fontId="1" fillId="0" borderId="2" xfId="0" applyFont="1" applyBorder="1" applyAlignment="1">
      <alignment horizontal="left" vertical="center" wrapText="1"/>
    </xf>
    <xf numFmtId="0" fontId="8" fillId="20" borderId="3" xfId="0" applyFont="1" applyFill="1" applyBorder="1" applyAlignment="1">
      <alignment horizontal="center" vertical="center" wrapText="1"/>
    </xf>
    <xf numFmtId="0" fontId="35" fillId="6" borderId="16" xfId="0" applyFont="1" applyFill="1" applyBorder="1" applyAlignment="1">
      <alignment horizontal="center" vertical="center" wrapText="1"/>
    </xf>
    <xf numFmtId="0" fontId="36" fillId="0" borderId="1" xfId="0" applyFont="1" applyBorder="1" applyAlignment="1">
      <alignment horizontal="center" vertical="center" wrapText="1"/>
    </xf>
    <xf numFmtId="0" fontId="8" fillId="20" borderId="1" xfId="0" applyFont="1" applyFill="1" applyBorder="1" applyAlignment="1">
      <alignment horizontal="center" vertical="center" wrapText="1"/>
    </xf>
    <xf numFmtId="0" fontId="38" fillId="0" borderId="6" xfId="0" applyFont="1" applyBorder="1" applyAlignment="1">
      <alignment horizontal="center" vertical="center" wrapText="1"/>
    </xf>
    <xf numFmtId="0" fontId="6" fillId="0" borderId="12" xfId="0" applyFont="1" applyBorder="1" applyAlignment="1">
      <alignment horizontal="center"/>
    </xf>
    <xf numFmtId="0" fontId="38" fillId="0" borderId="12" xfId="0" applyFont="1" applyBorder="1" applyAlignment="1">
      <alignment horizontal="center" vertical="center"/>
    </xf>
    <xf numFmtId="164" fontId="1" fillId="0" borderId="13" xfId="0" applyNumberFormat="1" applyFont="1" applyBorder="1" applyAlignment="1">
      <alignment horizontal="center" vertical="center" wrapText="1"/>
    </xf>
    <xf numFmtId="9" fontId="1" fillId="0" borderId="13" xfId="0" applyNumberFormat="1" applyFont="1" applyBorder="1" applyAlignment="1">
      <alignment horizontal="center" vertical="center" wrapText="1"/>
    </xf>
    <xf numFmtId="0" fontId="1" fillId="0" borderId="12" xfId="0" applyFont="1" applyBorder="1" applyAlignment="1">
      <alignment horizontal="center" vertical="center"/>
    </xf>
    <xf numFmtId="0" fontId="39" fillId="6" borderId="12" xfId="0" applyFont="1" applyFill="1" applyBorder="1" applyAlignment="1">
      <alignment horizontal="center" vertical="center" wrapText="1"/>
    </xf>
    <xf numFmtId="0" fontId="11" fillId="7" borderId="3" xfId="0" applyFont="1" applyFill="1" applyBorder="1" applyAlignment="1">
      <alignment horizontal="center" vertical="center" wrapText="1"/>
    </xf>
    <xf numFmtId="0" fontId="11" fillId="9" borderId="3" xfId="0" applyFont="1" applyFill="1" applyBorder="1" applyAlignment="1">
      <alignment horizontal="center" vertical="center"/>
    </xf>
    <xf numFmtId="0" fontId="11" fillId="10" borderId="3" xfId="0" applyFont="1" applyFill="1" applyBorder="1" applyAlignment="1">
      <alignment horizontal="center"/>
    </xf>
    <xf numFmtId="0" fontId="11" fillId="10" borderId="12" xfId="0" applyFont="1" applyFill="1" applyBorder="1" applyAlignment="1">
      <alignment horizontal="center" vertical="center" wrapText="1"/>
    </xf>
    <xf numFmtId="0" fontId="39" fillId="6" borderId="1" xfId="0" applyFont="1" applyFill="1" applyBorder="1" applyAlignment="1">
      <alignment horizontal="center" vertical="center" wrapText="1"/>
    </xf>
    <xf numFmtId="0" fontId="2" fillId="0" borderId="45" xfId="0" applyFont="1" applyBorder="1"/>
    <xf numFmtId="0" fontId="11" fillId="20" borderId="46" xfId="0" applyFont="1" applyFill="1" applyBorder="1" applyAlignment="1">
      <alignment horizontal="center" vertical="center" wrapText="1"/>
    </xf>
    <xf numFmtId="0" fontId="2" fillId="0" borderId="47" xfId="0" applyFont="1" applyBorder="1"/>
    <xf numFmtId="0" fontId="11" fillId="21" borderId="49" xfId="0" applyFont="1" applyFill="1" applyBorder="1" applyAlignment="1">
      <alignment horizontal="center" vertical="center" wrapText="1"/>
    </xf>
    <xf numFmtId="0" fontId="2" fillId="0" borderId="61" xfId="0" applyFont="1" applyBorder="1"/>
    <xf numFmtId="0" fontId="11" fillId="21" borderId="49" xfId="0" applyFont="1" applyFill="1" applyBorder="1" applyAlignment="1">
      <alignment horizontal="center" vertical="center"/>
    </xf>
    <xf numFmtId="0" fontId="11" fillId="21" borderId="51" xfId="0" applyFont="1" applyFill="1" applyBorder="1" applyAlignment="1">
      <alignment horizontal="center" vertical="center" wrapText="1"/>
    </xf>
    <xf numFmtId="0" fontId="2" fillId="0" borderId="57" xfId="0" applyFont="1" applyBorder="1"/>
    <xf numFmtId="0" fontId="2" fillId="0" borderId="63" xfId="0" applyFont="1" applyBorder="1"/>
    <xf numFmtId="0" fontId="11" fillId="21" borderId="50" xfId="0" applyFont="1" applyFill="1" applyBorder="1" applyAlignment="1">
      <alignment horizontal="center" vertical="center" wrapText="1"/>
    </xf>
    <xf numFmtId="0" fontId="2" fillId="0" borderId="62" xfId="0" applyFont="1" applyBorder="1"/>
    <xf numFmtId="164" fontId="11" fillId="21" borderId="12" xfId="0" applyNumberFormat="1" applyFont="1" applyFill="1" applyBorder="1" applyAlignment="1">
      <alignment horizontal="center" vertical="center" wrapText="1"/>
    </xf>
    <xf numFmtId="0" fontId="11" fillId="20" borderId="1"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39" fillId="21" borderId="49"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0" borderId="49" xfId="0" applyFont="1" applyBorder="1" applyAlignment="1">
      <alignment horizontal="left" vertical="center" wrapText="1"/>
    </xf>
    <xf numFmtId="0" fontId="11" fillId="21" borderId="49" xfId="0" applyFont="1" applyFill="1" applyBorder="1" applyAlignment="1">
      <alignment horizontal="left" vertical="center" wrapText="1"/>
    </xf>
    <xf numFmtId="0" fontId="11" fillId="3" borderId="55" xfId="0" applyFont="1" applyFill="1" applyBorder="1" applyAlignment="1">
      <alignment horizontal="left" vertical="center" wrapText="1"/>
    </xf>
    <xf numFmtId="0" fontId="2" fillId="0" borderId="59" xfId="0" applyFont="1" applyBorder="1"/>
    <xf numFmtId="0" fontId="2" fillId="0" borderId="67" xfId="0" applyFont="1" applyBorder="1"/>
    <xf numFmtId="0" fontId="11" fillId="3" borderId="49" xfId="0" applyFont="1" applyFill="1" applyBorder="1" applyAlignment="1">
      <alignment horizontal="center" vertical="center" wrapText="1"/>
    </xf>
    <xf numFmtId="0" fontId="39" fillId="6" borderId="3" xfId="0" applyFont="1" applyFill="1" applyBorder="1" applyAlignment="1">
      <alignment horizontal="center" vertical="center" wrapText="1"/>
    </xf>
    <xf numFmtId="0" fontId="39" fillId="5" borderId="1" xfId="0" applyFont="1" applyFill="1" applyBorder="1" applyAlignment="1">
      <alignment horizontal="center" vertical="center"/>
    </xf>
    <xf numFmtId="0" fontId="39" fillId="6" borderId="16" xfId="0" applyFont="1" applyFill="1" applyBorder="1" applyAlignment="1">
      <alignment horizontal="center" vertical="center" wrapText="1"/>
    </xf>
    <xf numFmtId="0" fontId="5" fillId="21" borderId="48" xfId="0" applyFont="1" applyFill="1" applyBorder="1" applyAlignment="1">
      <alignment horizontal="left" vertical="center" wrapText="1"/>
    </xf>
    <xf numFmtId="0" fontId="2" fillId="0" borderId="56" xfId="0" applyFont="1" applyBorder="1"/>
    <xf numFmtId="0" fontId="2" fillId="0" borderId="60" xfId="0" applyFont="1" applyBorder="1"/>
    <xf numFmtId="0" fontId="11" fillId="3" borderId="49" xfId="0" applyFont="1" applyFill="1" applyBorder="1" applyAlignment="1">
      <alignment horizontal="left" vertical="center" wrapText="1"/>
    </xf>
    <xf numFmtId="0" fontId="11" fillId="21" borderId="52" xfId="0" applyFont="1" applyFill="1" applyBorder="1" applyAlignment="1">
      <alignment horizontal="center" vertical="center" wrapText="1"/>
    </xf>
    <xf numFmtId="0" fontId="2" fillId="0" borderId="58" xfId="0" applyFont="1" applyBorder="1"/>
    <xf numFmtId="0" fontId="2" fillId="0" borderId="64" xfId="0" applyFont="1" applyBorder="1"/>
    <xf numFmtId="0" fontId="6" fillId="12" borderId="12" xfId="0" applyFont="1" applyFill="1" applyBorder="1" applyAlignment="1">
      <alignment vertical="center" wrapText="1"/>
    </xf>
    <xf numFmtId="0" fontId="11" fillId="0" borderId="12" xfId="0" applyFont="1" applyBorder="1" applyAlignment="1">
      <alignment horizontal="left" vertical="center" wrapText="1"/>
    </xf>
    <xf numFmtId="0" fontId="11" fillId="0" borderId="1" xfId="0" applyFont="1" applyBorder="1" applyAlignment="1">
      <alignment horizontal="left" vertical="center" wrapText="1"/>
    </xf>
    <xf numFmtId="0" fontId="6" fillId="12" borderId="12" xfId="0" applyFont="1" applyFill="1" applyBorder="1" applyAlignment="1">
      <alignment vertical="center"/>
    </xf>
    <xf numFmtId="0" fontId="8" fillId="0" borderId="49" xfId="0" applyFont="1" applyBorder="1" applyAlignment="1">
      <alignment horizontal="center" vertical="center" wrapText="1"/>
    </xf>
    <xf numFmtId="0" fontId="8" fillId="0" borderId="49" xfId="0" applyFont="1" applyBorder="1" applyAlignment="1">
      <alignment horizontal="center" vertical="center"/>
    </xf>
    <xf numFmtId="0" fontId="8" fillId="2" borderId="49" xfId="0" applyFont="1" applyFill="1" applyBorder="1" applyAlignment="1">
      <alignment horizontal="center" vertical="center" wrapText="1"/>
    </xf>
    <xf numFmtId="0" fontId="9" fillId="2" borderId="49" xfId="0" applyFont="1" applyFill="1" applyBorder="1" applyAlignment="1">
      <alignment horizontal="center" vertical="center" wrapText="1"/>
    </xf>
    <xf numFmtId="0" fontId="8" fillId="0" borderId="68" xfId="0" applyFont="1" applyBorder="1" applyAlignment="1">
      <alignment horizontal="center" vertical="center" wrapText="1"/>
    </xf>
    <xf numFmtId="0" fontId="2" fillId="0" borderId="72" xfId="0" applyFont="1" applyBorder="1"/>
    <xf numFmtId="0" fontId="8" fillId="0" borderId="69" xfId="0" applyFont="1" applyBorder="1" applyAlignment="1">
      <alignment horizontal="center" vertical="center" wrapText="1"/>
    </xf>
    <xf numFmtId="0" fontId="2" fillId="0" borderId="73" xfId="0" applyFont="1" applyBorder="1"/>
    <xf numFmtId="0" fontId="8" fillId="0" borderId="70" xfId="0" applyFont="1" applyBorder="1" applyAlignment="1">
      <alignment horizontal="center" vertical="center" wrapText="1"/>
    </xf>
    <xf numFmtId="0" fontId="2" fillId="0" borderId="74" xfId="0" applyFont="1" applyBorder="1"/>
    <xf numFmtId="0" fontId="8" fillId="0" borderId="49" xfId="0" applyFont="1" applyBorder="1" applyAlignment="1">
      <alignment horizontal="left" vertical="center" wrapText="1"/>
    </xf>
    <xf numFmtId="0" fontId="8" fillId="3" borderId="55" xfId="0" applyFont="1" applyFill="1" applyBorder="1" applyAlignment="1">
      <alignment horizontal="left" vertical="center" wrapText="1"/>
    </xf>
    <xf numFmtId="0" fontId="8" fillId="3" borderId="49"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18" borderId="25" xfId="0" applyFont="1" applyFill="1" applyBorder="1" applyAlignment="1">
      <alignment horizontal="center" vertical="center" wrapText="1"/>
    </xf>
    <xf numFmtId="0" fontId="9" fillId="18" borderId="25" xfId="0" applyFont="1" applyFill="1" applyBorder="1" applyAlignment="1">
      <alignment horizontal="center" vertical="center" wrapText="1"/>
    </xf>
    <xf numFmtId="0" fontId="8" fillId="18" borderId="44" xfId="0" applyFont="1" applyFill="1" applyBorder="1" applyAlignment="1">
      <alignment horizontal="center" vertical="center" wrapText="1"/>
    </xf>
    <xf numFmtId="0" fontId="8" fillId="18" borderId="76" xfId="0" applyFont="1" applyFill="1" applyBorder="1" applyAlignment="1">
      <alignment horizontal="center" vertical="center" wrapText="1"/>
    </xf>
    <xf numFmtId="0" fontId="2" fillId="0" borderId="78" xfId="0" applyFont="1" applyBorder="1"/>
    <xf numFmtId="0" fontId="8" fillId="18" borderId="77" xfId="0" applyFont="1" applyFill="1" applyBorder="1" applyAlignment="1">
      <alignment horizontal="center" vertical="center" wrapText="1"/>
    </xf>
    <xf numFmtId="0" fontId="2" fillId="0" borderId="79" xfId="0" applyFont="1" applyBorder="1"/>
    <xf numFmtId="0" fontId="8" fillId="3" borderId="25" xfId="0" applyFont="1" applyFill="1" applyBorder="1" applyAlignment="1">
      <alignment horizontal="center" vertical="center" wrapText="1"/>
    </xf>
    <xf numFmtId="164" fontId="8" fillId="18" borderId="25" xfId="0" applyNumberFormat="1" applyFont="1" applyFill="1" applyBorder="1" applyAlignment="1">
      <alignment horizontal="center" vertical="center" wrapText="1"/>
    </xf>
    <xf numFmtId="0" fontId="8" fillId="18" borderId="25" xfId="0" applyFont="1" applyFill="1" applyBorder="1" applyAlignment="1">
      <alignment horizontal="left" vertical="center" wrapText="1"/>
    </xf>
    <xf numFmtId="0" fontId="11" fillId="18" borderId="25" xfId="0" applyFont="1" applyFill="1" applyBorder="1" applyAlignment="1">
      <alignment horizontal="left" vertical="center" wrapText="1"/>
    </xf>
    <xf numFmtId="0" fontId="8" fillId="18" borderId="44" xfId="0" applyFont="1" applyFill="1" applyBorder="1" applyAlignment="1">
      <alignment horizontal="left" vertical="center" wrapText="1"/>
    </xf>
    <xf numFmtId="0" fontId="8" fillId="3" borderId="77" xfId="0" applyFont="1" applyFill="1" applyBorder="1" applyAlignment="1">
      <alignment horizontal="center" vertical="center" wrapText="1"/>
    </xf>
    <xf numFmtId="0" fontId="8" fillId="18" borderId="49" xfId="0" applyFont="1" applyFill="1" applyBorder="1" applyAlignment="1">
      <alignment horizontal="center" vertical="center" wrapText="1"/>
    </xf>
    <xf numFmtId="0" fontId="5" fillId="18" borderId="25" xfId="0" applyFont="1" applyFill="1" applyBorder="1" applyAlignment="1">
      <alignment horizontal="left" vertical="center" wrapText="1"/>
    </xf>
    <xf numFmtId="0" fontId="8" fillId="3" borderId="25" xfId="0" applyFont="1" applyFill="1" applyBorder="1" applyAlignment="1">
      <alignment horizontal="left" vertical="center" wrapText="1"/>
    </xf>
    <xf numFmtId="0" fontId="5" fillId="25" borderId="48" xfId="0" applyFont="1" applyFill="1" applyBorder="1" applyAlignment="1">
      <alignment horizontal="left" vertical="center" wrapText="1"/>
    </xf>
    <xf numFmtId="0" fontId="11" fillId="25" borderId="49" xfId="0" applyFont="1" applyFill="1" applyBorder="1" applyAlignment="1">
      <alignment horizontal="left" vertical="center" wrapText="1"/>
    </xf>
    <xf numFmtId="0" fontId="8" fillId="3" borderId="49" xfId="0" applyFont="1" applyFill="1" applyBorder="1" applyAlignment="1">
      <alignment horizontal="left" vertical="center" wrapText="1"/>
    </xf>
    <xf numFmtId="0" fontId="8" fillId="25" borderId="49" xfId="0" applyFont="1" applyFill="1" applyBorder="1" applyAlignment="1">
      <alignment horizontal="left" vertical="center" wrapText="1"/>
    </xf>
    <xf numFmtId="0" fontId="8" fillId="25" borderId="49" xfId="0" applyFont="1" applyFill="1" applyBorder="1" applyAlignment="1">
      <alignment horizontal="center" vertical="center" wrapText="1"/>
    </xf>
    <xf numFmtId="0" fontId="9" fillId="25" borderId="49" xfId="0" applyFont="1" applyFill="1" applyBorder="1" applyAlignment="1">
      <alignment horizontal="center" vertical="center" wrapText="1"/>
    </xf>
    <xf numFmtId="0" fontId="8" fillId="25" borderId="50" xfId="0" applyFont="1" applyFill="1" applyBorder="1" applyAlignment="1">
      <alignment horizontal="center" vertical="center" wrapText="1"/>
    </xf>
    <xf numFmtId="0" fontId="8" fillId="25" borderId="51" xfId="0" applyFont="1" applyFill="1" applyBorder="1" applyAlignment="1">
      <alignment horizontal="center" vertical="center" wrapText="1"/>
    </xf>
    <xf numFmtId="0" fontId="8" fillId="25" borderId="52" xfId="0" applyFont="1" applyFill="1" applyBorder="1" applyAlignment="1">
      <alignment horizontal="center" vertical="center" wrapText="1"/>
    </xf>
    <xf numFmtId="164" fontId="8" fillId="25" borderId="49" xfId="0" applyNumberFormat="1" applyFont="1" applyFill="1" applyBorder="1" applyAlignment="1">
      <alignment horizontal="center" vertical="center" wrapText="1"/>
    </xf>
    <xf numFmtId="0" fontId="8" fillId="20" borderId="49" xfId="0" applyFont="1" applyFill="1" applyBorder="1" applyAlignment="1">
      <alignment horizontal="left" vertical="center" wrapText="1"/>
    </xf>
    <xf numFmtId="0" fontId="8" fillId="25" borderId="50" xfId="0" applyFont="1" applyFill="1" applyBorder="1" applyAlignment="1">
      <alignment horizontal="left" vertical="center" wrapText="1"/>
    </xf>
    <xf numFmtId="0" fontId="8" fillId="3" borderId="52" xfId="0" applyFont="1" applyFill="1" applyBorder="1" applyAlignment="1">
      <alignment horizontal="center" vertical="center" wrapText="1"/>
    </xf>
    <xf numFmtId="0" fontId="8" fillId="25" borderId="12" xfId="0" applyFont="1" applyFill="1" applyBorder="1" applyAlignment="1">
      <alignment horizontal="center" vertical="center" wrapText="1"/>
    </xf>
    <xf numFmtId="0" fontId="5" fillId="22" borderId="48" xfId="0" applyFont="1" applyFill="1" applyBorder="1" applyAlignment="1">
      <alignment horizontal="left" vertical="center" wrapText="1"/>
    </xf>
    <xf numFmtId="0" fontId="8" fillId="23" borderId="51" xfId="0" applyFont="1" applyFill="1" applyBorder="1" applyAlignment="1">
      <alignment horizontal="center" vertical="center" wrapText="1"/>
    </xf>
    <xf numFmtId="0" fontId="8" fillId="23" borderId="50" xfId="0" applyFont="1" applyFill="1" applyBorder="1" applyAlignment="1">
      <alignment horizontal="center" vertical="center" wrapText="1"/>
    </xf>
    <xf numFmtId="0" fontId="8" fillId="23" borderId="49" xfId="0" applyFont="1" applyFill="1" applyBorder="1" applyAlignment="1">
      <alignment horizontal="center" vertical="center" wrapText="1"/>
    </xf>
    <xf numFmtId="0" fontId="8" fillId="23" borderId="49" xfId="0" applyFont="1" applyFill="1" applyBorder="1" applyAlignment="1">
      <alignment horizontal="left" vertical="center" wrapText="1"/>
    </xf>
    <xf numFmtId="0" fontId="11" fillId="24" borderId="55" xfId="0" applyFont="1" applyFill="1" applyBorder="1" applyAlignment="1">
      <alignment horizontal="left" vertical="center" wrapText="1"/>
    </xf>
    <xf numFmtId="0" fontId="11" fillId="10" borderId="49" xfId="0" applyFont="1" applyFill="1" applyBorder="1" applyAlignment="1">
      <alignment horizontal="left" vertical="center" wrapText="1"/>
    </xf>
    <xf numFmtId="0" fontId="9" fillId="23" borderId="49" xfId="0" applyFont="1" applyFill="1" applyBorder="1" applyAlignment="1">
      <alignment horizontal="center" vertical="center" wrapText="1"/>
    </xf>
    <xf numFmtId="0" fontId="8" fillId="23" borderId="49" xfId="0" applyFont="1" applyFill="1" applyBorder="1" applyAlignment="1">
      <alignment horizontal="center" vertical="center"/>
    </xf>
    <xf numFmtId="0" fontId="5" fillId="23" borderId="48" xfId="0" applyFont="1" applyFill="1" applyBorder="1" applyAlignment="1">
      <alignment horizontal="left" vertical="center" wrapText="1"/>
    </xf>
    <xf numFmtId="0" fontId="11" fillId="23" borderId="49" xfId="0" applyFont="1" applyFill="1" applyBorder="1" applyAlignment="1">
      <alignment horizontal="left" vertical="center" wrapText="1"/>
    </xf>
    <xf numFmtId="0" fontId="8" fillId="20" borderId="49" xfId="0" applyFont="1" applyFill="1" applyBorder="1" applyAlignment="1">
      <alignment horizontal="center" vertical="center" wrapText="1"/>
    </xf>
    <xf numFmtId="0" fontId="9" fillId="20" borderId="49" xfId="0" applyFont="1" applyFill="1" applyBorder="1" applyAlignment="1">
      <alignment horizontal="center" vertical="center" wrapText="1"/>
    </xf>
    <xf numFmtId="0" fontId="8" fillId="20" borderId="50" xfId="0" applyFont="1" applyFill="1" applyBorder="1" applyAlignment="1">
      <alignment horizontal="center" vertical="center" wrapText="1"/>
    </xf>
    <xf numFmtId="0" fontId="8" fillId="20" borderId="51" xfId="0" applyFont="1" applyFill="1" applyBorder="1" applyAlignment="1">
      <alignment horizontal="center" vertical="center" wrapText="1"/>
    </xf>
    <xf numFmtId="0" fontId="8" fillId="20" borderId="52" xfId="0" applyFont="1" applyFill="1" applyBorder="1" applyAlignment="1">
      <alignment horizontal="center" vertical="center" wrapText="1"/>
    </xf>
    <xf numFmtId="0" fontId="11" fillId="20" borderId="49" xfId="0" applyFont="1" applyFill="1" applyBorder="1" applyAlignment="1">
      <alignment horizontal="left" vertical="center" wrapText="1"/>
    </xf>
    <xf numFmtId="0" fontId="40" fillId="3" borderId="49" xfId="0" applyFont="1" applyFill="1" applyBorder="1" applyAlignment="1">
      <alignment horizontal="center" vertical="center" wrapText="1"/>
    </xf>
    <xf numFmtId="0" fontId="8" fillId="3" borderId="49" xfId="0" applyFont="1" applyFill="1" applyBorder="1" applyAlignment="1">
      <alignment horizontal="center" vertical="center"/>
    </xf>
    <xf numFmtId="0" fontId="8" fillId="20" borderId="49" xfId="0" applyFont="1" applyFill="1" applyBorder="1" applyAlignment="1">
      <alignment horizontal="center" vertical="center"/>
    </xf>
    <xf numFmtId="0" fontId="8" fillId="20" borderId="12" xfId="0" applyFont="1" applyFill="1" applyBorder="1" applyAlignment="1">
      <alignment horizontal="center" vertical="center" wrapText="1"/>
    </xf>
    <xf numFmtId="0" fontId="5" fillId="20" borderId="48" xfId="0" applyFont="1" applyFill="1" applyBorder="1" applyAlignment="1">
      <alignment horizontal="left" vertical="center" wrapText="1"/>
    </xf>
    <xf numFmtId="0" fontId="6" fillId="13" borderId="12" xfId="0" applyFont="1" applyFill="1" applyBorder="1" applyAlignment="1">
      <alignment vertical="center" wrapText="1"/>
    </xf>
    <xf numFmtId="0" fontId="11" fillId="25" borderId="80" xfId="0" applyFont="1" applyFill="1" applyBorder="1" applyAlignment="1">
      <alignment horizontal="left" vertical="center" wrapText="1"/>
    </xf>
    <xf numFmtId="0" fontId="2" fillId="0" borderId="81" xfId="0" applyFont="1" applyBorder="1"/>
    <xf numFmtId="0" fontId="2" fillId="0" borderId="82" xfId="0" applyFont="1" applyBorder="1"/>
    <xf numFmtId="0" fontId="1" fillId="0" borderId="12" xfId="0" applyFont="1" applyBorder="1" applyAlignment="1">
      <alignment horizontal="left" vertical="top" wrapText="1"/>
    </xf>
    <xf numFmtId="0" fontId="26" fillId="0" borderId="12" xfId="0" applyFont="1" applyBorder="1" applyAlignment="1">
      <alignment horizontal="center" vertical="center" wrapText="1"/>
    </xf>
    <xf numFmtId="0" fontId="1" fillId="0" borderId="13" xfId="0" applyFont="1" applyBorder="1" applyAlignment="1">
      <alignment horizontal="left" vertical="top" wrapText="1"/>
    </xf>
    <xf numFmtId="164" fontId="6" fillId="0" borderId="12" xfId="0" applyNumberFormat="1" applyFont="1" applyBorder="1" applyAlignment="1">
      <alignment horizontal="center" vertical="center" wrapText="1"/>
    </xf>
    <xf numFmtId="0" fontId="16" fillId="26" borderId="16" xfId="0" applyFont="1" applyFill="1" applyBorder="1" applyAlignment="1">
      <alignment horizontal="center" vertical="center" wrapText="1"/>
    </xf>
    <xf numFmtId="0" fontId="0" fillId="0" borderId="12" xfId="0" applyFont="1" applyBorder="1" applyAlignment="1">
      <alignment vertical="center"/>
    </xf>
    <xf numFmtId="0" fontId="26" fillId="0" borderId="12" xfId="0" applyFont="1" applyBorder="1" applyAlignment="1">
      <alignment horizontal="left" vertical="center" wrapText="1"/>
    </xf>
    <xf numFmtId="0" fontId="8" fillId="10" borderId="3" xfId="0" applyFont="1" applyFill="1" applyBorder="1" applyAlignment="1">
      <alignment horizontal="center" vertical="center"/>
    </xf>
    <xf numFmtId="0" fontId="12" fillId="0" borderId="5" xfId="0" applyFont="1" applyBorder="1" applyAlignment="1">
      <alignment horizontal="center" vertical="center" wrapText="1"/>
    </xf>
    <xf numFmtId="0" fontId="3" fillId="6" borderId="26" xfId="0" applyFont="1" applyFill="1" applyBorder="1" applyAlignment="1">
      <alignment horizontal="center" vertical="center" wrapText="1"/>
    </xf>
    <xf numFmtId="0" fontId="14" fillId="7" borderId="83" xfId="0" applyFont="1" applyFill="1" applyBorder="1" applyAlignment="1">
      <alignment horizontal="center" vertical="center" wrapText="1"/>
    </xf>
    <xf numFmtId="0" fontId="2" fillId="0" borderId="84" xfId="0" applyFont="1" applyBorder="1"/>
    <xf numFmtId="0" fontId="2" fillId="0" borderId="85" xfId="0" applyFont="1" applyBorder="1"/>
    <xf numFmtId="0" fontId="5" fillId="9" borderId="89" xfId="0" applyFont="1" applyFill="1" applyBorder="1" applyAlignment="1">
      <alignment horizontal="center" vertical="center"/>
    </xf>
    <xf numFmtId="0" fontId="5" fillId="10" borderId="3" xfId="0" applyFont="1" applyFill="1" applyBorder="1" applyAlignment="1">
      <alignment horizontal="center"/>
    </xf>
    <xf numFmtId="0" fontId="8" fillId="10" borderId="90" xfId="0" applyFont="1" applyFill="1" applyBorder="1" applyAlignment="1">
      <alignment horizontal="center" vertical="center" wrapText="1"/>
    </xf>
    <xf numFmtId="0" fontId="9" fillId="20" borderId="94" xfId="0" applyFont="1" applyFill="1" applyBorder="1" applyAlignment="1">
      <alignment horizontal="center" vertical="center" wrapText="1"/>
    </xf>
    <xf numFmtId="0" fontId="2" fillId="0" borderId="95" xfId="0" applyFont="1" applyBorder="1"/>
    <xf numFmtId="0" fontId="1" fillId="0" borderId="102" xfId="0" applyFont="1" applyBorder="1" applyAlignment="1">
      <alignment horizontal="center" vertical="center" wrapText="1"/>
    </xf>
    <xf numFmtId="0" fontId="25" fillId="0" borderId="90" xfId="0" applyFont="1" applyBorder="1" applyAlignment="1">
      <alignment horizontal="center" vertical="center" wrapText="1"/>
    </xf>
    <xf numFmtId="0" fontId="1" fillId="0" borderId="5" xfId="0" applyFont="1" applyBorder="1" applyAlignment="1">
      <alignment horizontal="left" vertical="center" wrapText="1"/>
    </xf>
    <xf numFmtId="0" fontId="3" fillId="5" borderId="86" xfId="0" applyFont="1" applyFill="1" applyBorder="1" applyAlignment="1">
      <alignment horizontal="center" vertical="center"/>
    </xf>
    <xf numFmtId="0" fontId="2" fillId="0" borderId="69" xfId="0" applyFont="1" applyBorder="1"/>
    <xf numFmtId="0" fontId="2" fillId="0" borderId="88" xfId="0" applyFont="1" applyBorder="1"/>
    <xf numFmtId="0" fontId="2" fillId="0" borderId="91" xfId="0" applyFont="1" applyBorder="1"/>
    <xf numFmtId="0" fontId="1" fillId="0" borderId="48" xfId="0" applyFont="1" applyBorder="1" applyAlignment="1">
      <alignment horizontal="left" vertical="center" wrapText="1"/>
    </xf>
    <xf numFmtId="0" fontId="2" fillId="0" borderId="98" xfId="0" applyFont="1" applyBorder="1"/>
    <xf numFmtId="0" fontId="1" fillId="0" borderId="49" xfId="0" applyFont="1" applyBorder="1" applyAlignment="1">
      <alignment horizontal="left" vertical="center" wrapText="1"/>
    </xf>
    <xf numFmtId="0" fontId="17" fillId="0" borderId="12" xfId="0" applyFont="1" applyBorder="1" applyAlignment="1">
      <alignment horizontal="left" vertical="center" wrapText="1"/>
    </xf>
    <xf numFmtId="0" fontId="1" fillId="11" borderId="12" xfId="0" applyFont="1" applyFill="1" applyBorder="1" applyAlignment="1">
      <alignment horizontal="left" vertical="center" wrapText="1"/>
    </xf>
    <xf numFmtId="0" fontId="0" fillId="0" borderId="13" xfId="0" applyFont="1" applyBorder="1" applyAlignment="1">
      <alignment horizontal="center" vertical="center" wrapText="1"/>
    </xf>
    <xf numFmtId="0" fontId="38" fillId="0" borderId="13" xfId="0" applyFont="1" applyBorder="1" applyAlignment="1">
      <alignment horizontal="center" vertical="center" wrapText="1"/>
    </xf>
    <xf numFmtId="0" fontId="9" fillId="20" borderId="86" xfId="0" applyFont="1" applyFill="1" applyBorder="1" applyAlignment="1">
      <alignment horizontal="center" vertical="center" wrapText="1"/>
    </xf>
    <xf numFmtId="0" fontId="2" fillId="0" borderId="87" xfId="0" applyFont="1" applyBorder="1"/>
    <xf numFmtId="0" fontId="2" fillId="0" borderId="92" xfId="0" applyFont="1" applyBorder="1"/>
    <xf numFmtId="0" fontId="9" fillId="5" borderId="86" xfId="0" applyFont="1" applyFill="1" applyBorder="1" applyAlignment="1">
      <alignment horizontal="center" vertical="center" wrapText="1"/>
    </xf>
    <xf numFmtId="0" fontId="47" fillId="0" borderId="0" xfId="0" applyFont="1" applyAlignment="1">
      <alignment horizontal="center" vertical="center" wrapText="1"/>
    </xf>
  </cellXfs>
  <cellStyles count="1">
    <cellStyle name="Normal" xfId="0" builtinId="0"/>
  </cellStyles>
  <dxfs count="3503">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ill>
        <patternFill patternType="solid">
          <fgColor rgb="FFFFFFFF"/>
          <bgColor rgb="FFFFFFFF"/>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333375</xdr:colOff>
      <xdr:row>0</xdr:row>
      <xdr:rowOff>0</xdr:rowOff>
    </xdr:from>
    <xdr:ext cx="1419225" cy="581025"/>
    <xdr:pic>
      <xdr:nvPicPr>
        <xdr:cNvPr id="2" name="image1.jpg" descr="IDPCBY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4" name="image2.jpg" descr="IDPCBYN">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5" name="image2.jpg" descr="IDPCBYN">
          <a:extLst>
            <a:ext uri="{FF2B5EF4-FFF2-40B4-BE49-F238E27FC236}">
              <a16:creationId xmlns:a16="http://schemas.microsoft.com/office/drawing/2014/main" id="{00000000-0008-0000-10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6" name="image2.jpg" descr="IDPCBYN">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7" name="image2.jpg" descr="IDPCBYN">
          <a:extLst>
            <a:ext uri="{FF2B5EF4-FFF2-40B4-BE49-F238E27FC236}">
              <a16:creationId xmlns:a16="http://schemas.microsoft.com/office/drawing/2014/main" id="{00000000-0008-0000-10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8" name="image2.jpg" descr="IDPCBYN">
          <a:extLst>
            <a:ext uri="{FF2B5EF4-FFF2-40B4-BE49-F238E27FC236}">
              <a16:creationId xmlns:a16="http://schemas.microsoft.com/office/drawing/2014/main" id="{00000000-0008-0000-10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9" name="image2.jpg" descr="IDPCBYN">
          <a:extLst>
            <a:ext uri="{FF2B5EF4-FFF2-40B4-BE49-F238E27FC236}">
              <a16:creationId xmlns:a16="http://schemas.microsoft.com/office/drawing/2014/main" id="{00000000-0008-0000-10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drive.google.com/file/d/1SO32hpkHJeH0XVSx9LnrQsRX84yEpbxd/view?usp=sharing"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docs.google.com/forms/d/1mRhrG6ROYKJSr6K9tNQcl0ET77WCKnPex2Tv4xm4aZI/edit?gxids=7628"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4.se/"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000"/>
  <sheetViews>
    <sheetView workbookViewId="0">
      <selection sqref="A1:B3"/>
    </sheetView>
  </sheetViews>
  <sheetFormatPr baseColWidth="10" defaultColWidth="11.21875" defaultRowHeight="15" customHeight="1"/>
  <cols>
    <col min="1" max="1" width="14.33203125" customWidth="1"/>
    <col min="2" max="2" width="16.5546875" customWidth="1"/>
    <col min="3" max="4" width="41.33203125" customWidth="1"/>
    <col min="5" max="5" width="11.5546875" customWidth="1"/>
    <col min="6" max="7" width="10.5546875" customWidth="1"/>
    <col min="8" max="8" width="43.109375" customWidth="1"/>
  </cols>
  <sheetData>
    <row r="1" spans="1:8">
      <c r="A1" s="427"/>
      <c r="B1" s="428"/>
      <c r="C1" s="433" t="s">
        <v>0</v>
      </c>
      <c r="D1" s="422"/>
    </row>
    <row r="2" spans="1:8">
      <c r="A2" s="429"/>
      <c r="B2" s="430"/>
      <c r="C2" s="433" t="s">
        <v>1</v>
      </c>
      <c r="D2" s="422"/>
    </row>
    <row r="3" spans="1:8">
      <c r="A3" s="431"/>
      <c r="B3" s="432"/>
      <c r="C3" s="433" t="s">
        <v>2</v>
      </c>
      <c r="D3" s="422"/>
    </row>
    <row r="4" spans="1:8">
      <c r="A4" s="1"/>
      <c r="B4" s="1"/>
      <c r="C4" s="2"/>
      <c r="D4" s="2"/>
    </row>
    <row r="5" spans="1:8">
      <c r="A5" s="3" t="s">
        <v>3</v>
      </c>
      <c r="B5" s="426" t="s">
        <v>4</v>
      </c>
      <c r="C5" s="421"/>
      <c r="D5" s="425"/>
    </row>
    <row r="6" spans="1:8">
      <c r="A6" s="434" t="s">
        <v>5</v>
      </c>
      <c r="B6" s="420" t="s">
        <v>6</v>
      </c>
      <c r="C6" s="421"/>
      <c r="D6" s="422"/>
    </row>
    <row r="7" spans="1:8" ht="15.75">
      <c r="A7" s="435"/>
      <c r="B7" s="5" t="s">
        <v>7</v>
      </c>
      <c r="C7" s="5" t="s">
        <v>8</v>
      </c>
      <c r="D7" s="5" t="s">
        <v>9</v>
      </c>
    </row>
    <row r="8" spans="1:8" ht="30">
      <c r="A8" s="435"/>
      <c r="B8" s="6" t="s">
        <v>10</v>
      </c>
      <c r="C8" s="7" t="s">
        <v>11</v>
      </c>
      <c r="D8" s="7" t="s">
        <v>12</v>
      </c>
    </row>
    <row r="9" spans="1:8" ht="30">
      <c r="A9" s="435"/>
      <c r="B9" s="6" t="s">
        <v>13</v>
      </c>
      <c r="C9" s="7" t="s">
        <v>14</v>
      </c>
      <c r="D9" s="7" t="s">
        <v>15</v>
      </c>
    </row>
    <row r="10" spans="1:8" ht="60">
      <c r="A10" s="435"/>
      <c r="B10" s="6" t="s">
        <v>10</v>
      </c>
      <c r="C10" s="7" t="s">
        <v>16</v>
      </c>
      <c r="D10" s="7" t="s">
        <v>15</v>
      </c>
      <c r="H10" s="8" t="s">
        <v>17</v>
      </c>
    </row>
    <row r="11" spans="1:8">
      <c r="A11" s="435"/>
      <c r="B11" s="420" t="s">
        <v>18</v>
      </c>
      <c r="C11" s="421"/>
      <c r="D11" s="422"/>
      <c r="H11" s="8" t="s">
        <v>19</v>
      </c>
    </row>
    <row r="12" spans="1:8" ht="15.75">
      <c r="A12" s="435"/>
      <c r="B12" s="5" t="s">
        <v>7</v>
      </c>
      <c r="C12" s="5" t="s">
        <v>8</v>
      </c>
      <c r="D12" s="5" t="s">
        <v>9</v>
      </c>
      <c r="H12" s="9" t="s">
        <v>20</v>
      </c>
    </row>
    <row r="13" spans="1:8" ht="30">
      <c r="A13" s="435"/>
      <c r="B13" s="6" t="s">
        <v>21</v>
      </c>
      <c r="C13" s="7" t="s">
        <v>22</v>
      </c>
      <c r="D13" s="7" t="s">
        <v>12</v>
      </c>
      <c r="H13" s="8" t="s">
        <v>23</v>
      </c>
    </row>
    <row r="14" spans="1:8" ht="30">
      <c r="A14" s="435"/>
      <c r="B14" s="6" t="s">
        <v>24</v>
      </c>
      <c r="C14" s="7" t="s">
        <v>25</v>
      </c>
      <c r="D14" s="7" t="s">
        <v>15</v>
      </c>
      <c r="H14" s="8" t="s">
        <v>5</v>
      </c>
    </row>
    <row r="15" spans="1:8" ht="30">
      <c r="A15" s="435"/>
      <c r="B15" s="6" t="s">
        <v>24</v>
      </c>
      <c r="C15" s="7" t="s">
        <v>26</v>
      </c>
      <c r="D15" s="7" t="s">
        <v>27</v>
      </c>
      <c r="H15" s="8" t="s">
        <v>28</v>
      </c>
    </row>
    <row r="16" spans="1:8">
      <c r="A16" s="435"/>
      <c r="B16" s="420" t="s">
        <v>29</v>
      </c>
      <c r="C16" s="421"/>
      <c r="D16" s="422"/>
      <c r="H16" s="9" t="s">
        <v>30</v>
      </c>
    </row>
    <row r="17" spans="1:8" ht="15.75" customHeight="1">
      <c r="A17" s="435"/>
      <c r="B17" s="5" t="s">
        <v>7</v>
      </c>
      <c r="C17" s="5" t="s">
        <v>8</v>
      </c>
      <c r="D17" s="5" t="s">
        <v>9</v>
      </c>
      <c r="H17" s="8" t="s">
        <v>31</v>
      </c>
    </row>
    <row r="18" spans="1:8" ht="30">
      <c r="A18" s="435"/>
      <c r="B18" s="6" t="s">
        <v>32</v>
      </c>
      <c r="C18" s="7" t="s">
        <v>33</v>
      </c>
      <c r="D18" s="10" t="s">
        <v>27</v>
      </c>
      <c r="H18" s="8" t="s">
        <v>34</v>
      </c>
    </row>
    <row r="19" spans="1:8">
      <c r="A19" s="435"/>
      <c r="B19" s="6" t="s">
        <v>35</v>
      </c>
      <c r="C19" s="10" t="s">
        <v>36</v>
      </c>
      <c r="D19" s="10" t="s">
        <v>15</v>
      </c>
      <c r="H19" s="8" t="s">
        <v>37</v>
      </c>
    </row>
    <row r="20" spans="1:8" ht="30">
      <c r="A20" s="436"/>
      <c r="B20" s="6" t="s">
        <v>38</v>
      </c>
      <c r="C20" s="10" t="s">
        <v>39</v>
      </c>
      <c r="D20" s="10" t="s">
        <v>15</v>
      </c>
      <c r="H20" s="8" t="s">
        <v>40</v>
      </c>
    </row>
    <row r="21" spans="1:8" ht="15.75" customHeight="1">
      <c r="A21" s="11" t="s">
        <v>3</v>
      </c>
      <c r="B21" s="424" t="s">
        <v>4</v>
      </c>
      <c r="C21" s="421"/>
      <c r="D21" s="425"/>
      <c r="H21" s="8" t="s">
        <v>41</v>
      </c>
    </row>
    <row r="22" spans="1:8" ht="15.75" customHeight="1">
      <c r="A22" s="434" t="s">
        <v>42</v>
      </c>
      <c r="B22" s="423" t="s">
        <v>6</v>
      </c>
      <c r="C22" s="421"/>
      <c r="D22" s="422"/>
      <c r="H22" s="8" t="s">
        <v>43</v>
      </c>
    </row>
    <row r="23" spans="1:8" ht="15.75" customHeight="1">
      <c r="A23" s="435"/>
      <c r="B23" s="11" t="s">
        <v>7</v>
      </c>
      <c r="C23" s="11" t="s">
        <v>8</v>
      </c>
      <c r="D23" s="11" t="s">
        <v>9</v>
      </c>
      <c r="H23" s="8" t="s">
        <v>44</v>
      </c>
    </row>
    <row r="24" spans="1:8" ht="15.75" customHeight="1">
      <c r="A24" s="435"/>
      <c r="B24" s="6" t="s">
        <v>10</v>
      </c>
      <c r="C24" s="7" t="s">
        <v>45</v>
      </c>
      <c r="D24" s="7" t="s">
        <v>12</v>
      </c>
      <c r="H24" s="9" t="s">
        <v>46</v>
      </c>
    </row>
    <row r="25" spans="1:8" ht="15.75" customHeight="1">
      <c r="A25" s="435"/>
      <c r="B25" s="6" t="s">
        <v>47</v>
      </c>
      <c r="C25" s="7" t="s">
        <v>48</v>
      </c>
      <c r="D25" s="7" t="s">
        <v>15</v>
      </c>
      <c r="H25" s="8" t="s">
        <v>49</v>
      </c>
    </row>
    <row r="26" spans="1:8" ht="15.75" customHeight="1">
      <c r="A26" s="435"/>
      <c r="B26" s="6" t="s">
        <v>47</v>
      </c>
      <c r="C26" s="7" t="s">
        <v>50</v>
      </c>
      <c r="D26" s="7" t="s">
        <v>15</v>
      </c>
    </row>
    <row r="27" spans="1:8" ht="15.75" customHeight="1">
      <c r="A27" s="435"/>
      <c r="B27" s="6" t="s">
        <v>51</v>
      </c>
      <c r="C27" s="7" t="s">
        <v>52</v>
      </c>
      <c r="D27" s="7" t="s">
        <v>15</v>
      </c>
    </row>
    <row r="28" spans="1:8" ht="15.75" customHeight="1">
      <c r="A28" s="435"/>
      <c r="B28" s="6" t="s">
        <v>51</v>
      </c>
      <c r="C28" s="7" t="s">
        <v>53</v>
      </c>
      <c r="D28" s="7" t="s">
        <v>15</v>
      </c>
    </row>
    <row r="29" spans="1:8" ht="15.75" customHeight="1">
      <c r="A29" s="435"/>
      <c r="B29" s="423" t="s">
        <v>18</v>
      </c>
      <c r="C29" s="421"/>
      <c r="D29" s="422"/>
    </row>
    <row r="30" spans="1:8" ht="15.75" customHeight="1">
      <c r="A30" s="435"/>
      <c r="B30" s="11" t="s">
        <v>7</v>
      </c>
      <c r="C30" s="11" t="s">
        <v>8</v>
      </c>
      <c r="D30" s="11" t="s">
        <v>9</v>
      </c>
    </row>
    <row r="31" spans="1:8" ht="15.75" customHeight="1">
      <c r="A31" s="435"/>
      <c r="B31" s="6" t="s">
        <v>24</v>
      </c>
      <c r="C31" s="7" t="s">
        <v>54</v>
      </c>
      <c r="D31" s="7" t="s">
        <v>27</v>
      </c>
    </row>
    <row r="32" spans="1:8" ht="15.75" customHeight="1">
      <c r="A32" s="435"/>
      <c r="B32" s="6" t="s">
        <v>55</v>
      </c>
      <c r="C32" s="7" t="s">
        <v>56</v>
      </c>
      <c r="D32" s="7" t="s">
        <v>57</v>
      </c>
    </row>
    <row r="33" spans="1:4" ht="15.75" customHeight="1">
      <c r="A33" s="435"/>
      <c r="B33" s="6" t="s">
        <v>58</v>
      </c>
      <c r="C33" s="7" t="s">
        <v>59</v>
      </c>
      <c r="D33" s="7" t="s">
        <v>57</v>
      </c>
    </row>
    <row r="34" spans="1:4" ht="15.75" customHeight="1">
      <c r="A34" s="435"/>
      <c r="B34" s="6" t="s">
        <v>58</v>
      </c>
      <c r="C34" s="7" t="s">
        <v>60</v>
      </c>
      <c r="D34" s="7" t="s">
        <v>57</v>
      </c>
    </row>
    <row r="35" spans="1:4" ht="15.75" customHeight="1">
      <c r="A35" s="435"/>
      <c r="B35" s="6" t="s">
        <v>61</v>
      </c>
      <c r="C35" s="7" t="s">
        <v>62</v>
      </c>
      <c r="D35" s="7" t="s">
        <v>57</v>
      </c>
    </row>
    <row r="36" spans="1:4" ht="15.75" customHeight="1">
      <c r="A36" s="435"/>
      <c r="B36" s="6" t="s">
        <v>21</v>
      </c>
      <c r="C36" s="7" t="s">
        <v>63</v>
      </c>
      <c r="D36" s="7" t="s">
        <v>27</v>
      </c>
    </row>
    <row r="37" spans="1:4" ht="15.75" customHeight="1">
      <c r="A37" s="435"/>
      <c r="B37" s="423" t="s">
        <v>29</v>
      </c>
      <c r="C37" s="421"/>
      <c r="D37" s="422"/>
    </row>
    <row r="38" spans="1:4" ht="15.75" customHeight="1">
      <c r="A38" s="435"/>
      <c r="B38" s="11" t="s">
        <v>7</v>
      </c>
      <c r="C38" s="11" t="s">
        <v>8</v>
      </c>
      <c r="D38" s="11" t="s">
        <v>9</v>
      </c>
    </row>
    <row r="39" spans="1:4" ht="15.75" customHeight="1">
      <c r="A39" s="435"/>
      <c r="B39" s="6" t="s">
        <v>32</v>
      </c>
      <c r="C39" s="7" t="s">
        <v>64</v>
      </c>
      <c r="D39" s="10" t="s">
        <v>57</v>
      </c>
    </row>
    <row r="40" spans="1:4" ht="15.75" customHeight="1">
      <c r="A40" s="435"/>
      <c r="B40" s="6" t="s">
        <v>35</v>
      </c>
      <c r="C40" s="7" t="s">
        <v>65</v>
      </c>
      <c r="D40" s="10" t="s">
        <v>57</v>
      </c>
    </row>
    <row r="41" spans="1:4" ht="15.75" customHeight="1">
      <c r="A41" s="436"/>
      <c r="B41" s="6" t="s">
        <v>32</v>
      </c>
      <c r="C41" s="10" t="s">
        <v>66</v>
      </c>
      <c r="D41" s="10" t="s">
        <v>27</v>
      </c>
    </row>
    <row r="42" spans="1:4" ht="15.75" customHeight="1">
      <c r="A42" s="434" t="s">
        <v>44</v>
      </c>
      <c r="B42" s="420" t="s">
        <v>6</v>
      </c>
      <c r="C42" s="421"/>
      <c r="D42" s="422"/>
    </row>
    <row r="43" spans="1:4" ht="15.75" customHeight="1">
      <c r="A43" s="435"/>
      <c r="B43" s="5" t="s">
        <v>7</v>
      </c>
      <c r="C43" s="5" t="s">
        <v>8</v>
      </c>
      <c r="D43" s="5" t="s">
        <v>9</v>
      </c>
    </row>
    <row r="44" spans="1:4" ht="15.75" customHeight="1">
      <c r="A44" s="435"/>
      <c r="B44" s="6" t="s">
        <v>51</v>
      </c>
      <c r="C44" s="7" t="s">
        <v>67</v>
      </c>
      <c r="D44" s="7" t="s">
        <v>27</v>
      </c>
    </row>
    <row r="45" spans="1:4" ht="15.75" customHeight="1">
      <c r="A45" s="435"/>
      <c r="B45" s="6" t="s">
        <v>47</v>
      </c>
      <c r="C45" s="7" t="s">
        <v>68</v>
      </c>
      <c r="D45" s="7" t="s">
        <v>27</v>
      </c>
    </row>
    <row r="46" spans="1:4" ht="15.75" customHeight="1">
      <c r="A46" s="435"/>
      <c r="B46" s="6" t="s">
        <v>51</v>
      </c>
      <c r="C46" s="7" t="s">
        <v>69</v>
      </c>
      <c r="D46" s="7" t="s">
        <v>27</v>
      </c>
    </row>
    <row r="47" spans="1:4" ht="15.75" customHeight="1">
      <c r="A47" s="435"/>
      <c r="B47" s="6" t="s">
        <v>10</v>
      </c>
      <c r="C47" s="7" t="s">
        <v>70</v>
      </c>
      <c r="D47" s="7" t="s">
        <v>15</v>
      </c>
    </row>
    <row r="48" spans="1:4" ht="15.75" customHeight="1">
      <c r="A48" s="435"/>
      <c r="B48" s="6" t="s">
        <v>71</v>
      </c>
      <c r="C48" s="7" t="s">
        <v>72</v>
      </c>
      <c r="D48" s="7" t="s">
        <v>27</v>
      </c>
    </row>
    <row r="49" spans="1:4" ht="15.75" customHeight="1">
      <c r="A49" s="435"/>
      <c r="B49" s="6" t="s">
        <v>13</v>
      </c>
      <c r="C49" s="7" t="s">
        <v>73</v>
      </c>
      <c r="D49" s="7" t="s">
        <v>15</v>
      </c>
    </row>
    <row r="50" spans="1:4" ht="15.75" customHeight="1">
      <c r="A50" s="435"/>
      <c r="B50" s="6" t="s">
        <v>10</v>
      </c>
      <c r="C50" s="7" t="s">
        <v>74</v>
      </c>
      <c r="D50" s="7" t="s">
        <v>15</v>
      </c>
    </row>
    <row r="51" spans="1:4" ht="15.75" customHeight="1">
      <c r="A51" s="435"/>
      <c r="B51" s="6" t="s">
        <v>10</v>
      </c>
      <c r="C51" s="7" t="s">
        <v>75</v>
      </c>
      <c r="D51" s="7" t="s">
        <v>27</v>
      </c>
    </row>
    <row r="52" spans="1:4" ht="15.75" customHeight="1">
      <c r="A52" s="435"/>
      <c r="B52" s="6" t="s">
        <v>13</v>
      </c>
      <c r="C52" s="7" t="s">
        <v>76</v>
      </c>
      <c r="D52" s="7" t="s">
        <v>15</v>
      </c>
    </row>
    <row r="53" spans="1:4" ht="15.75" customHeight="1">
      <c r="A53" s="435"/>
      <c r="B53" s="420" t="s">
        <v>18</v>
      </c>
      <c r="C53" s="421"/>
      <c r="D53" s="422"/>
    </row>
    <row r="54" spans="1:4" ht="15.75" customHeight="1">
      <c r="A54" s="435"/>
      <c r="B54" s="5" t="s">
        <v>7</v>
      </c>
      <c r="C54" s="5" t="s">
        <v>8</v>
      </c>
      <c r="D54" s="5" t="s">
        <v>9</v>
      </c>
    </row>
    <row r="55" spans="1:4" ht="15.75" customHeight="1">
      <c r="A55" s="435"/>
      <c r="B55" s="6" t="s">
        <v>24</v>
      </c>
      <c r="C55" s="7" t="s">
        <v>77</v>
      </c>
      <c r="D55" s="7" t="s">
        <v>27</v>
      </c>
    </row>
    <row r="56" spans="1:4" ht="15.75" customHeight="1">
      <c r="A56" s="435"/>
      <c r="B56" s="6" t="s">
        <v>21</v>
      </c>
      <c r="C56" s="7" t="s">
        <v>78</v>
      </c>
      <c r="D56" s="7" t="s">
        <v>27</v>
      </c>
    </row>
    <row r="57" spans="1:4" ht="15.75" customHeight="1">
      <c r="A57" s="435"/>
      <c r="B57" s="6" t="s">
        <v>79</v>
      </c>
      <c r="C57" s="7" t="s">
        <v>80</v>
      </c>
      <c r="D57" s="7" t="s">
        <v>27</v>
      </c>
    </row>
    <row r="58" spans="1:4" ht="15.75" customHeight="1">
      <c r="A58" s="436"/>
      <c r="B58" s="6" t="s">
        <v>21</v>
      </c>
      <c r="C58" s="7" t="s">
        <v>81</v>
      </c>
      <c r="D58" s="7" t="s">
        <v>27</v>
      </c>
    </row>
    <row r="59" spans="1:4" ht="15.75" customHeight="1">
      <c r="A59" s="5" t="s">
        <v>3</v>
      </c>
      <c r="B59" s="426" t="s">
        <v>4</v>
      </c>
      <c r="C59" s="421"/>
      <c r="D59" s="425"/>
    </row>
    <row r="60" spans="1:4" ht="15.75" customHeight="1">
      <c r="A60" s="434" t="s">
        <v>82</v>
      </c>
      <c r="B60" s="420" t="s">
        <v>6</v>
      </c>
      <c r="C60" s="421"/>
      <c r="D60" s="422"/>
    </row>
    <row r="61" spans="1:4" ht="15.75" customHeight="1">
      <c r="A61" s="435"/>
      <c r="B61" s="5" t="s">
        <v>7</v>
      </c>
      <c r="C61" s="5" t="s">
        <v>8</v>
      </c>
      <c r="D61" s="5" t="s">
        <v>9</v>
      </c>
    </row>
    <row r="62" spans="1:4" ht="15.75" customHeight="1">
      <c r="A62" s="435"/>
      <c r="B62" s="6" t="s">
        <v>13</v>
      </c>
      <c r="C62" s="7" t="s">
        <v>83</v>
      </c>
      <c r="D62" s="7" t="s">
        <v>12</v>
      </c>
    </row>
    <row r="63" spans="1:4" ht="15.75" customHeight="1">
      <c r="A63" s="435"/>
      <c r="B63" s="6" t="s">
        <v>51</v>
      </c>
      <c r="C63" s="7" t="s">
        <v>84</v>
      </c>
      <c r="D63" s="7" t="s">
        <v>15</v>
      </c>
    </row>
    <row r="64" spans="1:4" ht="15.75" customHeight="1">
      <c r="A64" s="435"/>
      <c r="B64" s="6" t="s">
        <v>85</v>
      </c>
      <c r="C64" s="7" t="s">
        <v>86</v>
      </c>
      <c r="D64" s="7" t="s">
        <v>15</v>
      </c>
    </row>
    <row r="65" spans="1:4" ht="15.75" customHeight="1">
      <c r="A65" s="435"/>
      <c r="B65" s="420" t="s">
        <v>18</v>
      </c>
      <c r="C65" s="421"/>
      <c r="D65" s="422"/>
    </row>
    <row r="66" spans="1:4" ht="15.75" customHeight="1">
      <c r="A66" s="435"/>
      <c r="B66" s="5" t="s">
        <v>7</v>
      </c>
      <c r="C66" s="5" t="s">
        <v>8</v>
      </c>
      <c r="D66" s="5" t="s">
        <v>9</v>
      </c>
    </row>
    <row r="67" spans="1:4" ht="15.75" customHeight="1">
      <c r="A67" s="435"/>
      <c r="B67" s="6" t="s">
        <v>58</v>
      </c>
      <c r="C67" s="7" t="s">
        <v>87</v>
      </c>
      <c r="D67" s="7" t="s">
        <v>12</v>
      </c>
    </row>
    <row r="68" spans="1:4" ht="15.75" customHeight="1">
      <c r="A68" s="435"/>
      <c r="B68" s="6" t="s">
        <v>24</v>
      </c>
      <c r="C68" s="7" t="s">
        <v>88</v>
      </c>
      <c r="D68" s="7" t="s">
        <v>27</v>
      </c>
    </row>
    <row r="69" spans="1:4" ht="15.75" customHeight="1">
      <c r="A69" s="435"/>
      <c r="B69" s="6" t="s">
        <v>89</v>
      </c>
      <c r="C69" s="7" t="s">
        <v>90</v>
      </c>
      <c r="D69" s="7" t="s">
        <v>27</v>
      </c>
    </row>
    <row r="70" spans="1:4" ht="15.75" customHeight="1">
      <c r="A70" s="435"/>
      <c r="B70" s="6" t="s">
        <v>61</v>
      </c>
      <c r="C70" s="7" t="s">
        <v>91</v>
      </c>
      <c r="D70" s="7" t="s">
        <v>27</v>
      </c>
    </row>
    <row r="71" spans="1:4" ht="15.75" customHeight="1">
      <c r="A71" s="435"/>
      <c r="B71" s="6" t="s">
        <v>92</v>
      </c>
      <c r="C71" s="7" t="s">
        <v>93</v>
      </c>
      <c r="D71" s="7" t="s">
        <v>15</v>
      </c>
    </row>
    <row r="72" spans="1:4" ht="15.75" customHeight="1">
      <c r="A72" s="435"/>
      <c r="B72" s="420" t="s">
        <v>29</v>
      </c>
      <c r="C72" s="421"/>
      <c r="D72" s="422"/>
    </row>
    <row r="73" spans="1:4" ht="15.75" customHeight="1">
      <c r="A73" s="435"/>
      <c r="B73" s="5" t="s">
        <v>7</v>
      </c>
      <c r="C73" s="5" t="s">
        <v>8</v>
      </c>
      <c r="D73" s="5" t="s">
        <v>9</v>
      </c>
    </row>
    <row r="74" spans="1:4" ht="15.75" customHeight="1">
      <c r="A74" s="435"/>
      <c r="B74" s="6" t="s">
        <v>94</v>
      </c>
      <c r="C74" s="10" t="s">
        <v>95</v>
      </c>
      <c r="D74" s="10" t="s">
        <v>27</v>
      </c>
    </row>
    <row r="75" spans="1:4" ht="15.75" customHeight="1">
      <c r="A75" s="435"/>
      <c r="B75" s="6" t="s">
        <v>96</v>
      </c>
      <c r="C75" s="10" t="s">
        <v>97</v>
      </c>
      <c r="D75" s="10" t="s">
        <v>15</v>
      </c>
    </row>
    <row r="76" spans="1:4" ht="15.75" customHeight="1">
      <c r="A76" s="436"/>
      <c r="B76" s="6" t="s">
        <v>98</v>
      </c>
      <c r="C76" s="10" t="s">
        <v>99</v>
      </c>
      <c r="D76" s="10" t="s">
        <v>15</v>
      </c>
    </row>
    <row r="77" spans="1:4" ht="15.75" customHeight="1">
      <c r="A77" s="434" t="s">
        <v>37</v>
      </c>
      <c r="B77" s="423" t="s">
        <v>6</v>
      </c>
      <c r="C77" s="421"/>
      <c r="D77" s="422"/>
    </row>
    <row r="78" spans="1:4" ht="15.75" customHeight="1">
      <c r="A78" s="435"/>
      <c r="B78" s="11" t="s">
        <v>7</v>
      </c>
      <c r="C78" s="11" t="s">
        <v>8</v>
      </c>
      <c r="D78" s="11" t="s">
        <v>9</v>
      </c>
    </row>
    <row r="79" spans="1:4" ht="15.75" customHeight="1">
      <c r="A79" s="435"/>
      <c r="B79" s="6" t="s">
        <v>51</v>
      </c>
      <c r="C79" s="7" t="s">
        <v>100</v>
      </c>
      <c r="D79" s="7" t="s">
        <v>15</v>
      </c>
    </row>
    <row r="80" spans="1:4" ht="15.75" customHeight="1">
      <c r="A80" s="435"/>
      <c r="B80" s="6" t="s">
        <v>13</v>
      </c>
      <c r="C80" s="7" t="s">
        <v>101</v>
      </c>
      <c r="D80" s="7" t="s">
        <v>15</v>
      </c>
    </row>
    <row r="81" spans="1:4" ht="15.75" customHeight="1">
      <c r="A81" s="435"/>
      <c r="B81" s="6" t="s">
        <v>71</v>
      </c>
      <c r="C81" s="7" t="s">
        <v>102</v>
      </c>
      <c r="D81" s="7" t="s">
        <v>15</v>
      </c>
    </row>
    <row r="82" spans="1:4" ht="15.75" customHeight="1">
      <c r="A82" s="435"/>
      <c r="B82" s="6" t="s">
        <v>85</v>
      </c>
      <c r="C82" s="7" t="s">
        <v>103</v>
      </c>
      <c r="D82" s="7" t="s">
        <v>15</v>
      </c>
    </row>
    <row r="83" spans="1:4" ht="15.75" customHeight="1">
      <c r="A83" s="435"/>
      <c r="B83" s="6" t="s">
        <v>10</v>
      </c>
      <c r="C83" s="7" t="s">
        <v>104</v>
      </c>
      <c r="D83" s="7" t="s">
        <v>15</v>
      </c>
    </row>
    <row r="84" spans="1:4" ht="15.75" customHeight="1">
      <c r="A84" s="435"/>
      <c r="B84" s="423" t="s">
        <v>18</v>
      </c>
      <c r="C84" s="421"/>
      <c r="D84" s="422"/>
    </row>
    <row r="85" spans="1:4" ht="15.75" customHeight="1">
      <c r="A85" s="435"/>
      <c r="B85" s="11" t="s">
        <v>7</v>
      </c>
      <c r="C85" s="11" t="s">
        <v>8</v>
      </c>
      <c r="D85" s="11" t="s">
        <v>9</v>
      </c>
    </row>
    <row r="86" spans="1:4" ht="15.75" customHeight="1">
      <c r="A86" s="435"/>
      <c r="B86" s="6" t="s">
        <v>55</v>
      </c>
      <c r="C86" s="7" t="s">
        <v>105</v>
      </c>
      <c r="D86" s="7" t="s">
        <v>27</v>
      </c>
    </row>
    <row r="87" spans="1:4" ht="15.75" customHeight="1">
      <c r="A87" s="435"/>
      <c r="B87" s="6" t="s">
        <v>24</v>
      </c>
      <c r="C87" s="7" t="s">
        <v>106</v>
      </c>
      <c r="D87" s="7" t="s">
        <v>27</v>
      </c>
    </row>
    <row r="88" spans="1:4" ht="15.75" customHeight="1">
      <c r="A88" s="435"/>
      <c r="B88" s="6" t="s">
        <v>58</v>
      </c>
      <c r="C88" s="7" t="s">
        <v>107</v>
      </c>
      <c r="D88" s="7" t="s">
        <v>27</v>
      </c>
    </row>
    <row r="89" spans="1:4" ht="15.75" customHeight="1">
      <c r="A89" s="435"/>
      <c r="B89" s="6" t="s">
        <v>89</v>
      </c>
      <c r="C89" s="7" t="s">
        <v>108</v>
      </c>
      <c r="D89" s="7" t="s">
        <v>27</v>
      </c>
    </row>
    <row r="90" spans="1:4" ht="15.75" customHeight="1">
      <c r="A90" s="435"/>
      <c r="B90" s="6" t="s">
        <v>79</v>
      </c>
      <c r="C90" s="7" t="s">
        <v>109</v>
      </c>
      <c r="D90" s="7" t="s">
        <v>27</v>
      </c>
    </row>
    <row r="91" spans="1:4" ht="15.75" customHeight="1">
      <c r="A91" s="436"/>
      <c r="B91" s="6" t="s">
        <v>61</v>
      </c>
      <c r="C91" s="7" t="s">
        <v>110</v>
      </c>
      <c r="D91" s="7" t="s">
        <v>27</v>
      </c>
    </row>
    <row r="92" spans="1:4" ht="15.75" customHeight="1">
      <c r="A92" s="5" t="s">
        <v>3</v>
      </c>
      <c r="B92" s="426" t="s">
        <v>4</v>
      </c>
      <c r="C92" s="421"/>
      <c r="D92" s="425"/>
    </row>
    <row r="93" spans="1:4" ht="15.75" customHeight="1">
      <c r="A93" s="437" t="s">
        <v>43</v>
      </c>
      <c r="B93" s="420" t="s">
        <v>6</v>
      </c>
      <c r="C93" s="421"/>
      <c r="D93" s="422"/>
    </row>
    <row r="94" spans="1:4" ht="15.75" customHeight="1">
      <c r="A94" s="430"/>
      <c r="B94" s="5" t="s">
        <v>7</v>
      </c>
      <c r="C94" s="5" t="s">
        <v>8</v>
      </c>
      <c r="D94" s="5" t="s">
        <v>9</v>
      </c>
    </row>
    <row r="95" spans="1:4" ht="15.75" customHeight="1">
      <c r="A95" s="430"/>
      <c r="B95" s="6" t="s">
        <v>51</v>
      </c>
      <c r="C95" s="7" t="s">
        <v>111</v>
      </c>
      <c r="D95" s="7" t="s">
        <v>27</v>
      </c>
    </row>
    <row r="96" spans="1:4" ht="15.75" customHeight="1">
      <c r="A96" s="430"/>
      <c r="B96" s="6" t="s">
        <v>10</v>
      </c>
      <c r="C96" s="7" t="s">
        <v>112</v>
      </c>
      <c r="D96" s="7" t="s">
        <v>12</v>
      </c>
    </row>
    <row r="97" spans="1:4" ht="15.75" customHeight="1">
      <c r="A97" s="430"/>
      <c r="B97" s="420" t="s">
        <v>18</v>
      </c>
      <c r="C97" s="421"/>
      <c r="D97" s="422"/>
    </row>
    <row r="98" spans="1:4" ht="15.75" customHeight="1">
      <c r="A98" s="430"/>
      <c r="B98" s="5" t="s">
        <v>7</v>
      </c>
      <c r="C98" s="5" t="s">
        <v>8</v>
      </c>
      <c r="D98" s="5" t="s">
        <v>9</v>
      </c>
    </row>
    <row r="99" spans="1:4" ht="15.75" customHeight="1">
      <c r="A99" s="430"/>
      <c r="B99" s="6" t="s">
        <v>24</v>
      </c>
      <c r="C99" s="7" t="s">
        <v>113</v>
      </c>
      <c r="D99" s="7" t="s">
        <v>27</v>
      </c>
    </row>
    <row r="100" spans="1:4" ht="15.75" customHeight="1">
      <c r="A100" s="430"/>
      <c r="B100" s="6" t="s">
        <v>21</v>
      </c>
      <c r="C100" s="7" t="s">
        <v>114</v>
      </c>
      <c r="D100" s="7" t="s">
        <v>27</v>
      </c>
    </row>
    <row r="101" spans="1:4" ht="15.75" customHeight="1">
      <c r="A101" s="430"/>
      <c r="B101" s="420" t="s">
        <v>29</v>
      </c>
      <c r="C101" s="421"/>
      <c r="D101" s="422"/>
    </row>
    <row r="102" spans="1:4" ht="15.75" customHeight="1">
      <c r="A102" s="430"/>
      <c r="B102" s="5" t="s">
        <v>7</v>
      </c>
      <c r="C102" s="5" t="s">
        <v>8</v>
      </c>
      <c r="D102" s="5" t="s">
        <v>9</v>
      </c>
    </row>
    <row r="103" spans="1:4" ht="15.75" customHeight="1">
      <c r="A103" s="430"/>
      <c r="B103" s="6" t="s">
        <v>35</v>
      </c>
      <c r="C103" s="10" t="s">
        <v>115</v>
      </c>
      <c r="D103" s="10" t="s">
        <v>15</v>
      </c>
    </row>
    <row r="104" spans="1:4" ht="15.75" customHeight="1">
      <c r="A104" s="430"/>
      <c r="B104" s="6" t="s">
        <v>94</v>
      </c>
      <c r="C104" s="10" t="s">
        <v>116</v>
      </c>
      <c r="D104" s="10" t="s">
        <v>12</v>
      </c>
    </row>
    <row r="105" spans="1:4" ht="15.75" customHeight="1">
      <c r="A105" s="432"/>
      <c r="B105" s="6" t="s">
        <v>98</v>
      </c>
      <c r="C105" s="10" t="s">
        <v>117</v>
      </c>
      <c r="D105" s="10" t="s">
        <v>15</v>
      </c>
    </row>
    <row r="106" spans="1:4" ht="15.75" customHeight="1">
      <c r="A106" s="5" t="s">
        <v>3</v>
      </c>
      <c r="B106" s="426" t="s">
        <v>4</v>
      </c>
      <c r="C106" s="421"/>
      <c r="D106" s="425"/>
    </row>
    <row r="107" spans="1:4" ht="15.75" customHeight="1">
      <c r="A107" s="434" t="s">
        <v>118</v>
      </c>
      <c r="B107" s="420" t="s">
        <v>6</v>
      </c>
      <c r="C107" s="421"/>
      <c r="D107" s="422"/>
    </row>
    <row r="108" spans="1:4" ht="15.75" customHeight="1">
      <c r="A108" s="435"/>
      <c r="B108" s="5" t="s">
        <v>7</v>
      </c>
      <c r="C108" s="5" t="s">
        <v>8</v>
      </c>
      <c r="D108" s="5" t="s">
        <v>9</v>
      </c>
    </row>
    <row r="109" spans="1:4" ht="15.75" customHeight="1">
      <c r="A109" s="435"/>
      <c r="B109" s="6" t="s">
        <v>10</v>
      </c>
      <c r="C109" s="7" t="s">
        <v>119</v>
      </c>
      <c r="D109" s="7" t="s">
        <v>120</v>
      </c>
    </row>
    <row r="110" spans="1:4" ht="15.75" customHeight="1">
      <c r="A110" s="435"/>
      <c r="B110" s="6" t="s">
        <v>71</v>
      </c>
      <c r="C110" s="7" t="s">
        <v>121</v>
      </c>
      <c r="D110" s="7" t="s">
        <v>120</v>
      </c>
    </row>
    <row r="111" spans="1:4" ht="15.75" customHeight="1">
      <c r="A111" s="435"/>
      <c r="B111" s="6" t="s">
        <v>51</v>
      </c>
      <c r="C111" s="7" t="s">
        <v>122</v>
      </c>
      <c r="D111" s="7" t="s">
        <v>15</v>
      </c>
    </row>
    <row r="112" spans="1:4" ht="15.75" customHeight="1">
      <c r="A112" s="435"/>
      <c r="B112" s="6" t="s">
        <v>47</v>
      </c>
      <c r="C112" s="7" t="s">
        <v>123</v>
      </c>
      <c r="D112" s="7" t="s">
        <v>15</v>
      </c>
    </row>
    <row r="113" spans="1:4" ht="15.75" customHeight="1">
      <c r="A113" s="435"/>
      <c r="B113" s="6" t="s">
        <v>47</v>
      </c>
      <c r="C113" s="7" t="s">
        <v>124</v>
      </c>
      <c r="D113" s="7" t="s">
        <v>15</v>
      </c>
    </row>
    <row r="114" spans="1:4" ht="15.75" customHeight="1">
      <c r="A114" s="435"/>
      <c r="B114" s="420" t="s">
        <v>18</v>
      </c>
      <c r="C114" s="421"/>
      <c r="D114" s="422"/>
    </row>
    <row r="115" spans="1:4" ht="15.75" customHeight="1">
      <c r="A115" s="435"/>
      <c r="B115" s="5" t="s">
        <v>7</v>
      </c>
      <c r="C115" s="5" t="s">
        <v>8</v>
      </c>
      <c r="D115" s="5" t="s">
        <v>9</v>
      </c>
    </row>
    <row r="116" spans="1:4" ht="15.75" customHeight="1">
      <c r="A116" s="435"/>
      <c r="B116" s="6" t="s">
        <v>89</v>
      </c>
      <c r="C116" s="7" t="s">
        <v>125</v>
      </c>
      <c r="D116" s="7" t="s">
        <v>57</v>
      </c>
    </row>
    <row r="117" spans="1:4" ht="15.75" customHeight="1">
      <c r="A117" s="435"/>
      <c r="B117" s="6" t="s">
        <v>92</v>
      </c>
      <c r="C117" s="7" t="s">
        <v>126</v>
      </c>
      <c r="D117" s="7" t="s">
        <v>57</v>
      </c>
    </row>
    <row r="118" spans="1:4" ht="15.75" customHeight="1">
      <c r="A118" s="435"/>
      <c r="B118" s="6" t="s">
        <v>127</v>
      </c>
      <c r="C118" s="7" t="s">
        <v>128</v>
      </c>
      <c r="D118" s="7" t="s">
        <v>57</v>
      </c>
    </row>
    <row r="119" spans="1:4" ht="15.75" customHeight="1">
      <c r="A119" s="435"/>
      <c r="B119" s="6" t="s">
        <v>58</v>
      </c>
      <c r="C119" s="7" t="s">
        <v>129</v>
      </c>
      <c r="D119" s="7" t="s">
        <v>57</v>
      </c>
    </row>
    <row r="120" spans="1:4" ht="15.75" customHeight="1">
      <c r="A120" s="435"/>
      <c r="B120" s="6" t="s">
        <v>58</v>
      </c>
      <c r="C120" s="7" t="s">
        <v>130</v>
      </c>
      <c r="D120" s="7" t="s">
        <v>57</v>
      </c>
    </row>
    <row r="121" spans="1:4" ht="15.75" customHeight="1">
      <c r="A121" s="435"/>
      <c r="B121" s="420" t="s">
        <v>29</v>
      </c>
      <c r="C121" s="421"/>
      <c r="D121" s="422"/>
    </row>
    <row r="122" spans="1:4" ht="15.75" customHeight="1">
      <c r="A122" s="435"/>
      <c r="B122" s="5" t="s">
        <v>7</v>
      </c>
      <c r="C122" s="5" t="s">
        <v>8</v>
      </c>
      <c r="D122" s="5" t="s">
        <v>9</v>
      </c>
    </row>
    <row r="123" spans="1:4" ht="15.75" customHeight="1">
      <c r="A123" s="435"/>
      <c r="B123" s="6" t="s">
        <v>131</v>
      </c>
      <c r="C123" s="10" t="s">
        <v>132</v>
      </c>
      <c r="D123" s="7" t="s">
        <v>57</v>
      </c>
    </row>
    <row r="124" spans="1:4" ht="15.75" customHeight="1">
      <c r="A124" s="435"/>
      <c r="B124" s="6" t="s">
        <v>131</v>
      </c>
      <c r="C124" s="7" t="s">
        <v>133</v>
      </c>
      <c r="D124" s="7" t="s">
        <v>57</v>
      </c>
    </row>
    <row r="125" spans="1:4" ht="15.75" customHeight="1">
      <c r="A125" s="435"/>
      <c r="B125" s="6" t="s">
        <v>32</v>
      </c>
      <c r="C125" s="10" t="s">
        <v>134</v>
      </c>
      <c r="D125" s="7" t="s">
        <v>57</v>
      </c>
    </row>
    <row r="126" spans="1:4" ht="15.75" customHeight="1">
      <c r="A126" s="435"/>
      <c r="B126" s="6" t="s">
        <v>32</v>
      </c>
      <c r="C126" s="7" t="s">
        <v>135</v>
      </c>
      <c r="D126" s="7" t="s">
        <v>57</v>
      </c>
    </row>
    <row r="127" spans="1:4" ht="15.75" customHeight="1">
      <c r="A127" s="435"/>
      <c r="B127" s="6" t="s">
        <v>38</v>
      </c>
      <c r="C127" s="7" t="s">
        <v>136</v>
      </c>
      <c r="D127" s="7" t="s">
        <v>57</v>
      </c>
    </row>
    <row r="128" spans="1:4" ht="15.75" customHeight="1">
      <c r="A128" s="436"/>
      <c r="B128" s="6" t="s">
        <v>92</v>
      </c>
      <c r="C128" s="7" t="s">
        <v>137</v>
      </c>
      <c r="D128" s="7" t="s">
        <v>57</v>
      </c>
    </row>
    <row r="129" spans="1:4" ht="15.75" customHeight="1">
      <c r="A129" s="11" t="s">
        <v>3</v>
      </c>
      <c r="B129" s="424" t="s">
        <v>4</v>
      </c>
      <c r="C129" s="421"/>
      <c r="D129" s="425"/>
    </row>
    <row r="130" spans="1:4" ht="15" customHeight="1">
      <c r="A130" s="434" t="s">
        <v>40</v>
      </c>
      <c r="B130" s="423" t="s">
        <v>6</v>
      </c>
      <c r="C130" s="421"/>
      <c r="D130" s="422"/>
    </row>
    <row r="131" spans="1:4" ht="15.75" customHeight="1">
      <c r="A131" s="435"/>
      <c r="B131" s="11" t="s">
        <v>7</v>
      </c>
      <c r="C131" s="11" t="s">
        <v>8</v>
      </c>
      <c r="D131" s="11" t="s">
        <v>9</v>
      </c>
    </row>
    <row r="132" spans="1:4" ht="15.75" customHeight="1">
      <c r="A132" s="435"/>
      <c r="B132" s="7" t="s">
        <v>10</v>
      </c>
      <c r="C132" s="7" t="s">
        <v>138</v>
      </c>
      <c r="D132" s="7" t="s">
        <v>57</v>
      </c>
    </row>
    <row r="133" spans="1:4" ht="15.75" customHeight="1">
      <c r="A133" s="435"/>
      <c r="B133" s="7" t="s">
        <v>10</v>
      </c>
      <c r="C133" s="7" t="s">
        <v>139</v>
      </c>
      <c r="D133" s="7" t="s">
        <v>120</v>
      </c>
    </row>
    <row r="134" spans="1:4" ht="15.75" customHeight="1">
      <c r="A134" s="435"/>
      <c r="B134" s="7" t="s">
        <v>13</v>
      </c>
      <c r="C134" s="7" t="s">
        <v>140</v>
      </c>
      <c r="D134" s="7" t="s">
        <v>141</v>
      </c>
    </row>
    <row r="135" spans="1:4" ht="15.75" customHeight="1">
      <c r="A135" s="435"/>
      <c r="B135" s="7" t="s">
        <v>47</v>
      </c>
      <c r="C135" s="7" t="s">
        <v>142</v>
      </c>
      <c r="D135" s="7" t="s">
        <v>143</v>
      </c>
    </row>
    <row r="136" spans="1:4" ht="15.75" customHeight="1">
      <c r="A136" s="435"/>
      <c r="B136" s="7" t="s">
        <v>51</v>
      </c>
      <c r="C136" s="7" t="s">
        <v>144</v>
      </c>
      <c r="D136" s="7" t="s">
        <v>57</v>
      </c>
    </row>
    <row r="137" spans="1:4" ht="15.75" customHeight="1">
      <c r="A137" s="435"/>
      <c r="B137" s="423" t="s">
        <v>18</v>
      </c>
      <c r="C137" s="421"/>
      <c r="D137" s="422"/>
    </row>
    <row r="138" spans="1:4" ht="15.75" customHeight="1">
      <c r="A138" s="435"/>
      <c r="B138" s="11" t="s">
        <v>7</v>
      </c>
      <c r="C138" s="11" t="s">
        <v>8</v>
      </c>
      <c r="D138" s="11" t="s">
        <v>9</v>
      </c>
    </row>
    <row r="139" spans="1:4" ht="15.75" customHeight="1">
      <c r="A139" s="435"/>
      <c r="B139" s="6" t="s">
        <v>55</v>
      </c>
      <c r="C139" s="7" t="s">
        <v>145</v>
      </c>
      <c r="D139" s="7" t="s">
        <v>141</v>
      </c>
    </row>
    <row r="140" spans="1:4" ht="15.75" customHeight="1">
      <c r="A140" s="435"/>
      <c r="B140" s="6" t="s">
        <v>24</v>
      </c>
      <c r="C140" s="7" t="s">
        <v>146</v>
      </c>
      <c r="D140" s="7" t="s">
        <v>57</v>
      </c>
    </row>
    <row r="141" spans="1:4" ht="15.75" customHeight="1">
      <c r="A141" s="435"/>
      <c r="B141" s="6" t="s">
        <v>89</v>
      </c>
      <c r="C141" s="7" t="s">
        <v>147</v>
      </c>
      <c r="D141" s="7" t="s">
        <v>148</v>
      </c>
    </row>
    <row r="142" spans="1:4" ht="15.75" customHeight="1">
      <c r="A142" s="435"/>
      <c r="B142" s="6" t="s">
        <v>58</v>
      </c>
      <c r="C142" s="7" t="s">
        <v>149</v>
      </c>
      <c r="D142" s="7" t="s">
        <v>120</v>
      </c>
    </row>
    <row r="143" spans="1:4" ht="15.75" customHeight="1">
      <c r="A143" s="435"/>
      <c r="B143" s="423" t="s">
        <v>29</v>
      </c>
      <c r="C143" s="421"/>
      <c r="D143" s="422"/>
    </row>
    <row r="144" spans="1:4" ht="15.75" customHeight="1">
      <c r="A144" s="435"/>
      <c r="B144" s="11" t="s">
        <v>7</v>
      </c>
      <c r="C144" s="11" t="s">
        <v>8</v>
      </c>
      <c r="D144" s="11" t="s">
        <v>9</v>
      </c>
    </row>
    <row r="145" spans="1:4" ht="15.75" customHeight="1">
      <c r="A145" s="435"/>
      <c r="B145" s="7" t="s">
        <v>38</v>
      </c>
      <c r="C145" s="7" t="s">
        <v>150</v>
      </c>
      <c r="D145" s="7" t="s">
        <v>141</v>
      </c>
    </row>
    <row r="146" spans="1:4" ht="15.75" customHeight="1">
      <c r="A146" s="435"/>
      <c r="B146" s="7" t="s">
        <v>94</v>
      </c>
      <c r="C146" s="7" t="s">
        <v>151</v>
      </c>
      <c r="D146" s="7" t="s">
        <v>120</v>
      </c>
    </row>
    <row r="147" spans="1:4" ht="15.75" customHeight="1">
      <c r="A147" s="435"/>
      <c r="B147" s="7" t="s">
        <v>96</v>
      </c>
      <c r="C147" s="7" t="s">
        <v>152</v>
      </c>
      <c r="D147" s="7" t="s">
        <v>141</v>
      </c>
    </row>
    <row r="148" spans="1:4" ht="15.75" customHeight="1">
      <c r="A148" s="435"/>
      <c r="B148" s="7" t="s">
        <v>98</v>
      </c>
      <c r="C148" s="7" t="s">
        <v>153</v>
      </c>
      <c r="D148" s="7" t="s">
        <v>57</v>
      </c>
    </row>
    <row r="149" spans="1:4" ht="15.75" customHeight="1">
      <c r="A149" s="11" t="s">
        <v>3</v>
      </c>
      <c r="B149" s="424" t="s">
        <v>4</v>
      </c>
      <c r="C149" s="421"/>
      <c r="D149" s="425"/>
    </row>
    <row r="150" spans="1:4" ht="15.75" customHeight="1">
      <c r="A150" s="434" t="s">
        <v>17</v>
      </c>
      <c r="B150" s="423" t="s">
        <v>6</v>
      </c>
      <c r="C150" s="421"/>
      <c r="D150" s="422"/>
    </row>
    <row r="151" spans="1:4" ht="15.75" customHeight="1">
      <c r="A151" s="435"/>
      <c r="B151" s="11" t="s">
        <v>7</v>
      </c>
      <c r="C151" s="11" t="s">
        <v>8</v>
      </c>
      <c r="D151" s="11" t="s">
        <v>9</v>
      </c>
    </row>
    <row r="152" spans="1:4" ht="15.75" customHeight="1">
      <c r="A152" s="435"/>
      <c r="B152" s="6" t="s">
        <v>71</v>
      </c>
      <c r="C152" s="7" t="s">
        <v>154</v>
      </c>
      <c r="D152" s="7" t="s">
        <v>57</v>
      </c>
    </row>
    <row r="153" spans="1:4" ht="15.75" customHeight="1">
      <c r="A153" s="435"/>
      <c r="B153" s="6" t="s">
        <v>13</v>
      </c>
      <c r="C153" s="7" t="s">
        <v>155</v>
      </c>
      <c r="D153" s="7" t="s">
        <v>15</v>
      </c>
    </row>
    <row r="154" spans="1:4" ht="15.75" customHeight="1">
      <c r="A154" s="435"/>
      <c r="B154" s="6" t="s">
        <v>10</v>
      </c>
      <c r="C154" s="7" t="s">
        <v>104</v>
      </c>
      <c r="D154" s="7" t="s">
        <v>12</v>
      </c>
    </row>
    <row r="155" spans="1:4" ht="15.75" customHeight="1">
      <c r="A155" s="435"/>
      <c r="B155" s="423" t="s">
        <v>18</v>
      </c>
      <c r="C155" s="421"/>
      <c r="D155" s="422"/>
    </row>
    <row r="156" spans="1:4" ht="15.75" customHeight="1">
      <c r="A156" s="435"/>
      <c r="B156" s="11" t="s">
        <v>7</v>
      </c>
      <c r="C156" s="11" t="s">
        <v>8</v>
      </c>
      <c r="D156" s="11" t="s">
        <v>9</v>
      </c>
    </row>
    <row r="157" spans="1:4" ht="15.75" customHeight="1">
      <c r="A157" s="435"/>
      <c r="B157" s="6" t="s">
        <v>55</v>
      </c>
      <c r="C157" s="7" t="s">
        <v>156</v>
      </c>
      <c r="D157" s="7" t="s">
        <v>12</v>
      </c>
    </row>
    <row r="158" spans="1:4" ht="15.75" customHeight="1">
      <c r="A158" s="435"/>
      <c r="B158" s="6" t="s">
        <v>24</v>
      </c>
      <c r="C158" s="7" t="s">
        <v>157</v>
      </c>
      <c r="D158" s="7" t="s">
        <v>57</v>
      </c>
    </row>
    <row r="159" spans="1:4" ht="15.75" customHeight="1">
      <c r="A159" s="435"/>
      <c r="B159" s="423" t="s">
        <v>29</v>
      </c>
      <c r="C159" s="421"/>
      <c r="D159" s="422"/>
    </row>
    <row r="160" spans="1:4" ht="15.75" customHeight="1">
      <c r="A160" s="435"/>
      <c r="B160" s="11" t="s">
        <v>7</v>
      </c>
      <c r="C160" s="11" t="s">
        <v>8</v>
      </c>
      <c r="D160" s="11" t="s">
        <v>9</v>
      </c>
    </row>
    <row r="161" spans="1:5" ht="15.75" customHeight="1">
      <c r="A161" s="435"/>
      <c r="B161" s="6" t="s">
        <v>35</v>
      </c>
      <c r="C161" s="10" t="s">
        <v>158</v>
      </c>
      <c r="D161" s="10" t="s">
        <v>57</v>
      </c>
    </row>
    <row r="162" spans="1:5" ht="15.75" customHeight="1">
      <c r="A162" s="436"/>
      <c r="B162" s="6" t="s">
        <v>35</v>
      </c>
      <c r="C162" s="10" t="s">
        <v>159</v>
      </c>
      <c r="D162" s="10" t="s">
        <v>57</v>
      </c>
    </row>
    <row r="163" spans="1:5" ht="15.75" customHeight="1">
      <c r="A163" s="5" t="s">
        <v>3</v>
      </c>
      <c r="B163" s="426" t="s">
        <v>4</v>
      </c>
      <c r="C163" s="421"/>
      <c r="D163" s="425"/>
      <c r="E163" s="12"/>
    </row>
    <row r="164" spans="1:5" ht="15.75" customHeight="1">
      <c r="A164" s="434" t="s">
        <v>160</v>
      </c>
      <c r="B164" s="420" t="s">
        <v>6</v>
      </c>
      <c r="C164" s="421"/>
      <c r="D164" s="422"/>
      <c r="E164" s="12"/>
    </row>
    <row r="165" spans="1:5" ht="15.75" customHeight="1">
      <c r="A165" s="435"/>
      <c r="B165" s="5" t="s">
        <v>7</v>
      </c>
      <c r="C165" s="5" t="s">
        <v>8</v>
      </c>
      <c r="D165" s="5" t="s">
        <v>9</v>
      </c>
      <c r="E165" s="12"/>
    </row>
    <row r="166" spans="1:5" ht="15.75" customHeight="1">
      <c r="A166" s="435"/>
      <c r="B166" s="7" t="s">
        <v>10</v>
      </c>
      <c r="C166" s="7" t="s">
        <v>138</v>
      </c>
      <c r="D166" s="7" t="s">
        <v>57</v>
      </c>
      <c r="E166" s="12"/>
    </row>
    <row r="167" spans="1:5" ht="15.75" customHeight="1">
      <c r="A167" s="435"/>
      <c r="B167" s="7" t="s">
        <v>13</v>
      </c>
      <c r="C167" s="7" t="s">
        <v>161</v>
      </c>
      <c r="D167" s="7" t="s">
        <v>141</v>
      </c>
      <c r="E167" s="12"/>
    </row>
    <row r="168" spans="1:5" ht="15.75" customHeight="1">
      <c r="A168" s="435"/>
      <c r="B168" s="7" t="s">
        <v>51</v>
      </c>
      <c r="C168" s="7" t="s">
        <v>162</v>
      </c>
      <c r="D168" s="7" t="s">
        <v>57</v>
      </c>
      <c r="E168" s="12"/>
    </row>
    <row r="169" spans="1:5" ht="15.75" customHeight="1">
      <c r="A169" s="435"/>
      <c r="B169" s="420" t="s">
        <v>18</v>
      </c>
      <c r="C169" s="421"/>
      <c r="D169" s="422"/>
      <c r="E169" s="12"/>
    </row>
    <row r="170" spans="1:5" ht="15.75" customHeight="1">
      <c r="A170" s="435"/>
      <c r="B170" s="5" t="s">
        <v>7</v>
      </c>
      <c r="C170" s="5" t="s">
        <v>8</v>
      </c>
      <c r="D170" s="5" t="s">
        <v>9</v>
      </c>
      <c r="E170" s="12"/>
    </row>
    <row r="171" spans="1:5" ht="15.75" customHeight="1">
      <c r="A171" s="435"/>
      <c r="B171" s="6" t="s">
        <v>58</v>
      </c>
      <c r="C171" s="7" t="s">
        <v>163</v>
      </c>
      <c r="D171" s="7" t="s">
        <v>57</v>
      </c>
      <c r="E171" s="12"/>
    </row>
    <row r="172" spans="1:5" ht="15.75" customHeight="1">
      <c r="A172" s="435"/>
      <c r="B172" s="6" t="s">
        <v>61</v>
      </c>
      <c r="C172" s="7" t="s">
        <v>164</v>
      </c>
      <c r="D172" s="7" t="s">
        <v>12</v>
      </c>
      <c r="E172" s="12"/>
    </row>
    <row r="173" spans="1:5" ht="15.75" customHeight="1">
      <c r="A173" s="435"/>
      <c r="B173" s="6" t="s">
        <v>24</v>
      </c>
      <c r="C173" s="7" t="s">
        <v>165</v>
      </c>
      <c r="D173" s="7" t="s">
        <v>166</v>
      </c>
      <c r="E173" s="12"/>
    </row>
    <row r="174" spans="1:5" ht="15.75" customHeight="1">
      <c r="A174" s="435"/>
      <c r="B174" s="420" t="s">
        <v>29</v>
      </c>
      <c r="C174" s="421"/>
      <c r="D174" s="422"/>
      <c r="E174" s="12"/>
    </row>
    <row r="175" spans="1:5" ht="15.75" customHeight="1">
      <c r="A175" s="435"/>
      <c r="B175" s="5" t="s">
        <v>7</v>
      </c>
      <c r="C175" s="5" t="s">
        <v>8</v>
      </c>
      <c r="D175" s="5" t="s">
        <v>9</v>
      </c>
      <c r="E175" s="12"/>
    </row>
    <row r="176" spans="1:5" ht="15.75" customHeight="1">
      <c r="A176" s="435"/>
      <c r="B176" s="6" t="s">
        <v>32</v>
      </c>
      <c r="C176" s="7" t="s">
        <v>167</v>
      </c>
      <c r="D176" s="7" t="s">
        <v>57</v>
      </c>
      <c r="E176" s="12"/>
    </row>
    <row r="177" spans="1:5" ht="15.75" customHeight="1">
      <c r="A177" s="435"/>
      <c r="B177" s="6" t="s">
        <v>32</v>
      </c>
      <c r="C177" s="7" t="s">
        <v>168</v>
      </c>
      <c r="D177" s="7" t="s">
        <v>57</v>
      </c>
      <c r="E177" s="12"/>
    </row>
    <row r="178" spans="1:5" ht="15.75" customHeight="1">
      <c r="A178" s="436"/>
      <c r="B178" s="6" t="s">
        <v>94</v>
      </c>
      <c r="C178" s="7" t="s">
        <v>169</v>
      </c>
      <c r="D178" s="7" t="s">
        <v>12</v>
      </c>
      <c r="E178" s="12"/>
    </row>
    <row r="179" spans="1:5" ht="15.75" customHeight="1">
      <c r="A179" s="5" t="s">
        <v>3</v>
      </c>
      <c r="B179" s="426" t="s">
        <v>4</v>
      </c>
      <c r="C179" s="421"/>
      <c r="D179" s="425"/>
      <c r="E179" s="12"/>
    </row>
    <row r="180" spans="1:5" ht="15.75" customHeight="1">
      <c r="A180" s="434" t="s">
        <v>23</v>
      </c>
      <c r="B180" s="420" t="s">
        <v>6</v>
      </c>
      <c r="C180" s="421"/>
      <c r="D180" s="422"/>
      <c r="E180" s="12"/>
    </row>
    <row r="181" spans="1:5" ht="15.75" customHeight="1">
      <c r="A181" s="435"/>
      <c r="B181" s="5" t="s">
        <v>7</v>
      </c>
      <c r="C181" s="5" t="s">
        <v>8</v>
      </c>
      <c r="D181" s="5" t="s">
        <v>9</v>
      </c>
      <c r="E181" s="12"/>
    </row>
    <row r="182" spans="1:5" ht="15.75" customHeight="1">
      <c r="A182" s="435"/>
      <c r="B182" s="6" t="s">
        <v>51</v>
      </c>
      <c r="C182" s="7" t="s">
        <v>100</v>
      </c>
      <c r="D182" s="7" t="s">
        <v>15</v>
      </c>
      <c r="E182" s="12"/>
    </row>
    <row r="183" spans="1:5" ht="15.75" customHeight="1">
      <c r="A183" s="435"/>
      <c r="B183" s="6" t="s">
        <v>13</v>
      </c>
      <c r="C183" s="7" t="s">
        <v>170</v>
      </c>
      <c r="D183" s="7" t="s">
        <v>15</v>
      </c>
      <c r="E183" s="12"/>
    </row>
    <row r="184" spans="1:5" ht="15.75" customHeight="1">
      <c r="A184" s="435"/>
      <c r="B184" s="6" t="s">
        <v>10</v>
      </c>
      <c r="C184" s="7" t="s">
        <v>171</v>
      </c>
      <c r="D184" s="7" t="s">
        <v>15</v>
      </c>
      <c r="E184" s="12"/>
    </row>
    <row r="185" spans="1:5" ht="15.75" customHeight="1">
      <c r="A185" s="435"/>
      <c r="B185" s="420" t="s">
        <v>18</v>
      </c>
      <c r="C185" s="421"/>
      <c r="D185" s="422"/>
      <c r="E185" s="12"/>
    </row>
    <row r="186" spans="1:5" ht="15.75" customHeight="1">
      <c r="A186" s="435"/>
      <c r="B186" s="5" t="s">
        <v>7</v>
      </c>
      <c r="C186" s="5" t="s">
        <v>8</v>
      </c>
      <c r="D186" s="5" t="s">
        <v>9</v>
      </c>
      <c r="E186" s="12"/>
    </row>
    <row r="187" spans="1:5" ht="15.75" customHeight="1">
      <c r="A187" s="435"/>
      <c r="B187" s="6" t="s">
        <v>79</v>
      </c>
      <c r="C187" s="7" t="s">
        <v>172</v>
      </c>
      <c r="D187" s="7" t="s">
        <v>27</v>
      </c>
      <c r="E187" s="12"/>
    </row>
    <row r="188" spans="1:5" ht="15.75" customHeight="1">
      <c r="A188" s="435"/>
      <c r="B188" s="6" t="s">
        <v>24</v>
      </c>
      <c r="C188" s="7" t="s">
        <v>173</v>
      </c>
      <c r="D188" s="7" t="s">
        <v>27</v>
      </c>
      <c r="E188" s="12"/>
    </row>
    <row r="189" spans="1:5" ht="15.75" customHeight="1">
      <c r="A189" s="435"/>
      <c r="B189" s="6" t="s">
        <v>58</v>
      </c>
      <c r="C189" s="7" t="s">
        <v>174</v>
      </c>
      <c r="D189" s="7" t="s">
        <v>27</v>
      </c>
      <c r="E189" s="12"/>
    </row>
    <row r="190" spans="1:5" ht="15.75" customHeight="1">
      <c r="A190" s="436"/>
      <c r="B190" s="6" t="s">
        <v>61</v>
      </c>
      <c r="C190" s="7" t="s">
        <v>175</v>
      </c>
      <c r="D190" s="7" t="s">
        <v>27</v>
      </c>
      <c r="E190" s="12"/>
    </row>
    <row r="191" spans="1:5" ht="15.75" customHeight="1">
      <c r="A191" s="11" t="s">
        <v>3</v>
      </c>
      <c r="B191" s="424" t="s">
        <v>4</v>
      </c>
      <c r="C191" s="421"/>
      <c r="D191" s="425"/>
      <c r="E191" s="12"/>
    </row>
    <row r="192" spans="1:5" ht="15.75" customHeight="1">
      <c r="A192" s="434" t="s">
        <v>176</v>
      </c>
      <c r="B192" s="423" t="s">
        <v>6</v>
      </c>
      <c r="C192" s="421"/>
      <c r="D192" s="422"/>
      <c r="E192" s="12"/>
    </row>
    <row r="193" spans="1:5" ht="15.75" customHeight="1">
      <c r="A193" s="435"/>
      <c r="B193" s="11" t="s">
        <v>7</v>
      </c>
      <c r="C193" s="11" t="s">
        <v>8</v>
      </c>
      <c r="D193" s="11" t="s">
        <v>9</v>
      </c>
      <c r="E193" s="12"/>
    </row>
    <row r="194" spans="1:5" ht="15.75" customHeight="1">
      <c r="A194" s="435"/>
      <c r="B194" s="6" t="s">
        <v>10</v>
      </c>
      <c r="C194" s="7" t="s">
        <v>119</v>
      </c>
      <c r="D194" s="7" t="s">
        <v>120</v>
      </c>
      <c r="E194" s="12"/>
    </row>
    <row r="195" spans="1:5" ht="15.75" customHeight="1">
      <c r="A195" s="435"/>
      <c r="B195" s="6" t="s">
        <v>71</v>
      </c>
      <c r="C195" s="7" t="s">
        <v>177</v>
      </c>
      <c r="D195" s="7" t="s">
        <v>15</v>
      </c>
      <c r="E195" s="12"/>
    </row>
    <row r="196" spans="1:5" ht="15.75" customHeight="1">
      <c r="A196" s="435"/>
      <c r="B196" s="6" t="s">
        <v>51</v>
      </c>
      <c r="C196" s="7" t="s">
        <v>178</v>
      </c>
      <c r="D196" s="7" t="s">
        <v>15</v>
      </c>
      <c r="E196" s="12"/>
    </row>
    <row r="197" spans="1:5" ht="15.75" customHeight="1">
      <c r="A197" s="435"/>
      <c r="B197" s="6" t="s">
        <v>47</v>
      </c>
      <c r="C197" s="7" t="s">
        <v>179</v>
      </c>
      <c r="D197" s="7" t="s">
        <v>15</v>
      </c>
      <c r="E197" s="12"/>
    </row>
    <row r="198" spans="1:5" ht="15.75" customHeight="1">
      <c r="A198" s="435"/>
      <c r="B198" s="423" t="s">
        <v>18</v>
      </c>
      <c r="C198" s="421"/>
      <c r="D198" s="422"/>
      <c r="E198" s="12"/>
    </row>
    <row r="199" spans="1:5" ht="15.75" customHeight="1">
      <c r="A199" s="435"/>
      <c r="B199" s="11" t="s">
        <v>7</v>
      </c>
      <c r="C199" s="11" t="s">
        <v>8</v>
      </c>
      <c r="D199" s="11" t="s">
        <v>9</v>
      </c>
      <c r="E199" s="12"/>
    </row>
    <row r="200" spans="1:5" ht="15.75" customHeight="1">
      <c r="A200" s="435"/>
      <c r="B200" s="6" t="s">
        <v>92</v>
      </c>
      <c r="C200" s="7" t="s">
        <v>180</v>
      </c>
      <c r="D200" s="7" t="s">
        <v>57</v>
      </c>
      <c r="E200" s="12"/>
    </row>
    <row r="201" spans="1:5" ht="15.75" customHeight="1">
      <c r="A201" s="435"/>
      <c r="B201" s="6" t="s">
        <v>127</v>
      </c>
      <c r="C201" s="7" t="s">
        <v>181</v>
      </c>
      <c r="D201" s="7" t="s">
        <v>57</v>
      </c>
      <c r="E201" s="12"/>
    </row>
    <row r="202" spans="1:5" ht="15.75" customHeight="1">
      <c r="A202" s="435"/>
      <c r="B202" s="6" t="s">
        <v>127</v>
      </c>
      <c r="C202" s="7" t="s">
        <v>182</v>
      </c>
      <c r="D202" s="7" t="s">
        <v>57</v>
      </c>
      <c r="E202" s="12"/>
    </row>
    <row r="203" spans="1:5" ht="15.75" customHeight="1">
      <c r="A203" s="435"/>
      <c r="B203" s="6" t="s">
        <v>89</v>
      </c>
      <c r="C203" s="7" t="s">
        <v>183</v>
      </c>
      <c r="D203" s="7" t="s">
        <v>57</v>
      </c>
      <c r="E203" s="12"/>
    </row>
    <row r="204" spans="1:5" ht="15.75" customHeight="1">
      <c r="A204" s="435"/>
      <c r="B204" s="423" t="s">
        <v>29</v>
      </c>
      <c r="C204" s="421"/>
      <c r="D204" s="422"/>
      <c r="E204" s="12"/>
    </row>
    <row r="205" spans="1:5" ht="15.75" customHeight="1">
      <c r="A205" s="435"/>
      <c r="B205" s="11" t="s">
        <v>7</v>
      </c>
      <c r="C205" s="11" t="s">
        <v>8</v>
      </c>
      <c r="D205" s="11" t="s">
        <v>9</v>
      </c>
      <c r="E205" s="12"/>
    </row>
    <row r="206" spans="1:5" ht="15.75" customHeight="1">
      <c r="A206" s="435"/>
      <c r="B206" s="6" t="s">
        <v>32</v>
      </c>
      <c r="C206" s="10" t="s">
        <v>184</v>
      </c>
      <c r="D206" s="10" t="s">
        <v>57</v>
      </c>
      <c r="E206" s="12"/>
    </row>
    <row r="207" spans="1:5" ht="15.75" customHeight="1">
      <c r="A207" s="435"/>
      <c r="B207" s="6" t="s">
        <v>32</v>
      </c>
      <c r="C207" s="10" t="s">
        <v>185</v>
      </c>
      <c r="D207" s="10" t="s">
        <v>57</v>
      </c>
      <c r="E207" s="12"/>
    </row>
    <row r="208" spans="1:5" ht="15.75" customHeight="1">
      <c r="A208" s="436"/>
      <c r="B208" s="6" t="s">
        <v>32</v>
      </c>
      <c r="C208" s="10" t="s">
        <v>186</v>
      </c>
      <c r="D208" s="10" t="s">
        <v>57</v>
      </c>
      <c r="E208" s="12"/>
    </row>
    <row r="209" spans="1:5" ht="15.75" customHeight="1">
      <c r="A209" s="5" t="s">
        <v>3</v>
      </c>
      <c r="B209" s="426" t="s">
        <v>4</v>
      </c>
      <c r="C209" s="421"/>
      <c r="D209" s="425"/>
      <c r="E209" s="12"/>
    </row>
    <row r="210" spans="1:5" ht="15.75" customHeight="1">
      <c r="A210" s="434" t="s">
        <v>49</v>
      </c>
      <c r="B210" s="420" t="s">
        <v>6</v>
      </c>
      <c r="C210" s="421"/>
      <c r="D210" s="422"/>
      <c r="E210" s="12"/>
    </row>
    <row r="211" spans="1:5" ht="15.75" customHeight="1">
      <c r="A211" s="435"/>
      <c r="B211" s="5" t="s">
        <v>7</v>
      </c>
      <c r="C211" s="5" t="s">
        <v>8</v>
      </c>
      <c r="D211" s="5" t="s">
        <v>9</v>
      </c>
      <c r="E211" s="12"/>
    </row>
    <row r="212" spans="1:5" ht="15.75" customHeight="1">
      <c r="A212" s="435"/>
      <c r="B212" s="6" t="s">
        <v>10</v>
      </c>
      <c r="C212" s="7" t="s">
        <v>119</v>
      </c>
      <c r="D212" s="7" t="s">
        <v>120</v>
      </c>
      <c r="E212" s="12"/>
    </row>
    <row r="213" spans="1:5" ht="15.75" customHeight="1">
      <c r="A213" s="435"/>
      <c r="B213" s="6" t="s">
        <v>71</v>
      </c>
      <c r="C213" s="7" t="s">
        <v>187</v>
      </c>
      <c r="D213" s="7" t="s">
        <v>15</v>
      </c>
      <c r="E213" s="12"/>
    </row>
    <row r="214" spans="1:5" ht="15.75" customHeight="1">
      <c r="A214" s="435"/>
      <c r="B214" s="6" t="s">
        <v>47</v>
      </c>
      <c r="C214" s="7" t="s">
        <v>188</v>
      </c>
      <c r="D214" s="7" t="s">
        <v>15</v>
      </c>
      <c r="E214" s="12"/>
    </row>
    <row r="215" spans="1:5" ht="15.75" customHeight="1">
      <c r="A215" s="435"/>
      <c r="B215" s="6" t="s">
        <v>51</v>
      </c>
      <c r="C215" s="7" t="s">
        <v>189</v>
      </c>
      <c r="D215" s="7" t="s">
        <v>15</v>
      </c>
      <c r="E215" s="12"/>
    </row>
    <row r="216" spans="1:5" ht="15.75" customHeight="1">
      <c r="A216" s="435"/>
      <c r="B216" s="420" t="s">
        <v>18</v>
      </c>
      <c r="C216" s="421"/>
      <c r="D216" s="422"/>
      <c r="E216" s="12"/>
    </row>
    <row r="217" spans="1:5" ht="15.75" customHeight="1">
      <c r="A217" s="435"/>
      <c r="B217" s="5" t="s">
        <v>7</v>
      </c>
      <c r="C217" s="5" t="s">
        <v>8</v>
      </c>
      <c r="D217" s="5" t="s">
        <v>9</v>
      </c>
      <c r="E217" s="12"/>
    </row>
    <row r="218" spans="1:5" ht="15.75" customHeight="1">
      <c r="A218" s="435"/>
      <c r="B218" s="6" t="s">
        <v>24</v>
      </c>
      <c r="C218" s="7" t="s">
        <v>190</v>
      </c>
      <c r="D218" s="7" t="s">
        <v>57</v>
      </c>
      <c r="E218" s="12"/>
    </row>
    <row r="219" spans="1:5" ht="15.75" customHeight="1">
      <c r="A219" s="435"/>
      <c r="B219" s="6" t="s">
        <v>58</v>
      </c>
      <c r="C219" s="7" t="s">
        <v>191</v>
      </c>
      <c r="D219" s="7" t="s">
        <v>57</v>
      </c>
      <c r="E219" s="12"/>
    </row>
    <row r="220" spans="1:5" ht="15.75" customHeight="1">
      <c r="A220" s="435"/>
      <c r="B220" s="6" t="s">
        <v>79</v>
      </c>
      <c r="C220" s="7" t="s">
        <v>192</v>
      </c>
      <c r="D220" s="7" t="s">
        <v>57</v>
      </c>
      <c r="E220" s="12"/>
    </row>
    <row r="221" spans="1:5" ht="15.75" customHeight="1">
      <c r="A221" s="435"/>
      <c r="B221" s="6" t="s">
        <v>92</v>
      </c>
      <c r="C221" s="7" t="s">
        <v>193</v>
      </c>
      <c r="D221" s="7" t="s">
        <v>57</v>
      </c>
      <c r="E221" s="12"/>
    </row>
    <row r="222" spans="1:5" ht="15.75" customHeight="1">
      <c r="A222" s="435"/>
      <c r="B222" s="420" t="s">
        <v>29</v>
      </c>
      <c r="C222" s="421"/>
      <c r="D222" s="422"/>
      <c r="E222" s="12"/>
    </row>
    <row r="223" spans="1:5" ht="15.75" customHeight="1">
      <c r="A223" s="435"/>
      <c r="B223" s="5" t="s">
        <v>7</v>
      </c>
      <c r="C223" s="5" t="s">
        <v>8</v>
      </c>
      <c r="D223" s="5" t="s">
        <v>9</v>
      </c>
      <c r="E223" s="12"/>
    </row>
    <row r="224" spans="1:5" ht="15.75" customHeight="1">
      <c r="A224" s="435"/>
      <c r="B224" s="6" t="s">
        <v>32</v>
      </c>
      <c r="C224" s="10" t="s">
        <v>194</v>
      </c>
      <c r="D224" s="7" t="s">
        <v>57</v>
      </c>
      <c r="E224" s="12"/>
    </row>
    <row r="225" spans="1:5" ht="15.75" customHeight="1">
      <c r="A225" s="435"/>
      <c r="B225" s="6" t="s">
        <v>94</v>
      </c>
      <c r="C225" s="10" t="s">
        <v>195</v>
      </c>
      <c r="D225" s="7" t="s">
        <v>57</v>
      </c>
      <c r="E225" s="12"/>
    </row>
    <row r="226" spans="1:5" ht="15.75" customHeight="1">
      <c r="A226" s="436"/>
      <c r="B226" s="6" t="s">
        <v>94</v>
      </c>
      <c r="C226" s="10" t="s">
        <v>196</v>
      </c>
      <c r="D226" s="7" t="s">
        <v>57</v>
      </c>
      <c r="E226" s="12"/>
    </row>
    <row r="227" spans="1:5" ht="15.75" customHeight="1">
      <c r="A227" s="12"/>
      <c r="B227" s="12"/>
      <c r="C227" s="12"/>
      <c r="D227" s="12"/>
      <c r="E227" s="12"/>
    </row>
    <row r="228" spans="1:5" ht="15.75" customHeight="1">
      <c r="A228" s="12"/>
      <c r="B228" s="12"/>
      <c r="C228" s="12"/>
      <c r="D228" s="12"/>
      <c r="E228" s="12"/>
    </row>
    <row r="229" spans="1:5" ht="15.75" customHeight="1">
      <c r="A229" s="12"/>
      <c r="B229" s="12"/>
      <c r="C229" s="12"/>
      <c r="D229" s="12"/>
      <c r="E229" s="12"/>
    </row>
    <row r="230" spans="1:5" ht="15.75" customHeight="1">
      <c r="A230" s="12"/>
      <c r="B230" s="12"/>
      <c r="C230" s="12"/>
      <c r="D230" s="12"/>
      <c r="E230" s="12"/>
    </row>
    <row r="231" spans="1:5" ht="15.75" customHeight="1">
      <c r="A231" s="12"/>
      <c r="B231" s="12"/>
      <c r="C231" s="12"/>
      <c r="D231" s="12"/>
      <c r="E231" s="12"/>
    </row>
    <row r="232" spans="1:5" ht="15.75" customHeight="1">
      <c r="A232" s="12"/>
      <c r="B232" s="12"/>
      <c r="C232" s="12"/>
      <c r="D232" s="12"/>
      <c r="E232" s="12"/>
    </row>
    <row r="233" spans="1:5" ht="15.75" customHeight="1">
      <c r="A233" s="12"/>
      <c r="B233" s="12"/>
      <c r="C233" s="12"/>
      <c r="D233" s="12"/>
      <c r="E233" s="12"/>
    </row>
    <row r="234" spans="1:5" ht="15.75" customHeight="1">
      <c r="A234" s="12"/>
      <c r="B234" s="12"/>
      <c r="C234" s="12"/>
      <c r="D234" s="12"/>
      <c r="E234" s="12"/>
    </row>
    <row r="235" spans="1:5" ht="15.75" customHeight="1">
      <c r="A235" s="12"/>
      <c r="B235" s="12"/>
      <c r="C235" s="12"/>
      <c r="D235" s="12"/>
      <c r="E235" s="12"/>
    </row>
    <row r="236" spans="1:5" ht="15.75" customHeight="1">
      <c r="A236" s="12"/>
      <c r="B236" s="12"/>
      <c r="C236" s="12"/>
      <c r="D236" s="12"/>
      <c r="E236" s="12"/>
    </row>
    <row r="237" spans="1:5" ht="15.75" customHeight="1">
      <c r="A237" s="12"/>
      <c r="B237" s="12"/>
      <c r="C237" s="12"/>
      <c r="D237" s="12"/>
      <c r="E237" s="12"/>
    </row>
    <row r="238" spans="1:5" ht="15.75" customHeight="1">
      <c r="A238" s="12"/>
      <c r="B238" s="12"/>
      <c r="C238" s="12"/>
      <c r="D238" s="12"/>
      <c r="E238" s="12"/>
    </row>
    <row r="239" spans="1:5" ht="15.75" customHeight="1">
      <c r="A239" s="12"/>
      <c r="B239" s="12"/>
      <c r="C239" s="12"/>
      <c r="D239" s="12"/>
      <c r="E239" s="12"/>
    </row>
    <row r="240" spans="1:5" ht="15.75" customHeight="1">
      <c r="A240" s="12"/>
      <c r="B240" s="12"/>
      <c r="C240" s="12"/>
      <c r="D240" s="12"/>
      <c r="E240" s="12"/>
    </row>
    <row r="241" spans="1:5" ht="15.75" customHeight="1">
      <c r="A241" s="12"/>
      <c r="B241" s="12"/>
      <c r="C241" s="12"/>
      <c r="D241" s="12"/>
      <c r="E241" s="12"/>
    </row>
    <row r="242" spans="1:5" ht="15.75" customHeight="1">
      <c r="A242" s="12"/>
      <c r="B242" s="12"/>
      <c r="C242" s="12"/>
      <c r="D242" s="12"/>
      <c r="E242" s="12"/>
    </row>
    <row r="243" spans="1:5" ht="15.75" customHeight="1">
      <c r="A243" s="12"/>
      <c r="B243" s="12"/>
      <c r="C243" s="12"/>
      <c r="D243" s="12"/>
      <c r="E243" s="12"/>
    </row>
    <row r="244" spans="1:5" ht="15.75" customHeight="1">
      <c r="A244" s="12"/>
      <c r="B244" s="12"/>
      <c r="C244" s="12"/>
      <c r="D244" s="12"/>
      <c r="E244" s="12"/>
    </row>
    <row r="245" spans="1:5" ht="15.75" customHeight="1">
      <c r="A245" s="12"/>
      <c r="B245" s="12"/>
      <c r="C245" s="12"/>
      <c r="D245" s="12"/>
      <c r="E245" s="12"/>
    </row>
    <row r="246" spans="1:5" ht="15.75" customHeight="1">
      <c r="A246" s="12"/>
      <c r="B246" s="12"/>
      <c r="C246" s="12"/>
      <c r="D246" s="12"/>
      <c r="E246" s="12"/>
    </row>
    <row r="247" spans="1:5" ht="15.75" customHeight="1">
      <c r="A247" s="12"/>
      <c r="B247" s="12"/>
      <c r="C247" s="12"/>
      <c r="D247" s="12"/>
      <c r="E247" s="12"/>
    </row>
    <row r="248" spans="1:5" ht="15.75" customHeight="1">
      <c r="A248" s="12"/>
      <c r="B248" s="12"/>
      <c r="C248" s="12"/>
      <c r="D248" s="12"/>
      <c r="E248" s="12"/>
    </row>
    <row r="249" spans="1:5" ht="15.75" customHeight="1">
      <c r="A249" s="12"/>
      <c r="B249" s="12"/>
      <c r="C249" s="12"/>
      <c r="D249" s="12"/>
      <c r="E249" s="12"/>
    </row>
    <row r="250" spans="1:5" ht="15.75" customHeight="1">
      <c r="A250" s="12"/>
      <c r="B250" s="12"/>
      <c r="C250" s="12"/>
      <c r="D250" s="12"/>
      <c r="E250" s="12"/>
    </row>
    <row r="251" spans="1:5" ht="15.75" customHeight="1">
      <c r="A251" s="12"/>
      <c r="B251" s="12"/>
      <c r="C251" s="12"/>
      <c r="D251" s="12"/>
      <c r="E251" s="12"/>
    </row>
    <row r="252" spans="1:5" ht="15.75" customHeight="1">
      <c r="A252" s="12"/>
      <c r="B252" s="12"/>
      <c r="C252" s="12"/>
      <c r="D252" s="12"/>
      <c r="E252" s="12"/>
    </row>
    <row r="253" spans="1:5" ht="15.75" customHeight="1">
      <c r="A253" s="12"/>
      <c r="B253" s="12"/>
      <c r="C253" s="12"/>
      <c r="D253" s="12"/>
      <c r="E253" s="12"/>
    </row>
    <row r="254" spans="1:5" ht="15.75" customHeight="1">
      <c r="A254" s="12"/>
      <c r="B254" s="12"/>
      <c r="C254" s="12"/>
      <c r="D254" s="12"/>
      <c r="E254" s="12"/>
    </row>
    <row r="255" spans="1:5" ht="15.75" customHeight="1">
      <c r="A255" s="12"/>
      <c r="B255" s="12"/>
      <c r="C255" s="12"/>
      <c r="D255" s="12"/>
      <c r="E255" s="12"/>
    </row>
    <row r="256" spans="1:5" ht="15.75" customHeight="1">
      <c r="A256" s="12"/>
      <c r="B256" s="12"/>
      <c r="C256" s="12"/>
      <c r="D256" s="12"/>
      <c r="E256" s="12"/>
    </row>
    <row r="257" spans="1:5" ht="15.75" customHeight="1">
      <c r="A257" s="12"/>
      <c r="B257" s="12"/>
      <c r="C257" s="12"/>
      <c r="D257" s="12"/>
      <c r="E257" s="12"/>
    </row>
    <row r="258" spans="1:5" ht="15.75" customHeight="1">
      <c r="A258" s="12"/>
      <c r="B258" s="12"/>
      <c r="C258" s="12"/>
      <c r="D258" s="12"/>
      <c r="E258" s="12"/>
    </row>
    <row r="259" spans="1:5" ht="15.75" customHeight="1">
      <c r="A259" s="12"/>
      <c r="B259" s="12"/>
      <c r="C259" s="12"/>
      <c r="D259" s="12"/>
      <c r="E259" s="12"/>
    </row>
    <row r="260" spans="1:5" ht="15.75" customHeight="1">
      <c r="A260" s="12"/>
      <c r="B260" s="12"/>
      <c r="C260" s="12"/>
      <c r="D260" s="12"/>
      <c r="E260" s="12"/>
    </row>
    <row r="261" spans="1:5" ht="15.75" customHeight="1">
      <c r="A261" s="12"/>
      <c r="B261" s="12"/>
      <c r="C261" s="12"/>
      <c r="D261" s="12"/>
      <c r="E261" s="12"/>
    </row>
    <row r="262" spans="1:5" ht="15.75" customHeight="1">
      <c r="A262" s="12"/>
      <c r="B262" s="12"/>
      <c r="C262" s="12"/>
      <c r="D262" s="12"/>
      <c r="E262" s="12"/>
    </row>
    <row r="263" spans="1:5" ht="15.75" customHeight="1">
      <c r="A263" s="12"/>
      <c r="B263" s="12"/>
      <c r="C263" s="12"/>
      <c r="D263" s="12"/>
      <c r="E263" s="12"/>
    </row>
    <row r="264" spans="1:5" ht="15.75" customHeight="1">
      <c r="A264" s="12"/>
      <c r="B264" s="12"/>
      <c r="C264" s="12"/>
      <c r="D264" s="12"/>
      <c r="E264" s="12"/>
    </row>
    <row r="265" spans="1:5" ht="15.75" customHeight="1">
      <c r="A265" s="12"/>
      <c r="B265" s="12"/>
      <c r="C265" s="12"/>
      <c r="D265" s="12"/>
      <c r="E265" s="12"/>
    </row>
    <row r="266" spans="1:5" ht="15.75" customHeight="1">
      <c r="A266" s="12"/>
      <c r="B266" s="12"/>
      <c r="C266" s="12"/>
      <c r="D266" s="12"/>
      <c r="E266" s="12"/>
    </row>
    <row r="267" spans="1:5" ht="15.75" customHeight="1">
      <c r="A267" s="12"/>
      <c r="B267" s="12"/>
      <c r="C267" s="12"/>
      <c r="D267" s="12"/>
      <c r="E267" s="12"/>
    </row>
    <row r="268" spans="1:5" ht="15.75" customHeight="1">
      <c r="A268" s="12"/>
      <c r="B268" s="12"/>
      <c r="C268" s="12"/>
      <c r="D268" s="12"/>
      <c r="E268" s="12"/>
    </row>
    <row r="269" spans="1:5" ht="15.75" customHeight="1">
      <c r="A269" s="12"/>
      <c r="B269" s="12"/>
      <c r="C269" s="12"/>
      <c r="D269" s="12"/>
      <c r="E269" s="12"/>
    </row>
    <row r="270" spans="1:5" ht="15.75" customHeight="1">
      <c r="A270" s="12"/>
      <c r="B270" s="12"/>
      <c r="C270" s="12"/>
      <c r="D270" s="12"/>
      <c r="E270" s="12"/>
    </row>
    <row r="271" spans="1:5" ht="15.75" customHeight="1">
      <c r="A271" s="12"/>
      <c r="B271" s="12"/>
      <c r="C271" s="12"/>
      <c r="D271" s="12"/>
      <c r="E271" s="12"/>
    </row>
    <row r="272" spans="1:5" ht="15.75" customHeight="1">
      <c r="A272" s="12"/>
      <c r="B272" s="12"/>
      <c r="C272" s="12"/>
      <c r="D272" s="12"/>
      <c r="E272" s="12"/>
    </row>
    <row r="273" spans="1:5" ht="15.75" customHeight="1">
      <c r="A273" s="12"/>
      <c r="B273" s="12"/>
      <c r="C273" s="12"/>
      <c r="D273" s="12"/>
      <c r="E273" s="12"/>
    </row>
    <row r="274" spans="1:5" ht="15.75" customHeight="1">
      <c r="A274" s="12"/>
      <c r="B274" s="12"/>
      <c r="C274" s="12"/>
      <c r="D274" s="12"/>
      <c r="E274" s="12"/>
    </row>
    <row r="275" spans="1:5" ht="15.75" customHeight="1">
      <c r="A275" s="12"/>
      <c r="B275" s="12"/>
      <c r="C275" s="12"/>
      <c r="D275" s="12"/>
      <c r="E275" s="12"/>
    </row>
    <row r="276" spans="1:5" ht="15.75" customHeight="1">
      <c r="A276" s="12"/>
      <c r="B276" s="12"/>
      <c r="C276" s="12"/>
      <c r="D276" s="12"/>
      <c r="E276" s="12"/>
    </row>
    <row r="277" spans="1:5" ht="15.75" customHeight="1">
      <c r="A277" s="12"/>
      <c r="B277" s="12"/>
      <c r="C277" s="12"/>
      <c r="D277" s="12"/>
      <c r="E277" s="12"/>
    </row>
    <row r="278" spans="1:5" ht="15.75" customHeight="1">
      <c r="A278" s="12"/>
      <c r="B278" s="12"/>
      <c r="C278" s="12"/>
      <c r="D278" s="12"/>
      <c r="E278" s="12"/>
    </row>
    <row r="279" spans="1:5" ht="15.75" customHeight="1">
      <c r="A279" s="12"/>
      <c r="B279" s="12"/>
      <c r="C279" s="12"/>
      <c r="D279" s="12"/>
      <c r="E279" s="12"/>
    </row>
    <row r="280" spans="1:5" ht="15.75" customHeight="1">
      <c r="A280" s="12"/>
      <c r="B280" s="12"/>
      <c r="C280" s="12"/>
      <c r="D280" s="12"/>
      <c r="E280" s="12"/>
    </row>
    <row r="281" spans="1:5" ht="15.75" customHeight="1">
      <c r="A281" s="12"/>
      <c r="B281" s="12"/>
      <c r="C281" s="12"/>
      <c r="D281" s="12"/>
      <c r="E281" s="12"/>
    </row>
    <row r="282" spans="1:5" ht="15.75" customHeight="1">
      <c r="A282" s="12"/>
      <c r="B282" s="12"/>
      <c r="C282" s="12"/>
      <c r="D282" s="12"/>
      <c r="E282" s="12"/>
    </row>
    <row r="283" spans="1:5" ht="15.75" customHeight="1">
      <c r="A283" s="12"/>
      <c r="B283" s="12"/>
      <c r="C283" s="12"/>
      <c r="D283" s="12"/>
      <c r="E283" s="12"/>
    </row>
    <row r="284" spans="1:5" ht="15.75" customHeight="1">
      <c r="A284" s="12"/>
      <c r="B284" s="12"/>
      <c r="C284" s="12"/>
      <c r="D284" s="12"/>
      <c r="E284" s="12"/>
    </row>
    <row r="285" spans="1:5" ht="15.75" customHeight="1">
      <c r="A285" s="12"/>
      <c r="B285" s="12"/>
      <c r="C285" s="12"/>
      <c r="D285" s="12"/>
      <c r="E285" s="12"/>
    </row>
    <row r="286" spans="1:5" ht="15.75" customHeight="1">
      <c r="A286" s="12"/>
      <c r="B286" s="12"/>
      <c r="C286" s="12"/>
      <c r="D286" s="12"/>
      <c r="E286" s="12"/>
    </row>
    <row r="287" spans="1:5" ht="15.75" customHeight="1">
      <c r="A287" s="12"/>
      <c r="B287" s="12"/>
      <c r="C287" s="12"/>
      <c r="D287" s="12"/>
      <c r="E287" s="12"/>
    </row>
    <row r="288" spans="1:5" ht="15.75" customHeight="1">
      <c r="A288" s="12"/>
      <c r="B288" s="12"/>
      <c r="C288" s="12"/>
      <c r="D288" s="12"/>
      <c r="E288" s="12"/>
    </row>
    <row r="289" spans="1:5" ht="15.75" customHeight="1">
      <c r="A289" s="12"/>
      <c r="B289" s="12"/>
      <c r="C289" s="12"/>
      <c r="D289" s="12"/>
      <c r="E289" s="12"/>
    </row>
    <row r="290" spans="1:5" ht="15.75" customHeight="1">
      <c r="A290" s="12"/>
      <c r="B290" s="12"/>
      <c r="C290" s="12"/>
      <c r="D290" s="12"/>
      <c r="E290" s="12"/>
    </row>
    <row r="291" spans="1:5" ht="15.75" customHeight="1">
      <c r="A291" s="12"/>
      <c r="B291" s="12"/>
      <c r="C291" s="12"/>
      <c r="D291" s="12"/>
      <c r="E291" s="12"/>
    </row>
    <row r="292" spans="1:5" ht="15.75" customHeight="1">
      <c r="A292" s="12"/>
      <c r="B292" s="12"/>
      <c r="C292" s="12"/>
      <c r="D292" s="12"/>
      <c r="E292" s="12"/>
    </row>
    <row r="293" spans="1:5" ht="15.75" customHeight="1">
      <c r="A293" s="12"/>
      <c r="B293" s="12"/>
      <c r="C293" s="12"/>
      <c r="D293" s="12"/>
      <c r="E293" s="12"/>
    </row>
    <row r="294" spans="1:5" ht="15.75" customHeight="1">
      <c r="A294" s="12"/>
      <c r="B294" s="12"/>
      <c r="C294" s="12"/>
      <c r="D294" s="12"/>
      <c r="E294" s="12"/>
    </row>
    <row r="295" spans="1:5" ht="15.75" customHeight="1">
      <c r="A295" s="12"/>
      <c r="B295" s="12"/>
      <c r="C295" s="12"/>
      <c r="D295" s="12"/>
      <c r="E295" s="12"/>
    </row>
    <row r="296" spans="1:5" ht="15.75" customHeight="1">
      <c r="A296" s="12"/>
      <c r="B296" s="12"/>
      <c r="C296" s="12"/>
      <c r="D296" s="12"/>
      <c r="E296" s="12"/>
    </row>
    <row r="297" spans="1:5" ht="15.75" customHeight="1">
      <c r="A297" s="12"/>
      <c r="B297" s="12"/>
      <c r="C297" s="12"/>
      <c r="D297" s="12"/>
      <c r="E297" s="12"/>
    </row>
    <row r="298" spans="1:5" ht="15.75" customHeight="1">
      <c r="A298" s="12"/>
      <c r="B298" s="12"/>
      <c r="C298" s="12"/>
      <c r="D298" s="12"/>
      <c r="E298" s="12"/>
    </row>
    <row r="299" spans="1:5" ht="15.75" customHeight="1">
      <c r="A299" s="12"/>
      <c r="B299" s="12"/>
      <c r="C299" s="12"/>
      <c r="D299" s="12"/>
      <c r="E299" s="12"/>
    </row>
    <row r="300" spans="1:5" ht="15.75" customHeight="1">
      <c r="A300" s="12"/>
      <c r="B300" s="12"/>
      <c r="C300" s="12"/>
      <c r="D300" s="12"/>
      <c r="E300" s="12"/>
    </row>
    <row r="301" spans="1:5" ht="15.75" customHeight="1">
      <c r="A301" s="12"/>
      <c r="B301" s="12"/>
      <c r="C301" s="12"/>
      <c r="D301" s="12"/>
      <c r="E301" s="12"/>
    </row>
    <row r="302" spans="1:5" ht="15.75" customHeight="1">
      <c r="A302" s="12"/>
      <c r="B302" s="12"/>
      <c r="C302" s="12"/>
      <c r="D302" s="12"/>
      <c r="E302" s="12"/>
    </row>
    <row r="303" spans="1:5" ht="15.75" customHeight="1">
      <c r="A303" s="12"/>
      <c r="B303" s="12"/>
      <c r="C303" s="12"/>
      <c r="D303" s="12"/>
      <c r="E303" s="12"/>
    </row>
    <row r="304" spans="1:5" ht="15.75" customHeight="1">
      <c r="A304" s="12"/>
      <c r="B304" s="12"/>
      <c r="C304" s="12"/>
      <c r="D304" s="12"/>
      <c r="E304" s="12"/>
    </row>
    <row r="305" spans="1:5" ht="15.75" customHeight="1">
      <c r="A305" s="12"/>
      <c r="B305" s="12"/>
      <c r="C305" s="12"/>
      <c r="D305" s="12"/>
      <c r="E305" s="12"/>
    </row>
    <row r="306" spans="1:5" ht="15.75" customHeight="1">
      <c r="A306" s="12"/>
      <c r="B306" s="12"/>
      <c r="C306" s="12"/>
      <c r="D306" s="12"/>
      <c r="E306" s="12"/>
    </row>
    <row r="307" spans="1:5" ht="15.75" customHeight="1">
      <c r="A307" s="12"/>
      <c r="B307" s="12"/>
      <c r="C307" s="12"/>
      <c r="D307" s="12"/>
      <c r="E307" s="12"/>
    </row>
    <row r="308" spans="1:5" ht="15.75" customHeight="1">
      <c r="A308" s="12"/>
      <c r="B308" s="12"/>
      <c r="C308" s="12"/>
      <c r="D308" s="12"/>
      <c r="E308" s="12"/>
    </row>
    <row r="309" spans="1:5" ht="15.75" customHeight="1">
      <c r="A309" s="12"/>
      <c r="B309" s="12"/>
      <c r="C309" s="12"/>
      <c r="D309" s="12"/>
      <c r="E309" s="12"/>
    </row>
    <row r="310" spans="1:5" ht="15.75" customHeight="1">
      <c r="A310" s="12"/>
      <c r="B310" s="12"/>
      <c r="C310" s="12"/>
      <c r="D310" s="12"/>
      <c r="E310" s="12"/>
    </row>
    <row r="311" spans="1:5" ht="15.75" customHeight="1">
      <c r="A311" s="12"/>
      <c r="B311" s="12"/>
      <c r="C311" s="12"/>
      <c r="D311" s="12"/>
      <c r="E311" s="12"/>
    </row>
    <row r="312" spans="1:5" ht="15.75" customHeight="1">
      <c r="A312" s="12"/>
      <c r="B312" s="12"/>
      <c r="C312" s="12"/>
      <c r="D312" s="12"/>
      <c r="E312" s="12"/>
    </row>
    <row r="313" spans="1:5" ht="15.75" customHeight="1">
      <c r="A313" s="12"/>
      <c r="B313" s="12"/>
      <c r="C313" s="12"/>
      <c r="D313" s="12"/>
      <c r="E313" s="12"/>
    </row>
    <row r="314" spans="1:5" ht="15.75" customHeight="1">
      <c r="A314" s="12"/>
      <c r="B314" s="12"/>
      <c r="C314" s="12"/>
      <c r="D314" s="12"/>
      <c r="E314" s="12"/>
    </row>
    <row r="315" spans="1:5" ht="15.75" customHeight="1">
      <c r="A315" s="12"/>
      <c r="B315" s="12"/>
      <c r="C315" s="12"/>
      <c r="D315" s="12"/>
      <c r="E315" s="12"/>
    </row>
    <row r="316" spans="1:5" ht="15.75" customHeight="1">
      <c r="A316" s="12"/>
      <c r="B316" s="12"/>
      <c r="C316" s="12"/>
      <c r="D316" s="12"/>
      <c r="E316" s="12"/>
    </row>
    <row r="317" spans="1:5" ht="15.75" customHeight="1">
      <c r="A317" s="12"/>
      <c r="B317" s="12"/>
      <c r="C317" s="12"/>
      <c r="D317" s="12"/>
      <c r="E317" s="12"/>
    </row>
    <row r="318" spans="1:5" ht="15.75" customHeight="1">
      <c r="A318" s="12"/>
      <c r="B318" s="12"/>
      <c r="C318" s="12"/>
      <c r="D318" s="12"/>
      <c r="E318" s="12"/>
    </row>
    <row r="319" spans="1:5" ht="15.75" customHeight="1">
      <c r="A319" s="12"/>
      <c r="B319" s="12"/>
      <c r="C319" s="12"/>
      <c r="D319" s="12"/>
      <c r="E319" s="12"/>
    </row>
    <row r="320" spans="1:5" ht="15.75" customHeight="1">
      <c r="A320" s="12"/>
      <c r="B320" s="12"/>
      <c r="C320" s="12"/>
      <c r="D320" s="12"/>
      <c r="E320" s="12"/>
    </row>
    <row r="321" spans="1:5" ht="15.75" customHeight="1">
      <c r="A321" s="12"/>
      <c r="B321" s="12"/>
      <c r="C321" s="12"/>
      <c r="D321" s="12"/>
      <c r="E321" s="12"/>
    </row>
    <row r="322" spans="1:5" ht="15.75" customHeight="1">
      <c r="A322" s="12"/>
      <c r="B322" s="12"/>
      <c r="C322" s="12"/>
      <c r="D322" s="12"/>
      <c r="E322" s="12"/>
    </row>
    <row r="323" spans="1:5" ht="15.75" customHeight="1">
      <c r="A323" s="12"/>
      <c r="B323" s="12"/>
      <c r="C323" s="12"/>
      <c r="D323" s="12"/>
      <c r="E323" s="12"/>
    </row>
    <row r="324" spans="1:5" ht="15.75" customHeight="1">
      <c r="A324" s="12"/>
      <c r="B324" s="12"/>
      <c r="C324" s="12"/>
      <c r="D324" s="12"/>
      <c r="E324" s="12"/>
    </row>
    <row r="325" spans="1:5" ht="15.75" customHeight="1">
      <c r="A325" s="12"/>
      <c r="B325" s="12"/>
      <c r="C325" s="12"/>
      <c r="D325" s="12"/>
      <c r="E325" s="12"/>
    </row>
    <row r="326" spans="1:5" ht="15.75" customHeight="1">
      <c r="A326" s="12"/>
      <c r="B326" s="12"/>
      <c r="C326" s="12"/>
      <c r="D326" s="12"/>
      <c r="E326" s="12"/>
    </row>
    <row r="327" spans="1:5" ht="15.75" customHeight="1">
      <c r="A327" s="12"/>
      <c r="B327" s="12"/>
      <c r="C327" s="12"/>
      <c r="D327" s="12"/>
      <c r="E327" s="12"/>
    </row>
    <row r="328" spans="1:5" ht="15.75" customHeight="1">
      <c r="A328" s="12"/>
      <c r="B328" s="12"/>
      <c r="C328" s="12"/>
      <c r="D328" s="12"/>
      <c r="E328" s="12"/>
    </row>
    <row r="329" spans="1:5" ht="15.75" customHeight="1">
      <c r="A329" s="12"/>
      <c r="B329" s="12"/>
      <c r="C329" s="12"/>
      <c r="D329" s="12"/>
      <c r="E329" s="12"/>
    </row>
    <row r="330" spans="1:5" ht="15.75" customHeight="1">
      <c r="A330" s="12"/>
      <c r="B330" s="12"/>
      <c r="C330" s="12"/>
      <c r="D330" s="12"/>
      <c r="E330" s="12"/>
    </row>
    <row r="331" spans="1:5" ht="15.75" customHeight="1">
      <c r="A331" s="12"/>
      <c r="B331" s="12"/>
      <c r="C331" s="12"/>
      <c r="D331" s="12"/>
      <c r="E331" s="12"/>
    </row>
    <row r="332" spans="1:5" ht="15.75" customHeight="1">
      <c r="A332" s="12"/>
      <c r="B332" s="12"/>
      <c r="C332" s="12"/>
      <c r="D332" s="12"/>
      <c r="E332" s="12"/>
    </row>
    <row r="333" spans="1:5" ht="15.75" customHeight="1">
      <c r="A333" s="12"/>
      <c r="B333" s="12"/>
      <c r="C333" s="12"/>
      <c r="D333" s="12"/>
      <c r="E333" s="12"/>
    </row>
    <row r="334" spans="1:5" ht="15.75" customHeight="1">
      <c r="A334" s="12"/>
      <c r="B334" s="12"/>
      <c r="C334" s="12"/>
      <c r="D334" s="12"/>
      <c r="E334" s="12"/>
    </row>
    <row r="335" spans="1:5" ht="15.75" customHeight="1">
      <c r="A335" s="12"/>
      <c r="B335" s="12"/>
      <c r="C335" s="12"/>
      <c r="D335" s="12"/>
      <c r="E335" s="12"/>
    </row>
    <row r="336" spans="1:5" ht="15.75" customHeight="1">
      <c r="A336" s="12"/>
      <c r="B336" s="12"/>
      <c r="C336" s="12"/>
      <c r="D336" s="12"/>
      <c r="E336" s="12"/>
    </row>
    <row r="337" spans="1:5" ht="15.75" customHeight="1">
      <c r="A337" s="12"/>
      <c r="B337" s="12"/>
      <c r="C337" s="12"/>
      <c r="D337" s="12"/>
      <c r="E337" s="12"/>
    </row>
    <row r="338" spans="1:5" ht="15.75" customHeight="1">
      <c r="A338" s="12"/>
      <c r="B338" s="12"/>
      <c r="C338" s="12"/>
      <c r="D338" s="12"/>
      <c r="E338" s="12"/>
    </row>
    <row r="339" spans="1:5" ht="15.75" customHeight="1">
      <c r="A339" s="12"/>
      <c r="B339" s="12"/>
      <c r="C339" s="12"/>
      <c r="D339" s="12"/>
      <c r="E339" s="12"/>
    </row>
    <row r="340" spans="1:5" ht="15.75" customHeight="1">
      <c r="A340" s="12"/>
      <c r="B340" s="12"/>
      <c r="C340" s="12"/>
      <c r="D340" s="12"/>
      <c r="E340" s="12"/>
    </row>
    <row r="341" spans="1:5" ht="15.75" customHeight="1">
      <c r="A341" s="12"/>
      <c r="B341" s="12"/>
      <c r="C341" s="12"/>
      <c r="D341" s="12"/>
      <c r="E341" s="12"/>
    </row>
    <row r="342" spans="1:5" ht="15.75" customHeight="1">
      <c r="A342" s="12"/>
      <c r="B342" s="12"/>
      <c r="C342" s="12"/>
      <c r="D342" s="12"/>
      <c r="E342" s="12"/>
    </row>
    <row r="343" spans="1:5" ht="15.75" customHeight="1">
      <c r="A343" s="12"/>
      <c r="B343" s="12"/>
      <c r="C343" s="12"/>
      <c r="D343" s="12"/>
      <c r="E343" s="12"/>
    </row>
    <row r="344" spans="1:5" ht="15.75" customHeight="1">
      <c r="A344" s="12"/>
      <c r="B344" s="12"/>
      <c r="C344" s="12"/>
      <c r="D344" s="12"/>
      <c r="E344" s="12"/>
    </row>
    <row r="345" spans="1:5" ht="15.75" customHeight="1">
      <c r="A345" s="12"/>
      <c r="B345" s="12"/>
      <c r="C345" s="12"/>
      <c r="D345" s="12"/>
      <c r="E345" s="12"/>
    </row>
    <row r="346" spans="1:5" ht="15.75" customHeight="1">
      <c r="A346" s="12"/>
      <c r="B346" s="12"/>
      <c r="C346" s="12"/>
      <c r="D346" s="12"/>
      <c r="E346" s="12"/>
    </row>
    <row r="347" spans="1:5" ht="15.75" customHeight="1">
      <c r="A347" s="12"/>
      <c r="B347" s="12"/>
      <c r="C347" s="12"/>
      <c r="D347" s="12"/>
      <c r="E347" s="12"/>
    </row>
    <row r="348" spans="1:5" ht="15.75" customHeight="1">
      <c r="A348" s="12"/>
      <c r="B348" s="12"/>
      <c r="C348" s="12"/>
      <c r="D348" s="12"/>
      <c r="E348" s="12"/>
    </row>
    <row r="349" spans="1:5" ht="15.75" customHeight="1">
      <c r="A349" s="12"/>
      <c r="B349" s="12"/>
      <c r="C349" s="12"/>
      <c r="D349" s="12"/>
      <c r="E349" s="12"/>
    </row>
    <row r="350" spans="1:5" ht="15.75" customHeight="1">
      <c r="A350" s="12"/>
      <c r="B350" s="12"/>
      <c r="C350" s="12"/>
      <c r="D350" s="12"/>
      <c r="E350" s="12"/>
    </row>
    <row r="351" spans="1:5" ht="15.75" customHeight="1">
      <c r="A351" s="12"/>
      <c r="B351" s="12"/>
      <c r="C351" s="12"/>
      <c r="D351" s="12"/>
      <c r="E351" s="12"/>
    </row>
    <row r="352" spans="1:5" ht="15.75" customHeight="1">
      <c r="A352" s="12"/>
      <c r="B352" s="12"/>
      <c r="C352" s="12"/>
      <c r="D352" s="12"/>
      <c r="E352" s="12"/>
    </row>
    <row r="353" spans="1:5" ht="15.75" customHeight="1">
      <c r="A353" s="12"/>
      <c r="B353" s="12"/>
      <c r="C353" s="12"/>
      <c r="D353" s="12"/>
      <c r="E353" s="12"/>
    </row>
    <row r="354" spans="1:5" ht="15.75" customHeight="1">
      <c r="A354" s="12"/>
      <c r="B354" s="12"/>
      <c r="C354" s="12"/>
      <c r="D354" s="12"/>
      <c r="E354" s="12"/>
    </row>
    <row r="355" spans="1:5" ht="15.75" customHeight="1">
      <c r="A355" s="12"/>
      <c r="B355" s="12"/>
      <c r="C355" s="12"/>
      <c r="D355" s="12"/>
      <c r="E355" s="12"/>
    </row>
    <row r="356" spans="1:5" ht="15.75" customHeight="1">
      <c r="A356" s="12"/>
      <c r="B356" s="12"/>
      <c r="C356" s="12"/>
      <c r="D356" s="12"/>
      <c r="E356" s="12"/>
    </row>
    <row r="357" spans="1:5" ht="15.75" customHeight="1">
      <c r="A357" s="12"/>
      <c r="B357" s="12"/>
      <c r="C357" s="12"/>
      <c r="D357" s="12"/>
      <c r="E357" s="12"/>
    </row>
    <row r="358" spans="1:5" ht="15.75" customHeight="1">
      <c r="A358" s="12"/>
      <c r="B358" s="12"/>
      <c r="C358" s="12"/>
      <c r="D358" s="12"/>
      <c r="E358" s="12"/>
    </row>
    <row r="359" spans="1:5" ht="15.75" customHeight="1">
      <c r="A359" s="12"/>
      <c r="B359" s="12"/>
      <c r="C359" s="12"/>
      <c r="D359" s="12"/>
      <c r="E359" s="12"/>
    </row>
    <row r="360" spans="1:5" ht="15.75" customHeight="1">
      <c r="A360" s="12"/>
      <c r="B360" s="12"/>
      <c r="C360" s="12"/>
      <c r="D360" s="12"/>
      <c r="E360" s="12"/>
    </row>
    <row r="361" spans="1:5" ht="15.75" customHeight="1">
      <c r="A361" s="12"/>
      <c r="B361" s="12"/>
      <c r="C361" s="12"/>
      <c r="D361" s="12"/>
      <c r="E361" s="12"/>
    </row>
    <row r="362" spans="1:5" ht="15.75" customHeight="1">
      <c r="A362" s="12"/>
      <c r="B362" s="12"/>
      <c r="C362" s="12"/>
      <c r="D362" s="12"/>
      <c r="E362" s="12"/>
    </row>
    <row r="363" spans="1:5" ht="15.75" customHeight="1">
      <c r="A363" s="12"/>
      <c r="B363" s="12"/>
      <c r="C363" s="12"/>
      <c r="D363" s="12"/>
      <c r="E363" s="12"/>
    </row>
    <row r="364" spans="1:5" ht="15.75" customHeight="1">
      <c r="A364" s="12"/>
      <c r="B364" s="12"/>
      <c r="C364" s="12"/>
      <c r="D364" s="12"/>
      <c r="E364" s="12"/>
    </row>
    <row r="365" spans="1:5" ht="15.75" customHeight="1">
      <c r="A365" s="12"/>
      <c r="B365" s="12"/>
      <c r="C365" s="12"/>
      <c r="D365" s="12"/>
      <c r="E365" s="12"/>
    </row>
    <row r="366" spans="1:5" ht="15.75" customHeight="1">
      <c r="A366" s="12"/>
      <c r="B366" s="12"/>
      <c r="C366" s="12"/>
      <c r="D366" s="12"/>
      <c r="E366" s="12"/>
    </row>
    <row r="367" spans="1:5" ht="15.75" customHeight="1">
      <c r="A367" s="12"/>
      <c r="B367" s="12"/>
      <c r="C367" s="12"/>
      <c r="D367" s="12"/>
      <c r="E367" s="12"/>
    </row>
    <row r="368" spans="1:5" ht="15.75" customHeight="1">
      <c r="A368" s="12"/>
      <c r="B368" s="12"/>
      <c r="C368" s="12"/>
      <c r="D368" s="12"/>
      <c r="E368" s="12"/>
    </row>
    <row r="369" spans="1:5" ht="15.75" customHeight="1">
      <c r="A369" s="12"/>
      <c r="B369" s="12"/>
      <c r="C369" s="12"/>
      <c r="D369" s="12"/>
      <c r="E369" s="12"/>
    </row>
    <row r="370" spans="1:5" ht="15.75" customHeight="1">
      <c r="A370" s="12"/>
      <c r="B370" s="12"/>
      <c r="C370" s="12"/>
      <c r="D370" s="12"/>
      <c r="E370" s="12"/>
    </row>
    <row r="371" spans="1:5" ht="15.75" customHeight="1">
      <c r="A371" s="12"/>
      <c r="B371" s="12"/>
      <c r="C371" s="12"/>
      <c r="D371" s="12"/>
      <c r="E371" s="12"/>
    </row>
    <row r="372" spans="1:5" ht="15.75" customHeight="1">
      <c r="A372" s="12"/>
      <c r="B372" s="12"/>
      <c r="C372" s="12"/>
      <c r="D372" s="12"/>
      <c r="E372" s="12"/>
    </row>
    <row r="373" spans="1:5" ht="15.75" customHeight="1">
      <c r="A373" s="12"/>
      <c r="B373" s="12"/>
      <c r="C373" s="12"/>
      <c r="D373" s="12"/>
      <c r="E373" s="12"/>
    </row>
    <row r="374" spans="1:5" ht="15.75" customHeight="1">
      <c r="A374" s="12"/>
      <c r="B374" s="12"/>
      <c r="C374" s="12"/>
      <c r="D374" s="12"/>
      <c r="E374" s="12"/>
    </row>
    <row r="375" spans="1:5" ht="15.75" customHeight="1">
      <c r="A375" s="12"/>
      <c r="B375" s="12"/>
      <c r="C375" s="12"/>
      <c r="D375" s="12"/>
      <c r="E375" s="12"/>
    </row>
    <row r="376" spans="1:5" ht="15.75" customHeight="1">
      <c r="A376" s="12"/>
      <c r="B376" s="12"/>
      <c r="C376" s="12"/>
      <c r="D376" s="12"/>
      <c r="E376" s="12"/>
    </row>
    <row r="377" spans="1:5" ht="15.75" customHeight="1">
      <c r="A377" s="12"/>
      <c r="B377" s="12"/>
      <c r="C377" s="12"/>
      <c r="D377" s="12"/>
      <c r="E377" s="12"/>
    </row>
    <row r="378" spans="1:5" ht="15.75" customHeight="1">
      <c r="A378" s="12"/>
      <c r="B378" s="12"/>
      <c r="C378" s="12"/>
      <c r="D378" s="12"/>
      <c r="E378" s="12"/>
    </row>
    <row r="379" spans="1:5" ht="15.75" customHeight="1">
      <c r="A379" s="12"/>
      <c r="B379" s="12"/>
      <c r="C379" s="12"/>
      <c r="D379" s="12"/>
      <c r="E379" s="12"/>
    </row>
    <row r="380" spans="1:5" ht="15.75" customHeight="1">
      <c r="A380" s="12"/>
      <c r="B380" s="12"/>
      <c r="C380" s="12"/>
      <c r="D380" s="12"/>
      <c r="E380" s="12"/>
    </row>
    <row r="381" spans="1:5" ht="15.75" customHeight="1">
      <c r="A381" s="12"/>
      <c r="B381" s="12"/>
      <c r="C381" s="12"/>
      <c r="D381" s="12"/>
      <c r="E381" s="12"/>
    </row>
    <row r="382" spans="1:5" ht="15.75" customHeight="1">
      <c r="A382" s="12"/>
      <c r="B382" s="12"/>
      <c r="C382" s="12"/>
      <c r="D382" s="12"/>
      <c r="E382" s="12"/>
    </row>
    <row r="383" spans="1:5" ht="15.75" customHeight="1">
      <c r="A383" s="12"/>
      <c r="B383" s="12"/>
      <c r="C383" s="12"/>
      <c r="D383" s="12"/>
      <c r="E383" s="12"/>
    </row>
    <row r="384" spans="1:5" ht="15.75" customHeight="1">
      <c r="A384" s="12"/>
      <c r="B384" s="12"/>
      <c r="C384" s="12"/>
      <c r="D384" s="12"/>
      <c r="E384" s="12"/>
    </row>
    <row r="385" spans="1:5" ht="15.75" customHeight="1">
      <c r="A385" s="12"/>
      <c r="B385" s="12"/>
      <c r="C385" s="12"/>
      <c r="D385" s="12"/>
      <c r="E385" s="12"/>
    </row>
    <row r="386" spans="1:5" ht="15.75" customHeight="1">
      <c r="A386" s="12"/>
      <c r="B386" s="12"/>
      <c r="C386" s="12"/>
      <c r="D386" s="12"/>
      <c r="E386" s="12"/>
    </row>
    <row r="387" spans="1:5" ht="15.75" customHeight="1">
      <c r="A387" s="12"/>
      <c r="B387" s="12"/>
      <c r="C387" s="12"/>
      <c r="D387" s="12"/>
      <c r="E387" s="12"/>
    </row>
    <row r="388" spans="1:5" ht="15.75" customHeight="1">
      <c r="A388" s="12"/>
      <c r="B388" s="12"/>
      <c r="C388" s="12"/>
      <c r="D388" s="12"/>
      <c r="E388" s="12"/>
    </row>
    <row r="389" spans="1:5" ht="15.75" customHeight="1">
      <c r="A389" s="12"/>
      <c r="B389" s="12"/>
      <c r="C389" s="12"/>
      <c r="D389" s="12"/>
      <c r="E389" s="12"/>
    </row>
    <row r="390" spans="1:5" ht="15.75" customHeight="1">
      <c r="A390" s="12"/>
      <c r="B390" s="12"/>
      <c r="C390" s="12"/>
      <c r="D390" s="12"/>
      <c r="E390" s="12"/>
    </row>
    <row r="391" spans="1:5" ht="15.75" customHeight="1">
      <c r="A391" s="12"/>
      <c r="B391" s="12"/>
      <c r="C391" s="12"/>
      <c r="D391" s="12"/>
      <c r="E391" s="12"/>
    </row>
    <row r="392" spans="1:5" ht="15.75" customHeight="1">
      <c r="A392" s="12"/>
      <c r="B392" s="12"/>
      <c r="C392" s="12"/>
      <c r="D392" s="12"/>
      <c r="E392" s="12"/>
    </row>
    <row r="393" spans="1:5" ht="15.75" customHeight="1">
      <c r="A393" s="12"/>
      <c r="B393" s="12"/>
      <c r="C393" s="12"/>
      <c r="D393" s="12"/>
      <c r="E393" s="12"/>
    </row>
    <row r="394" spans="1:5" ht="15.75" customHeight="1">
      <c r="A394" s="12"/>
      <c r="B394" s="12"/>
      <c r="C394" s="12"/>
      <c r="D394" s="12"/>
      <c r="E394" s="12"/>
    </row>
    <row r="395" spans="1:5" ht="15.75" customHeight="1">
      <c r="A395" s="12"/>
      <c r="B395" s="12"/>
      <c r="C395" s="12"/>
      <c r="D395" s="12"/>
      <c r="E395" s="12"/>
    </row>
    <row r="396" spans="1:5" ht="15.75" customHeight="1">
      <c r="A396" s="12"/>
      <c r="B396" s="12"/>
      <c r="C396" s="12"/>
      <c r="D396" s="12"/>
      <c r="E396" s="12"/>
    </row>
    <row r="397" spans="1:5" ht="15.75" customHeight="1">
      <c r="A397" s="12"/>
      <c r="B397" s="12"/>
      <c r="C397" s="12"/>
      <c r="D397" s="12"/>
      <c r="E397" s="12"/>
    </row>
    <row r="398" spans="1:5" ht="15.75" customHeight="1">
      <c r="A398" s="12"/>
      <c r="B398" s="12"/>
      <c r="C398" s="12"/>
      <c r="D398" s="12"/>
      <c r="E398" s="12"/>
    </row>
    <row r="399" spans="1:5" ht="15.75" customHeight="1">
      <c r="A399" s="12"/>
      <c r="B399" s="12"/>
      <c r="C399" s="12"/>
      <c r="D399" s="12"/>
      <c r="E399" s="12"/>
    </row>
    <row r="400" spans="1:5" ht="15.75" customHeight="1">
      <c r="A400" s="12"/>
      <c r="B400" s="12"/>
      <c r="C400" s="12"/>
      <c r="D400" s="12"/>
      <c r="E400" s="12"/>
    </row>
    <row r="401" spans="1:5" ht="15.75" customHeight="1">
      <c r="A401" s="12"/>
      <c r="B401" s="12"/>
      <c r="C401" s="12"/>
      <c r="D401" s="12"/>
      <c r="E401" s="12"/>
    </row>
    <row r="402" spans="1:5" ht="15.75" customHeight="1">
      <c r="A402" s="12"/>
      <c r="B402" s="12"/>
      <c r="C402" s="12"/>
      <c r="D402" s="12"/>
      <c r="E402" s="12"/>
    </row>
    <row r="403" spans="1:5" ht="15.75" customHeight="1">
      <c r="A403" s="12"/>
      <c r="B403" s="12"/>
      <c r="C403" s="12"/>
      <c r="D403" s="12"/>
      <c r="E403" s="12"/>
    </row>
    <row r="404" spans="1:5" ht="15.75" customHeight="1">
      <c r="A404" s="12"/>
      <c r="B404" s="12"/>
      <c r="C404" s="12"/>
      <c r="D404" s="12"/>
      <c r="E404" s="12"/>
    </row>
    <row r="405" spans="1:5" ht="15.75" customHeight="1">
      <c r="A405" s="12"/>
      <c r="B405" s="12"/>
      <c r="C405" s="12"/>
      <c r="D405" s="12"/>
      <c r="E405" s="12"/>
    </row>
    <row r="406" spans="1:5" ht="15.75" customHeight="1">
      <c r="A406" s="12"/>
      <c r="B406" s="12"/>
      <c r="C406" s="12"/>
      <c r="D406" s="12"/>
      <c r="E406" s="12"/>
    </row>
    <row r="407" spans="1:5" ht="15.75" customHeight="1">
      <c r="A407" s="12"/>
      <c r="B407" s="12"/>
      <c r="C407" s="12"/>
      <c r="D407" s="12"/>
      <c r="E407" s="12"/>
    </row>
    <row r="408" spans="1:5" ht="15.75" customHeight="1">
      <c r="A408" s="12"/>
      <c r="B408" s="12"/>
      <c r="C408" s="12"/>
      <c r="D408" s="12"/>
      <c r="E408" s="12"/>
    </row>
    <row r="409" spans="1:5" ht="15.75" customHeight="1">
      <c r="A409" s="12"/>
      <c r="B409" s="12"/>
      <c r="C409" s="12"/>
      <c r="D409" s="12"/>
      <c r="E409" s="12"/>
    </row>
    <row r="410" spans="1:5" ht="15.75" customHeight="1">
      <c r="A410" s="12"/>
      <c r="B410" s="12"/>
      <c r="C410" s="12"/>
      <c r="D410" s="12"/>
      <c r="E410" s="12"/>
    </row>
    <row r="411" spans="1:5" ht="15.75" customHeight="1">
      <c r="A411" s="12"/>
      <c r="B411" s="12"/>
      <c r="C411" s="12"/>
      <c r="D411" s="12"/>
      <c r="E411" s="12"/>
    </row>
    <row r="412" spans="1:5" ht="15.75" customHeight="1">
      <c r="A412" s="12"/>
      <c r="B412" s="12"/>
      <c r="C412" s="12"/>
      <c r="D412" s="12"/>
      <c r="E412" s="12"/>
    </row>
    <row r="413" spans="1:5" ht="15.75" customHeight="1">
      <c r="A413" s="12"/>
      <c r="B413" s="12"/>
      <c r="C413" s="12"/>
      <c r="D413" s="12"/>
      <c r="E413" s="12"/>
    </row>
    <row r="414" spans="1:5" ht="15.75" customHeight="1">
      <c r="A414" s="12"/>
      <c r="B414" s="12"/>
      <c r="C414" s="12"/>
      <c r="D414" s="12"/>
      <c r="E414" s="12"/>
    </row>
    <row r="415" spans="1:5" ht="15.75" customHeight="1">
      <c r="A415" s="12"/>
      <c r="B415" s="12"/>
      <c r="C415" s="12"/>
      <c r="D415" s="12"/>
      <c r="E415" s="12"/>
    </row>
    <row r="416" spans="1:5" ht="15.75" customHeight="1">
      <c r="A416" s="12"/>
      <c r="B416" s="12"/>
      <c r="C416" s="12"/>
      <c r="D416" s="12"/>
      <c r="E416" s="12"/>
    </row>
    <row r="417" spans="1:5" ht="15.75" customHeight="1">
      <c r="A417" s="12"/>
      <c r="B417" s="12"/>
      <c r="C417" s="12"/>
      <c r="D417" s="12"/>
      <c r="E417" s="12"/>
    </row>
    <row r="418" spans="1:5" ht="15.75" customHeight="1">
      <c r="A418" s="12"/>
      <c r="B418" s="12"/>
      <c r="C418" s="12"/>
      <c r="D418" s="12"/>
      <c r="E418" s="12"/>
    </row>
    <row r="419" spans="1:5" ht="15.75" customHeight="1">
      <c r="A419" s="12"/>
      <c r="B419" s="12"/>
      <c r="C419" s="12"/>
      <c r="D419" s="12"/>
      <c r="E419" s="12"/>
    </row>
    <row r="420" spans="1:5" ht="15.75" customHeight="1">
      <c r="A420" s="12"/>
      <c r="B420" s="12"/>
      <c r="C420" s="12"/>
      <c r="D420" s="12"/>
      <c r="E420" s="12"/>
    </row>
    <row r="421" spans="1:5" ht="15.75" customHeight="1">
      <c r="A421" s="12"/>
      <c r="B421" s="12"/>
      <c r="C421" s="12"/>
      <c r="D421" s="12"/>
      <c r="E421" s="12"/>
    </row>
    <row r="422" spans="1:5" ht="15.75" customHeight="1">
      <c r="A422" s="12"/>
      <c r="B422" s="12"/>
      <c r="C422" s="12"/>
      <c r="D422" s="12"/>
      <c r="E422" s="12"/>
    </row>
    <row r="423" spans="1:5" ht="15.75" customHeight="1">
      <c r="A423" s="12"/>
      <c r="B423" s="12"/>
      <c r="C423" s="12"/>
      <c r="D423" s="12"/>
      <c r="E423" s="12"/>
    </row>
    <row r="424" spans="1:5" ht="15.75" customHeight="1">
      <c r="A424" s="12"/>
      <c r="B424" s="12"/>
      <c r="C424" s="12"/>
      <c r="D424" s="12"/>
      <c r="E424" s="12"/>
    </row>
    <row r="425" spans="1:5" ht="15.75" customHeight="1">
      <c r="A425" s="12"/>
      <c r="B425" s="12"/>
      <c r="C425" s="12"/>
      <c r="D425" s="12"/>
      <c r="E425" s="12"/>
    </row>
    <row r="426" spans="1:5" ht="15.75" customHeight="1">
      <c r="A426" s="12"/>
      <c r="B426" s="12"/>
      <c r="C426" s="12"/>
      <c r="D426" s="12"/>
      <c r="E426" s="12"/>
    </row>
    <row r="427" spans="1:5" ht="15.75" customHeight="1"/>
    <row r="428" spans="1:5" ht="15.75" customHeight="1"/>
    <row r="429" spans="1:5" ht="15.75" customHeight="1"/>
    <row r="430" spans="1:5" ht="15.75" customHeight="1"/>
    <row r="431" spans="1:5" ht="15.75" customHeight="1"/>
    <row r="432" spans="1:5"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
    <mergeCell ref="B210:D210"/>
    <mergeCell ref="B216:D216"/>
    <mergeCell ref="B222:D222"/>
    <mergeCell ref="B101:D101"/>
    <mergeCell ref="B106:D106"/>
    <mergeCell ref="B107:D107"/>
    <mergeCell ref="B114:D114"/>
    <mergeCell ref="B121:D121"/>
    <mergeCell ref="B129:D129"/>
    <mergeCell ref="B130:D130"/>
    <mergeCell ref="A210:A226"/>
    <mergeCell ref="A6:A20"/>
    <mergeCell ref="A22:A41"/>
    <mergeCell ref="A42:A58"/>
    <mergeCell ref="A60:A76"/>
    <mergeCell ref="A77:A91"/>
    <mergeCell ref="A93:A105"/>
    <mergeCell ref="A107:A128"/>
    <mergeCell ref="A130:A148"/>
    <mergeCell ref="A150:A162"/>
    <mergeCell ref="A164:A178"/>
    <mergeCell ref="A180:A190"/>
    <mergeCell ref="A192:A208"/>
    <mergeCell ref="B77:D77"/>
    <mergeCell ref="B84:D84"/>
    <mergeCell ref="B92:D92"/>
    <mergeCell ref="B93:D93"/>
    <mergeCell ref="B97:D97"/>
    <mergeCell ref="B53:D53"/>
    <mergeCell ref="B59:D59"/>
    <mergeCell ref="B60:D60"/>
    <mergeCell ref="B65:D65"/>
    <mergeCell ref="B72:D72"/>
    <mergeCell ref="B21:D21"/>
    <mergeCell ref="B22:D22"/>
    <mergeCell ref="B29:D29"/>
    <mergeCell ref="B37:D37"/>
    <mergeCell ref="B42:D42"/>
    <mergeCell ref="B11:D11"/>
    <mergeCell ref="B16:D16"/>
    <mergeCell ref="A1:B3"/>
    <mergeCell ref="C1:D1"/>
    <mergeCell ref="C2:D2"/>
    <mergeCell ref="C3:D3"/>
    <mergeCell ref="B5:D5"/>
    <mergeCell ref="B6:D6"/>
    <mergeCell ref="B204:D204"/>
    <mergeCell ref="B209:D209"/>
    <mergeCell ref="B174:D174"/>
    <mergeCell ref="B179:D179"/>
    <mergeCell ref="B180:D180"/>
    <mergeCell ref="B185:D185"/>
    <mergeCell ref="B191:D191"/>
    <mergeCell ref="B192:D192"/>
    <mergeCell ref="B198:D198"/>
    <mergeCell ref="B164:D164"/>
    <mergeCell ref="B169:D169"/>
    <mergeCell ref="B137:D137"/>
    <mergeCell ref="B143:D143"/>
    <mergeCell ref="B149:D149"/>
    <mergeCell ref="B150:D150"/>
    <mergeCell ref="B155:D155"/>
    <mergeCell ref="B159:D159"/>
    <mergeCell ref="B163:D163"/>
  </mergeCells>
  <dataValidations count="35">
    <dataValidation type="list" allowBlank="1" showInputMessage="1" showErrorMessage="1" prompt="Escoge de la lista el factor correspondiente" sqref="B125:B127" xr:uid="{00000000-0002-0000-0000-000000000000}">
      <formula1>$P$22:$P$29</formula1>
    </dataValidation>
    <dataValidation type="list" allowBlank="1" showInputMessage="1" showErrorMessage="1" prompt="De acuerdo a la actividad crítica, escoge el factor" sqref="B182:B184" xr:uid="{00000000-0002-0000-0000-000001000000}">
      <formula1>$N$192:$N$197</formula1>
    </dataValidation>
    <dataValidation type="list" allowBlank="1" showInputMessage="1" showErrorMessage="1" prompt="De acuerdo a la actividad crítica, escoge de la lista el tipo de factor." sqref="B13:B15 B99:B100 B139:B142" xr:uid="{00000000-0002-0000-0000-000002000000}">
      <formula1>#REF!</formula1>
    </dataValidation>
    <dataValidation type="list" allowBlank="1" showInputMessage="1" showErrorMessage="1" prompt="De acuerdo a la actividad crítica, escoge de la lista el tipo de factor." sqref="B55:B58" xr:uid="{00000000-0002-0000-0000-000003000000}">
      <formula1>$O$28:$O$37</formula1>
    </dataValidation>
    <dataValidation type="list" allowBlank="1" showInputMessage="1" showErrorMessage="1" prompt="De acuerdo a la actividad crítica, escoge el factor" sqref="B152:B154" xr:uid="{00000000-0002-0000-0000-000004000000}">
      <formula1>$N$163:$N$168</formula1>
    </dataValidation>
    <dataValidation type="list" allowBlank="1" showInputMessage="1" showErrorMessage="1" prompt="De acuerdo a la actividad crítica, escoge de la lista el tipo de factor." sqref="B157:B158" xr:uid="{00000000-0002-0000-0000-000005000000}">
      <formula1>$O$163:$O$168</formula1>
    </dataValidation>
    <dataValidation type="list" allowBlank="1" showInputMessage="1" showErrorMessage="1" prompt="De acuerdo a la actividad crítica, escoge el factor" sqref="B161:B162" xr:uid="{00000000-0002-0000-0000-000006000000}">
      <formula1>$P$163:$P$168</formula1>
    </dataValidation>
    <dataValidation type="list" allowBlank="1" showInputMessage="1" showErrorMessage="1" prompt="Escoge de la lista el factor correspondiente" sqref="B76" xr:uid="{00000000-0002-0000-0000-000007000000}">
      <formula1>$P$25:$P$32</formula1>
    </dataValidation>
    <dataValidation type="list" allowBlank="1" showInputMessage="1" showErrorMessage="1" prompt="De acuerdo a la actividad crítica, escoge el factor" sqref="B62:B64" xr:uid="{00000000-0002-0000-0000-000008000000}">
      <formula1>$N$25:$N$30</formula1>
    </dataValidation>
    <dataValidation type="list" allowBlank="1" showInputMessage="1" showErrorMessage="1" prompt="De acuerdo a la actividad crítica, escoge de la lista el tipo de factor." sqref="B187:B190" xr:uid="{00000000-0002-0000-0000-000009000000}">
      <formula1>$O$192:$O$198</formula1>
    </dataValidation>
    <dataValidation type="list" allowBlank="1" showInputMessage="1" showErrorMessage="1" prompt="De acuerdo a la actividad crítica, escoge el factor" sqref="B194:B197" xr:uid="{00000000-0002-0000-0000-00000A000000}">
      <formula1>$N$167:$N$168</formula1>
    </dataValidation>
    <dataValidation type="list" allowBlank="1" showInputMessage="1" showErrorMessage="1" prompt="De acuerdo a la actividad crítica, escoge el factor" sqref="B176:B177" xr:uid="{00000000-0002-0000-0000-00000B000000}">
      <formula1>$P$166:$P$169</formula1>
    </dataValidation>
    <dataValidation type="list" allowBlank="1" showInputMessage="1" showErrorMessage="1" prompt="De acuerdo a la actividad crítica, escoge de la lista el tipo de factor." sqref="B31:B36" xr:uid="{00000000-0002-0000-0000-00000C000000}">
      <formula1>$O$165:$O$170</formula1>
    </dataValidation>
    <dataValidation type="list" allowBlank="1" showInputMessage="1" showErrorMessage="1" prompt="De acuerdo a la actividad crítica, escoge el factor" sqref="B8:B10 B18:B19 B95:B96 B103:B104 B132:B136 B145:B146 B166:B168" xr:uid="{00000000-0002-0000-0000-00000D000000}">
      <formula1>#REF!</formula1>
    </dataValidation>
    <dataValidation type="list" allowBlank="1" showInputMessage="1" showErrorMessage="1" prompt="Escoge de la lista el factor correspondiente" sqref="B178" xr:uid="{00000000-0002-0000-0000-00000E000000}">
      <formula1>$P$166:$P$169</formula1>
    </dataValidation>
    <dataValidation type="list" allowBlank="1" showInputMessage="1" showErrorMessage="1" prompt="Escoge de la lista el factor correspondiente" sqref="B226" xr:uid="{00000000-0002-0000-0000-00000F000000}">
      <formula1>$P$26:$P$33</formula1>
    </dataValidation>
    <dataValidation type="list" allowBlank="1" showInputMessage="1" showErrorMessage="1" prompt="De acuerdo a la actividad crítica, escoge el factor" sqref="B206:B207" xr:uid="{00000000-0002-0000-0000-000010000000}">
      <formula1>$P$167:$P$170</formula1>
    </dataValidation>
    <dataValidation type="list" allowBlank="1" showInputMessage="1" showErrorMessage="1" prompt="De acuerdo a la actividad crítica, escoge de la lista el tipo de factor." sqref="B200:B203" xr:uid="{00000000-0002-0000-0000-000011000000}">
      <formula1>$O$167:$O$172</formula1>
    </dataValidation>
    <dataValidation type="list" allowBlank="1" showInputMessage="1" showErrorMessage="1" prompt="De acuerdo a la actividad crítica, escoge el factor" sqref="B44:B52" xr:uid="{00000000-0002-0000-0000-000012000000}">
      <formula1>$N$32:$N$37</formula1>
    </dataValidation>
    <dataValidation type="list" allowBlank="1" showInputMessage="1" showErrorMessage="1" prompt="De acuerdo a la actividad crítica, escoge el factor" sqref="B123:B124" xr:uid="{00000000-0002-0000-0000-000013000000}">
      <formula1>$P$22:$P$29</formula1>
    </dataValidation>
    <dataValidation type="list" allowBlank="1" showInputMessage="1" showErrorMessage="1" prompt="Escoge de la lista el factor correspondiente" sqref="B20 B147:B148" xr:uid="{00000000-0002-0000-0000-000014000000}">
      <formula1>#REF!</formula1>
    </dataValidation>
    <dataValidation type="list" allowBlank="1" showInputMessage="1" showErrorMessage="1" prompt="De acuerdo a la actividad crítica, escoge el factor" sqref="B24:B28" xr:uid="{00000000-0002-0000-0000-000015000000}">
      <formula1>$N$165:$N$168</formula1>
    </dataValidation>
    <dataValidation type="list" allowBlank="1" showInputMessage="1" showErrorMessage="1" prompt="De acuerdo a la actividad crítica, escoge el factor" sqref="B39:B40" xr:uid="{00000000-0002-0000-0000-000016000000}">
      <formula1>$P$165:$P$168</formula1>
    </dataValidation>
    <dataValidation type="list" allowBlank="1" showInputMessage="1" showErrorMessage="1" prompt="De acuerdo a la actividad crítica, escoge de la lista el tipo de factor." sqref="B171:B173" xr:uid="{00000000-0002-0000-0000-000017000000}">
      <formula1>$O$166:$O$171</formula1>
    </dataValidation>
    <dataValidation type="list" allowBlank="1" showInputMessage="1" showErrorMessage="1" prompt="De acuerdo a la actividad crítica, escoge el factor" sqref="B212:B215" xr:uid="{00000000-0002-0000-0000-000018000000}">
      <formula1>$N$26:$N$31</formula1>
    </dataValidation>
    <dataValidation type="list" allowBlank="1" showInputMessage="1" showErrorMessage="1" prompt="De acuerdo a la actividad crítica, escoge el factor" sqref="B74:B75" xr:uid="{00000000-0002-0000-0000-000019000000}">
      <formula1>$P$25:$P$32</formula1>
    </dataValidation>
    <dataValidation type="list" allowBlank="1" showInputMessage="1" showErrorMessage="1" prompt="De acuerdo a la actividad crítica, escoge el factor" sqref="B79:B83" xr:uid="{00000000-0002-0000-0000-00001A000000}">
      <formula1>$N$198:$N$200</formula1>
    </dataValidation>
    <dataValidation type="list" allowBlank="1" showInputMessage="1" showErrorMessage="1" prompt="De acuerdo a la actividad crítica, escoge de la lista el tipo de factor." sqref="B218:B221" xr:uid="{00000000-0002-0000-0000-00001B000000}">
      <formula1>$O$26:$O$35</formula1>
    </dataValidation>
    <dataValidation type="list" allowBlank="1" showInputMessage="1" showErrorMessage="1" prompt="De acuerdo a la actividad crítica, escoge de la lista el tipo de factor." sqref="B67:B71" xr:uid="{00000000-0002-0000-0000-00001C000000}">
      <formula1>$O$25:$O$34</formula1>
    </dataValidation>
    <dataValidation type="list" allowBlank="1" showInputMessage="1" showErrorMessage="1" prompt="De acuerdo a la actividad crítica, escoge de la lista el tipo de factor." sqref="B86:B91" xr:uid="{00000000-0002-0000-0000-00001D000000}">
      <formula1>$O$198:$O$203</formula1>
    </dataValidation>
    <dataValidation type="list" allowBlank="1" showInputMessage="1" showErrorMessage="1" prompt="De acuerdo a la actividad crítica, escoge el factor" sqref="B109:B113" xr:uid="{00000000-0002-0000-0000-00001E000000}">
      <formula1>$N$22:$N$27</formula1>
    </dataValidation>
    <dataValidation type="list" allowBlank="1" showInputMessage="1" showErrorMessage="1" prompt="Escoge de la lista el factor correspondiente" sqref="B208" xr:uid="{00000000-0002-0000-0000-00001F000000}">
      <formula1>$P$167:$P$170</formula1>
    </dataValidation>
    <dataValidation type="list" allowBlank="1" showInputMessage="1" showErrorMessage="1" prompt="De acuerdo a la actividad crítica, escoge de la lista el tipo de factor." sqref="B116:B120 B128" xr:uid="{00000000-0002-0000-0000-000020000000}">
      <formula1>$O$22:$O$31</formula1>
    </dataValidation>
    <dataValidation type="list" allowBlank="1" showInputMessage="1" showErrorMessage="1" prompt="De acuerdo a la actividad crítica, escoge el factor" sqref="B224:B225" xr:uid="{00000000-0002-0000-0000-000021000000}">
      <formula1>$P$26:$P$33</formula1>
    </dataValidation>
    <dataValidation type="list" allowBlank="1" showInputMessage="1" showErrorMessage="1" prompt="Escoge de la lista el factor correspondiente" sqref="B41" xr:uid="{00000000-0002-0000-0000-000022000000}">
      <formula1>$P$165:$P$168</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6923C"/>
  </sheetPr>
  <dimension ref="A1:CG1000"/>
  <sheetViews>
    <sheetView topLeftCell="CD10" workbookViewId="0">
      <selection sqref="A1:A3"/>
    </sheetView>
  </sheetViews>
  <sheetFormatPr baseColWidth="10" defaultColWidth="11.21875" defaultRowHeight="15" customHeight="1"/>
  <cols>
    <col min="1" max="1" width="11.77734375" customWidth="1"/>
    <col min="2" max="2" width="37.21875" customWidth="1"/>
    <col min="3" max="3" width="22.21875" customWidth="1"/>
    <col min="4" max="4" width="37.21875" customWidth="1"/>
    <col min="5" max="5" width="23.6640625" customWidth="1"/>
    <col min="6" max="6" width="39.44140625" customWidth="1"/>
    <col min="7" max="7" width="19.44140625" customWidth="1"/>
    <col min="8" max="8" width="17.44140625" customWidth="1"/>
    <col min="9" max="9" width="17.44140625" hidden="1" customWidth="1"/>
    <col min="10" max="10" width="11.5546875" hidden="1" customWidth="1"/>
    <col min="11" max="12" width="15" hidden="1" customWidth="1"/>
    <col min="13" max="13" width="13.88671875" hidden="1" customWidth="1"/>
    <col min="14" max="18" width="11.5546875" hidden="1" customWidth="1"/>
    <col min="19" max="19" width="29.44140625" hidden="1" customWidth="1"/>
    <col min="20" max="20" width="35.6640625" customWidth="1"/>
    <col min="21" max="21" width="29.33203125" customWidth="1"/>
    <col min="22" max="22" width="20.109375" customWidth="1"/>
    <col min="23" max="23" width="50.88671875" customWidth="1"/>
    <col min="24" max="24" width="47.6640625" customWidth="1"/>
    <col min="25" max="25" width="23.5546875" customWidth="1"/>
    <col min="26" max="26" width="19.33203125" hidden="1" customWidth="1"/>
    <col min="27" max="27" width="21.6640625" hidden="1" customWidth="1"/>
    <col min="28" max="28" width="4.5546875" hidden="1" customWidth="1"/>
    <col min="29" max="29" width="24.33203125" hidden="1" customWidth="1"/>
    <col min="30" max="30" width="4.6640625" hidden="1" customWidth="1"/>
    <col min="31" max="31" width="27.6640625" hidden="1" customWidth="1"/>
    <col min="32" max="32" width="5.5546875" hidden="1" customWidth="1"/>
    <col min="33" max="33" width="25.5546875" hidden="1" customWidth="1"/>
    <col min="34" max="34" width="5.77734375" hidden="1" customWidth="1"/>
    <col min="35" max="35" width="19.88671875" hidden="1" customWidth="1"/>
    <col min="36" max="36" width="5.109375" hidden="1" customWidth="1"/>
    <col min="37" max="37" width="22.88671875" hidden="1" customWidth="1"/>
    <col min="38" max="38" width="3.77734375" hidden="1" customWidth="1"/>
    <col min="39" max="39" width="20.6640625" hidden="1" customWidth="1"/>
    <col min="40" max="40" width="4.88671875" hidden="1" customWidth="1"/>
    <col min="41" max="41" width="8.21875" hidden="1" customWidth="1"/>
    <col min="42" max="42" width="11.5546875" hidden="1" customWidth="1"/>
    <col min="43" max="43" width="12.77734375" hidden="1" customWidth="1"/>
    <col min="44" max="44" width="11.5546875" hidden="1" customWidth="1"/>
    <col min="45" max="45" width="15.44140625" hidden="1" customWidth="1"/>
    <col min="46" max="46" width="12.6640625" hidden="1" customWidth="1"/>
    <col min="47" max="48" width="11.5546875" hidden="1" customWidth="1"/>
    <col min="49" max="49" width="14.109375" hidden="1" customWidth="1"/>
    <col min="50" max="50" width="11.5546875" hidden="1" customWidth="1"/>
    <col min="51" max="52" width="15" hidden="1" customWidth="1"/>
    <col min="53" max="53" width="12.5546875" hidden="1" customWidth="1"/>
    <col min="54" max="58" width="11.5546875" hidden="1" customWidth="1"/>
    <col min="59" max="59" width="35.109375" hidden="1" customWidth="1"/>
    <col min="60" max="60" width="17.6640625" hidden="1" customWidth="1"/>
    <col min="61" max="61" width="15.77734375" hidden="1" customWidth="1"/>
    <col min="62" max="62" width="11.5546875" hidden="1" customWidth="1"/>
    <col min="63" max="63" width="27.88671875" hidden="1" customWidth="1"/>
    <col min="64" max="64" width="18.6640625" hidden="1" customWidth="1"/>
    <col min="65" max="65" width="11.5546875" hidden="1" customWidth="1"/>
    <col min="66" max="66" width="13.88671875" hidden="1" customWidth="1"/>
    <col min="67" max="67" width="16" hidden="1" customWidth="1"/>
    <col min="68" max="68" width="25" hidden="1" customWidth="1"/>
    <col min="69" max="69" width="21.77734375" hidden="1" customWidth="1"/>
    <col min="70" max="72" width="11.5546875" hidden="1" customWidth="1"/>
    <col min="73" max="73" width="35.21875" hidden="1" customWidth="1"/>
    <col min="74" max="74" width="11.5546875" hidden="1" customWidth="1"/>
    <col min="75" max="75" width="32" hidden="1" customWidth="1"/>
    <col min="76" max="76" width="22.21875" hidden="1" customWidth="1"/>
    <col min="77" max="80" width="11.5546875" hidden="1" customWidth="1"/>
    <col min="81" max="81" width="36.6640625" customWidth="1"/>
    <col min="82" max="82" width="24.6640625" customWidth="1"/>
    <col min="83" max="83" width="28" customWidth="1"/>
    <col min="84" max="84" width="46.21875" customWidth="1"/>
    <col min="85" max="85" width="39" customWidth="1"/>
  </cols>
  <sheetData>
    <row r="1" spans="1:85" ht="27.75" customHeight="1">
      <c r="A1" s="445"/>
      <c r="B1" s="446" t="s">
        <v>0</v>
      </c>
      <c r="C1" s="421"/>
      <c r="D1" s="421"/>
      <c r="E1" s="421"/>
      <c r="F1" s="421"/>
      <c r="G1" s="421"/>
      <c r="H1" s="422"/>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27.75" customHeight="1">
      <c r="A2" s="435"/>
      <c r="B2" s="447" t="s">
        <v>197</v>
      </c>
      <c r="C2" s="421"/>
      <c r="D2" s="421"/>
      <c r="E2" s="421"/>
      <c r="F2" s="421"/>
      <c r="G2" s="421"/>
      <c r="H2" s="422"/>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27.75" customHeight="1">
      <c r="A3" s="436"/>
      <c r="B3" s="446" t="s">
        <v>2</v>
      </c>
      <c r="C3" s="421"/>
      <c r="D3" s="421"/>
      <c r="E3" s="421"/>
      <c r="F3" s="421"/>
      <c r="G3" s="421"/>
      <c r="H3" s="422"/>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75" customHeight="1">
      <c r="A4" s="12"/>
      <c r="B4" s="12"/>
      <c r="C4" s="1"/>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ht="15" customHeight="1">
      <c r="A5" s="449" t="s">
        <v>198</v>
      </c>
      <c r="B5" s="449" t="s">
        <v>199</v>
      </c>
      <c r="C5" s="449" t="s">
        <v>200</v>
      </c>
      <c r="D5" s="465" t="s">
        <v>201</v>
      </c>
      <c r="E5" s="421"/>
      <c r="F5" s="421"/>
      <c r="G5" s="421"/>
      <c r="H5" s="421"/>
      <c r="I5" s="421"/>
      <c r="J5" s="421"/>
      <c r="K5" s="421"/>
      <c r="L5" s="421"/>
      <c r="M5" s="422"/>
      <c r="N5" s="19"/>
      <c r="O5" s="19"/>
      <c r="P5" s="19"/>
      <c r="Q5" s="19"/>
      <c r="R5" s="19"/>
      <c r="S5" s="438"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615" t="s">
        <v>204</v>
      </c>
      <c r="AU5" s="451"/>
      <c r="AV5" s="451"/>
      <c r="AW5" s="451"/>
      <c r="AX5" s="451"/>
      <c r="AY5" s="451"/>
      <c r="AZ5" s="451"/>
      <c r="BA5" s="428"/>
      <c r="BB5" s="19"/>
      <c r="BC5" s="19"/>
      <c r="BD5" s="19"/>
      <c r="BE5" s="19"/>
      <c r="BF5" s="19"/>
      <c r="BG5" s="457" t="s">
        <v>205</v>
      </c>
      <c r="BH5" s="451"/>
      <c r="BI5" s="451"/>
      <c r="BJ5" s="451"/>
      <c r="BK5" s="428"/>
      <c r="BL5" s="461" t="s">
        <v>206</v>
      </c>
      <c r="BM5" s="451"/>
      <c r="BN5" s="451"/>
      <c r="BO5" s="451"/>
      <c r="BP5" s="451"/>
      <c r="BQ5" s="428"/>
      <c r="BR5" s="613" t="s">
        <v>207</v>
      </c>
      <c r="BS5" s="463"/>
      <c r="BT5" s="464"/>
      <c r="BU5" s="462" t="s">
        <v>208</v>
      </c>
      <c r="BV5" s="463"/>
      <c r="BW5" s="463"/>
      <c r="BX5" s="464"/>
      <c r="BY5" s="450" t="s">
        <v>209</v>
      </c>
      <c r="BZ5" s="451"/>
      <c r="CA5" s="451"/>
      <c r="CB5" s="466"/>
      <c r="CC5" s="450" t="s">
        <v>210</v>
      </c>
      <c r="CD5" s="451"/>
      <c r="CE5" s="451"/>
      <c r="CF5" s="451"/>
      <c r="CG5" s="428"/>
    </row>
    <row r="6" spans="1:85" ht="15" customHeight="1">
      <c r="A6" s="435"/>
      <c r="B6" s="435"/>
      <c r="C6" s="435"/>
      <c r="D6" s="438" t="s">
        <v>211</v>
      </c>
      <c r="E6" s="438" t="s">
        <v>212</v>
      </c>
      <c r="F6" s="438" t="s">
        <v>213</v>
      </c>
      <c r="G6" s="468" t="s">
        <v>214</v>
      </c>
      <c r="H6" s="443" t="s">
        <v>215</v>
      </c>
      <c r="I6" s="428"/>
      <c r="J6" s="443" t="s">
        <v>216</v>
      </c>
      <c r="K6" s="428"/>
      <c r="L6" s="20"/>
      <c r="M6" s="438" t="s">
        <v>217</v>
      </c>
      <c r="N6" s="19"/>
      <c r="O6" s="19"/>
      <c r="P6" s="19"/>
      <c r="Q6" s="19"/>
      <c r="R6" s="19"/>
      <c r="S6" s="435"/>
      <c r="T6" s="440" t="s">
        <v>218</v>
      </c>
      <c r="U6" s="421"/>
      <c r="V6" s="421"/>
      <c r="W6" s="421"/>
      <c r="X6" s="421"/>
      <c r="Y6" s="421"/>
      <c r="Z6" s="422"/>
      <c r="AA6" s="441" t="s">
        <v>219</v>
      </c>
      <c r="AB6" s="421"/>
      <c r="AC6" s="421"/>
      <c r="AD6" s="421"/>
      <c r="AE6" s="421"/>
      <c r="AF6" s="421"/>
      <c r="AG6" s="421"/>
      <c r="AH6" s="421"/>
      <c r="AI6" s="421"/>
      <c r="AJ6" s="421"/>
      <c r="AK6" s="421"/>
      <c r="AL6" s="421"/>
      <c r="AM6" s="421"/>
      <c r="AN6" s="421"/>
      <c r="AO6" s="421"/>
      <c r="AP6" s="422"/>
      <c r="AQ6" s="442" t="s">
        <v>220</v>
      </c>
      <c r="AR6" s="442" t="s">
        <v>221</v>
      </c>
      <c r="AS6" s="442"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105.75" customHeight="1">
      <c r="A7" s="436"/>
      <c r="B7" s="436"/>
      <c r="C7" s="436"/>
      <c r="D7" s="436"/>
      <c r="E7" s="436"/>
      <c r="F7" s="436"/>
      <c r="G7" s="436"/>
      <c r="H7" s="431"/>
      <c r="I7" s="432"/>
      <c r="J7" s="431"/>
      <c r="K7" s="432"/>
      <c r="L7" s="20"/>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22" t="s">
        <v>235</v>
      </c>
      <c r="AB7" s="23" t="s">
        <v>236</v>
      </c>
      <c r="AC7" s="22" t="s">
        <v>969</v>
      </c>
      <c r="AD7" s="23" t="s">
        <v>236</v>
      </c>
      <c r="AE7" s="22" t="s">
        <v>970</v>
      </c>
      <c r="AF7" s="23" t="s">
        <v>236</v>
      </c>
      <c r="AG7" s="22" t="s">
        <v>971</v>
      </c>
      <c r="AH7" s="23" t="s">
        <v>236</v>
      </c>
      <c r="AI7" s="22" t="s">
        <v>972</v>
      </c>
      <c r="AJ7" s="23" t="s">
        <v>236</v>
      </c>
      <c r="AK7" s="22" t="s">
        <v>241</v>
      </c>
      <c r="AL7" s="23" t="s">
        <v>236</v>
      </c>
      <c r="AM7" s="23" t="s">
        <v>242</v>
      </c>
      <c r="AN7" s="23" t="s">
        <v>236</v>
      </c>
      <c r="AO7" s="24" t="s">
        <v>243</v>
      </c>
      <c r="AP7" s="22" t="s">
        <v>244</v>
      </c>
      <c r="AQ7" s="436"/>
      <c r="AR7" s="436"/>
      <c r="AS7" s="436"/>
      <c r="AT7" s="218" t="s">
        <v>245</v>
      </c>
      <c r="AU7" s="612" t="s">
        <v>215</v>
      </c>
      <c r="AV7" s="422"/>
      <c r="AW7" s="218" t="s">
        <v>246</v>
      </c>
      <c r="AX7" s="612" t="s">
        <v>216</v>
      </c>
      <c r="AY7" s="422"/>
      <c r="AZ7" s="20"/>
      <c r="BA7" s="218" t="s">
        <v>247</v>
      </c>
      <c r="BB7" s="19" t="s">
        <v>223</v>
      </c>
      <c r="BC7" s="19" t="s">
        <v>224</v>
      </c>
      <c r="BD7" s="19" t="s">
        <v>225</v>
      </c>
      <c r="BE7" s="19" t="s">
        <v>226</v>
      </c>
      <c r="BF7" s="19" t="s">
        <v>227</v>
      </c>
      <c r="BG7" s="26" t="s">
        <v>248</v>
      </c>
      <c r="BH7" s="26" t="s">
        <v>249</v>
      </c>
      <c r="BI7" s="26" t="s">
        <v>250</v>
      </c>
      <c r="BJ7" s="26" t="s">
        <v>251</v>
      </c>
      <c r="BK7" s="26" t="s">
        <v>252</v>
      </c>
      <c r="BL7" s="27" t="s">
        <v>253</v>
      </c>
      <c r="BM7" s="27" t="s">
        <v>254</v>
      </c>
      <c r="BN7" s="27" t="s">
        <v>249</v>
      </c>
      <c r="BO7" s="27" t="s">
        <v>255</v>
      </c>
      <c r="BP7" s="27" t="s">
        <v>256</v>
      </c>
      <c r="BQ7" s="27" t="s">
        <v>257</v>
      </c>
      <c r="BR7" s="28" t="s">
        <v>258</v>
      </c>
      <c r="BS7" s="28" t="s">
        <v>259</v>
      </c>
      <c r="BT7" s="28" t="s">
        <v>260</v>
      </c>
      <c r="BU7" s="28" t="s">
        <v>258</v>
      </c>
      <c r="BV7" s="28" t="s">
        <v>259</v>
      </c>
      <c r="BW7" s="28" t="s">
        <v>260</v>
      </c>
      <c r="BX7" s="219" t="s">
        <v>261</v>
      </c>
      <c r="BY7" s="28" t="s">
        <v>258</v>
      </c>
      <c r="BZ7" s="28" t="s">
        <v>259</v>
      </c>
      <c r="CA7" s="28" t="s">
        <v>260</v>
      </c>
      <c r="CB7" s="29" t="s">
        <v>1234</v>
      </c>
      <c r="CC7" s="28" t="s">
        <v>258</v>
      </c>
      <c r="CD7" s="28" t="s">
        <v>259</v>
      </c>
      <c r="CE7" s="28" t="s">
        <v>260</v>
      </c>
      <c r="CF7" s="28" t="s">
        <v>261</v>
      </c>
      <c r="CG7" s="28" t="s">
        <v>262</v>
      </c>
    </row>
    <row r="8" spans="1:85" ht="82.5" customHeight="1">
      <c r="A8" s="445" t="s">
        <v>118</v>
      </c>
      <c r="B8" s="454" t="s">
        <v>1235</v>
      </c>
      <c r="C8" s="445" t="s">
        <v>1236</v>
      </c>
      <c r="D8" s="454" t="s">
        <v>1237</v>
      </c>
      <c r="E8" s="454" t="s">
        <v>1238</v>
      </c>
      <c r="F8" s="454" t="s">
        <v>1239</v>
      </c>
      <c r="G8" s="445" t="s">
        <v>21</v>
      </c>
      <c r="H8" s="569">
        <v>4</v>
      </c>
      <c r="I8" s="603" t="str">
        <f>IF(H8=5,"CASI SEGURO",IF(H8=4,"PROBABLE",IF(H8=3,"POSIBLE",IF(H8=2,"IMPROBABLE","RARA VEZ"))))</f>
        <v>PROBABLE</v>
      </c>
      <c r="J8" s="569">
        <v>4</v>
      </c>
      <c r="K8" s="603" t="str">
        <f>IF(J8=1,"INSIGNIFICANTE",IF(J8=2,"MENOR",IF(J8=3,"MODERADO",IF(J8=4,"MAYOR","CATASTRÓFICO"))))</f>
        <v>MAYOR</v>
      </c>
      <c r="L8" s="603">
        <f>IF(J8=2,H8+20,IF(J8=3,H8+30,IF(J8=4,H8+40,IF(J8=5,H8+50,H8+10))))</f>
        <v>44</v>
      </c>
      <c r="M8" s="453" t="str">
        <f>IF(J8=1,$N$8,IF(J8=2,$O$8,IF(J8=3,$P$8,IF(J8=4,$Q$8,$R$8))))</f>
        <v>EXTREMA 4:4</v>
      </c>
      <c r="N8" s="445" t="str">
        <f>IF($L8=11,"BAJA 1:1",IF($L8=12,"BAJA 2:1",IF($L8=13,"BAJA 3:1",IF($L8=14,"MODERADA 4:1","ALTA 5:1"))))</f>
        <v>ALTA 5:1</v>
      </c>
      <c r="O8" s="445" t="str">
        <f>IF($L8=21,"BAJA 1:2",IF($L8=22,"BAJA 2:2",IF($L8=23,"MODERADA 3:2",IF($L8=24,"ALTA 4:2","ALTA 5:2"))))</f>
        <v>ALTA 5:2</v>
      </c>
      <c r="P8" s="445" t="str">
        <f>IF($L8=31,"MODERADA 1:3",IF($L8=32,"MODERADA 2:3",IF($L8=33,"ALTA 3:3",IF($L8=34,"ALTA 4:3","EXTREMA 5:3"))))</f>
        <v>EXTREMA 5:3</v>
      </c>
      <c r="Q8" s="445" t="str">
        <f>IF($L8=41,"ALTA 1:4",IF($L8=42,"ALTA 2:4",IF($L8=43,"EXTREMA 3:4",IF($L8=44,"EXTREMA 4:4","EXTREMA 5:4"))))</f>
        <v>EXTREMA 4:4</v>
      </c>
      <c r="R8" s="445" t="str">
        <f>IF($L8=51,"ALTA 1:5",IF($L8=52,"EXTREMA 2:5",IF($L8=53,"EXTREMA 3:5",IF($L8=54,"EXTREMA 4:5","EXTREMA 5:5"))))</f>
        <v>EXTREMA 5:5</v>
      </c>
      <c r="S8" s="577" t="s">
        <v>353</v>
      </c>
      <c r="T8" s="220" t="s">
        <v>1240</v>
      </c>
      <c r="U8" s="220" t="s">
        <v>1241</v>
      </c>
      <c r="V8" s="220" t="s">
        <v>1242</v>
      </c>
      <c r="W8" s="220" t="s">
        <v>1243</v>
      </c>
      <c r="X8" s="220" t="s">
        <v>1244</v>
      </c>
      <c r="Y8" s="89" t="s">
        <v>1245</v>
      </c>
      <c r="Z8" s="184" t="s">
        <v>1113</v>
      </c>
      <c r="AA8" s="184" t="s">
        <v>277</v>
      </c>
      <c r="AB8" s="184">
        <f t="shared" ref="AB8:AB16" si="0">IF(AA8 = "Asignado",$AB$98,IF(AA8="No asignado",0,""))</f>
        <v>15</v>
      </c>
      <c r="AC8" s="184" t="s">
        <v>278</v>
      </c>
      <c r="AD8" s="184">
        <f t="shared" ref="AD8:AD16" si="1">IF(AC8 = "Adecuado",$AB$98,IF(AC8="No adecuado",0,""))</f>
        <v>15</v>
      </c>
      <c r="AE8" s="184" t="s">
        <v>279</v>
      </c>
      <c r="AF8" s="184">
        <f t="shared" ref="AF8:AF16" si="2">IF(AE8 = "Oportuna",$AB$98,IF(AE8="Inoportuna",0,""))</f>
        <v>15</v>
      </c>
      <c r="AG8" s="184" t="s">
        <v>276</v>
      </c>
      <c r="AH8" s="184">
        <f t="shared" ref="AH8:AH16" si="3">IF(AG8 = "Prevenir",$AB$98,IF(AG8="Detectar",$AB$99,IF(AG8="No es un control",0,"")))</f>
        <v>15</v>
      </c>
      <c r="AI8" s="184" t="s">
        <v>280</v>
      </c>
      <c r="AJ8" s="184">
        <f t="shared" ref="AJ8:AJ16" si="4">IF(AI8 = "Confiable",$AB$98,IF(AI8="No confiable",0,""))</f>
        <v>15</v>
      </c>
      <c r="AK8" s="198" t="s">
        <v>281</v>
      </c>
      <c r="AL8" s="184">
        <f t="shared" ref="AL8:AL16" si="5">IF(AK8 = "Se investigan y resuelven oportunamente",$AB$98,IF(AK8="No se investigan y resuelven oportunamente",0,""))</f>
        <v>15</v>
      </c>
      <c r="AM8" s="184" t="s">
        <v>282</v>
      </c>
      <c r="AN8" s="184">
        <f t="shared" ref="AN8:AN16" si="6">IF(AM8 = "Completa",$AN$98,IF(AM8="Incompleta",$AN$99,IF(AM8="No existe",0,"")))</f>
        <v>10</v>
      </c>
      <c r="AO8" s="184">
        <f t="shared" ref="AO8:AO16" si="7">+AB8+AD8+AF8+AH8+AJ8+AL8+AN8</f>
        <v>100</v>
      </c>
      <c r="AP8" s="184" t="str">
        <f>+IF(AO8&gt;96,"Fuerte",IF(AO8&lt;86,"Débil","Moderado"))</f>
        <v>Fuerte</v>
      </c>
      <c r="AQ8" s="184" t="s">
        <v>341</v>
      </c>
      <c r="AR8" s="184" t="s">
        <v>341</v>
      </c>
      <c r="AS8" s="568" t="s">
        <v>341</v>
      </c>
      <c r="AT8" s="569" t="s">
        <v>284</v>
      </c>
      <c r="AU8" s="569">
        <v>3</v>
      </c>
      <c r="AV8" s="603" t="str">
        <f>IF(AU8=5,"CASI SEGURO",IF(AU8=4,"PROBABLE",IF(AU8=3,"POSIBLE",IF(AU8=2,"IMPROBABLE","RARA VEZ"))))</f>
        <v>POSIBLE</v>
      </c>
      <c r="AW8" s="569" t="s">
        <v>284</v>
      </c>
      <c r="AX8" s="569">
        <v>3</v>
      </c>
      <c r="AY8" s="603" t="str">
        <f>IF(AX8=1,"INSIGNIFICANTE",IF(AX8=2,"MENOR",IF(AX8=3,"MODERADO",IF(AX8=4,"MAYOR","CATASTRÓFICO"))))</f>
        <v>MODERADO</v>
      </c>
      <c r="AZ8" s="603">
        <f>IF(AX8=2,AU8+20,IF(AX8=3,AU8+30,IF(AX8=4,AU8+40,IF(AX8=5,AU8+50,AU8+10))))</f>
        <v>33</v>
      </c>
      <c r="BA8" s="604" t="str">
        <f>IF(AX8=1,$BB8,IF(AX8=2,$BC$8,IF(AX8=3,$BD$8,IF(AX8=4,$BE$8,$BF$8))))</f>
        <v>ALTA 3:3</v>
      </c>
      <c r="BB8" s="563" t="str">
        <f>IF($AZ8=11,"BAJA 1:1",IF($AZ8=12,"BAJA 2:1",IF($AZ8=13,"BAJA 3:1",IF($AZ8=14,"MODERADA 4:1","ALTA 5:1"))))</f>
        <v>ALTA 5:1</v>
      </c>
      <c r="BC8" s="564" t="str">
        <f>IF($AZ8=21,"BAJA 1:2",IF($AZ8=22,"BAJA 2:2",IF($AZ8=23,"MODERADA 3:2",IF($AZ8=24,"ALTA 4:2","ALTA 5:2"))))</f>
        <v>ALTA 5:2</v>
      </c>
      <c r="BD8" s="564" t="str">
        <f>IF($AZ8=31,"MODERADA 1:3",IF($AZ8=32,"MODERADA 2:3",IF($AZ8=33,"ALTA 3:3",IF($AZ8=34,"ALTA 4:3","EXTREMA 5:3"))))</f>
        <v>ALTA 3:3</v>
      </c>
      <c r="BE8" s="564" t="str">
        <f>IF($AZ8=41,"ALTA 1:4",IF($AZ8=42,"ALTA 2:4",IF($AZ8=43,"EXTREMA 3:4",IF($AZ8=44,"EXTREMA 4:4","EXTREMA 5:4"))))</f>
        <v>EXTREMA 5:4</v>
      </c>
      <c r="BF8" s="565" t="str">
        <f>IF($AZ8=51,"ALTA 1:5",IF($AZ8=52,"EXTREMA 2:5",IF($AZ8=53,"EXTREMA 3:5",IF($AZ8=54,"EXTREMA 4:5","EXTREMA 5:5"))))</f>
        <v>EXTREMA 5:5</v>
      </c>
      <c r="BG8" s="445" t="s">
        <v>1246</v>
      </c>
      <c r="BH8" s="445" t="s">
        <v>1247</v>
      </c>
      <c r="BI8" s="607">
        <v>43891</v>
      </c>
      <c r="BJ8" s="607">
        <v>44196</v>
      </c>
      <c r="BK8" s="445" t="s">
        <v>1248</v>
      </c>
      <c r="BL8" s="445"/>
      <c r="BM8" s="445"/>
      <c r="BN8" s="445"/>
      <c r="BO8" s="445"/>
      <c r="BP8" s="445"/>
      <c r="BQ8" s="445"/>
      <c r="BR8" s="445" t="s">
        <v>1249</v>
      </c>
      <c r="BS8" s="445">
        <v>2</v>
      </c>
      <c r="BT8" s="445" t="s">
        <v>1249</v>
      </c>
      <c r="BU8" s="445" t="s">
        <v>1250</v>
      </c>
      <c r="BV8" s="445">
        <v>2</v>
      </c>
      <c r="BW8" s="614" t="s">
        <v>1251</v>
      </c>
      <c r="BX8" s="454" t="s">
        <v>1252</v>
      </c>
      <c r="BY8" s="609"/>
      <c r="BZ8" s="445"/>
      <c r="CA8" s="445"/>
      <c r="CB8" s="427" t="s">
        <v>1253</v>
      </c>
      <c r="CC8" s="445" t="s">
        <v>1254</v>
      </c>
      <c r="CD8" s="445" t="s">
        <v>1255</v>
      </c>
      <c r="CE8" s="445" t="s">
        <v>1256</v>
      </c>
      <c r="CF8" s="445" t="s">
        <v>1257</v>
      </c>
      <c r="CG8" s="35"/>
    </row>
    <row r="9" spans="1:85" ht="82.5" customHeight="1">
      <c r="A9" s="435"/>
      <c r="B9" s="435"/>
      <c r="C9" s="435"/>
      <c r="D9" s="435"/>
      <c r="E9" s="435"/>
      <c r="F9" s="435"/>
      <c r="G9" s="435"/>
      <c r="H9" s="435"/>
      <c r="I9" s="435"/>
      <c r="J9" s="435"/>
      <c r="K9" s="435"/>
      <c r="L9" s="435"/>
      <c r="M9" s="435"/>
      <c r="N9" s="435"/>
      <c r="O9" s="435"/>
      <c r="P9" s="435"/>
      <c r="Q9" s="435"/>
      <c r="R9" s="435"/>
      <c r="S9" s="435"/>
      <c r="T9" s="220" t="s">
        <v>1258</v>
      </c>
      <c r="U9" s="7" t="s">
        <v>1259</v>
      </c>
      <c r="V9" s="220" t="s">
        <v>1242</v>
      </c>
      <c r="W9" s="7" t="s">
        <v>1260</v>
      </c>
      <c r="X9" s="220" t="s">
        <v>1244</v>
      </c>
      <c r="Y9" s="89" t="s">
        <v>1245</v>
      </c>
      <c r="Z9" s="184" t="s">
        <v>1113</v>
      </c>
      <c r="AA9" s="71" t="s">
        <v>277</v>
      </c>
      <c r="AB9" s="184">
        <f t="shared" si="0"/>
        <v>15</v>
      </c>
      <c r="AC9" s="71" t="s">
        <v>278</v>
      </c>
      <c r="AD9" s="184">
        <f t="shared" si="1"/>
        <v>15</v>
      </c>
      <c r="AE9" s="71" t="s">
        <v>279</v>
      </c>
      <c r="AF9" s="184">
        <f t="shared" si="2"/>
        <v>15</v>
      </c>
      <c r="AG9" s="71" t="s">
        <v>276</v>
      </c>
      <c r="AH9" s="184">
        <f t="shared" si="3"/>
        <v>15</v>
      </c>
      <c r="AI9" s="71" t="s">
        <v>280</v>
      </c>
      <c r="AJ9" s="184">
        <f t="shared" si="4"/>
        <v>15</v>
      </c>
      <c r="AK9" s="6" t="s">
        <v>281</v>
      </c>
      <c r="AL9" s="184">
        <f t="shared" si="5"/>
        <v>15</v>
      </c>
      <c r="AM9" s="71" t="s">
        <v>340</v>
      </c>
      <c r="AN9" s="184">
        <f t="shared" si="6"/>
        <v>5</v>
      </c>
      <c r="AO9" s="184">
        <f t="shared" si="7"/>
        <v>95</v>
      </c>
      <c r="AP9" s="71" t="str">
        <f t="shared" ref="AP9:AP15" si="8">+IF(AO9&gt;96,"Fuerte",IF(AO9&lt;85,"Débil","Moderado"))</f>
        <v>Moderado</v>
      </c>
      <c r="AQ9" s="71" t="s">
        <v>283</v>
      </c>
      <c r="AR9" s="184" t="s">
        <v>283</v>
      </c>
      <c r="AS9" s="435"/>
      <c r="AT9" s="435"/>
      <c r="AU9" s="435"/>
      <c r="AV9" s="435"/>
      <c r="AW9" s="435"/>
      <c r="AX9" s="435"/>
      <c r="AY9" s="435"/>
      <c r="AZ9" s="435"/>
      <c r="BA9" s="435"/>
      <c r="BB9" s="429"/>
      <c r="BC9" s="460"/>
      <c r="BD9" s="460"/>
      <c r="BE9" s="460"/>
      <c r="BF9" s="430"/>
      <c r="BG9" s="435"/>
      <c r="BH9" s="435"/>
      <c r="BI9" s="435"/>
      <c r="BJ9" s="435"/>
      <c r="BK9" s="435"/>
      <c r="BL9" s="435"/>
      <c r="BM9" s="435"/>
      <c r="BN9" s="435"/>
      <c r="BO9" s="435"/>
      <c r="BP9" s="435"/>
      <c r="BQ9" s="435"/>
      <c r="BR9" s="435"/>
      <c r="BS9" s="435"/>
      <c r="BT9" s="435"/>
      <c r="BU9" s="435"/>
      <c r="BV9" s="435"/>
      <c r="BW9" s="429"/>
      <c r="BX9" s="435"/>
      <c r="BY9" s="430"/>
      <c r="BZ9" s="435"/>
      <c r="CA9" s="435"/>
      <c r="CB9" s="429"/>
      <c r="CC9" s="435"/>
      <c r="CD9" s="435"/>
      <c r="CE9" s="435"/>
      <c r="CF9" s="435"/>
      <c r="CG9" s="35"/>
    </row>
    <row r="10" spans="1:85" ht="54.75" customHeight="1">
      <c r="A10" s="435"/>
      <c r="B10" s="435"/>
      <c r="C10" s="435"/>
      <c r="D10" s="435"/>
      <c r="E10" s="435"/>
      <c r="F10" s="435"/>
      <c r="G10" s="435"/>
      <c r="H10" s="435"/>
      <c r="I10" s="435"/>
      <c r="J10" s="435"/>
      <c r="K10" s="435"/>
      <c r="L10" s="435"/>
      <c r="M10" s="435"/>
      <c r="N10" s="435"/>
      <c r="O10" s="435"/>
      <c r="P10" s="435"/>
      <c r="Q10" s="435"/>
      <c r="R10" s="435"/>
      <c r="S10" s="435"/>
      <c r="T10" s="220" t="s">
        <v>1261</v>
      </c>
      <c r="U10" s="7" t="s">
        <v>1262</v>
      </c>
      <c r="V10" s="220" t="s">
        <v>1242</v>
      </c>
      <c r="W10" s="7" t="s">
        <v>1263</v>
      </c>
      <c r="X10" s="220" t="s">
        <v>1244</v>
      </c>
      <c r="Y10" s="89" t="s">
        <v>1245</v>
      </c>
      <c r="Z10" s="71" t="s">
        <v>1264</v>
      </c>
      <c r="AA10" s="184" t="s">
        <v>277</v>
      </c>
      <c r="AB10" s="184">
        <f t="shared" si="0"/>
        <v>15</v>
      </c>
      <c r="AC10" s="71" t="s">
        <v>278</v>
      </c>
      <c r="AD10" s="184">
        <f t="shared" si="1"/>
        <v>15</v>
      </c>
      <c r="AE10" s="71" t="s">
        <v>279</v>
      </c>
      <c r="AF10" s="184">
        <f t="shared" si="2"/>
        <v>15</v>
      </c>
      <c r="AG10" s="71" t="s">
        <v>337</v>
      </c>
      <c r="AH10" s="184">
        <f t="shared" si="3"/>
        <v>10</v>
      </c>
      <c r="AI10" s="71" t="s">
        <v>280</v>
      </c>
      <c r="AJ10" s="184">
        <f t="shared" si="4"/>
        <v>15</v>
      </c>
      <c r="AK10" s="6" t="s">
        <v>281</v>
      </c>
      <c r="AL10" s="184">
        <f t="shared" si="5"/>
        <v>15</v>
      </c>
      <c r="AM10" s="71" t="s">
        <v>282</v>
      </c>
      <c r="AN10" s="184">
        <f t="shared" si="6"/>
        <v>10</v>
      </c>
      <c r="AO10" s="184">
        <f t="shared" si="7"/>
        <v>95</v>
      </c>
      <c r="AP10" s="71" t="str">
        <f t="shared" si="8"/>
        <v>Moderado</v>
      </c>
      <c r="AQ10" s="71" t="s">
        <v>341</v>
      </c>
      <c r="AR10" s="184" t="s">
        <v>341</v>
      </c>
      <c r="AS10" s="435"/>
      <c r="AT10" s="435"/>
      <c r="AU10" s="435"/>
      <c r="AV10" s="435"/>
      <c r="AW10" s="435"/>
      <c r="AX10" s="435"/>
      <c r="AY10" s="435"/>
      <c r="AZ10" s="435"/>
      <c r="BA10" s="435"/>
      <c r="BB10" s="429"/>
      <c r="BC10" s="460"/>
      <c r="BD10" s="460"/>
      <c r="BE10" s="460"/>
      <c r="BF10" s="430"/>
      <c r="BG10" s="435"/>
      <c r="BH10" s="435"/>
      <c r="BI10" s="435"/>
      <c r="BJ10" s="435"/>
      <c r="BK10" s="435"/>
      <c r="BL10" s="435"/>
      <c r="BM10" s="435"/>
      <c r="BN10" s="435"/>
      <c r="BO10" s="435"/>
      <c r="BP10" s="435"/>
      <c r="BQ10" s="435"/>
      <c r="BR10" s="435"/>
      <c r="BS10" s="435"/>
      <c r="BT10" s="435"/>
      <c r="BU10" s="435"/>
      <c r="BV10" s="435"/>
      <c r="BW10" s="429"/>
      <c r="BX10" s="435"/>
      <c r="BY10" s="430"/>
      <c r="BZ10" s="435"/>
      <c r="CA10" s="435"/>
      <c r="CB10" s="429"/>
      <c r="CC10" s="436"/>
      <c r="CD10" s="435"/>
      <c r="CE10" s="436"/>
      <c r="CF10" s="436"/>
      <c r="CG10" s="35"/>
    </row>
    <row r="11" spans="1:85" ht="175.5" customHeight="1">
      <c r="A11" s="436"/>
      <c r="B11" s="436"/>
      <c r="C11" s="436"/>
      <c r="D11" s="436"/>
      <c r="E11" s="436"/>
      <c r="F11" s="436"/>
      <c r="G11" s="436"/>
      <c r="H11" s="435"/>
      <c r="I11" s="513"/>
      <c r="J11" s="435"/>
      <c r="K11" s="513"/>
      <c r="L11" s="513"/>
      <c r="M11" s="436"/>
      <c r="N11" s="436"/>
      <c r="O11" s="436"/>
      <c r="P11" s="436"/>
      <c r="Q11" s="436"/>
      <c r="R11" s="436"/>
      <c r="S11" s="435"/>
      <c r="T11" s="10" t="s">
        <v>1265</v>
      </c>
      <c r="U11" s="10" t="s">
        <v>1266</v>
      </c>
      <c r="V11" s="220" t="s">
        <v>1267</v>
      </c>
      <c r="W11" s="7" t="s">
        <v>1268</v>
      </c>
      <c r="X11" s="7" t="s">
        <v>1269</v>
      </c>
      <c r="Y11" s="7" t="s">
        <v>1270</v>
      </c>
      <c r="Z11" s="71" t="s">
        <v>1264</v>
      </c>
      <c r="AA11" s="71" t="s">
        <v>277</v>
      </c>
      <c r="AB11" s="184">
        <f t="shared" si="0"/>
        <v>15</v>
      </c>
      <c r="AC11" s="71" t="s">
        <v>278</v>
      </c>
      <c r="AD11" s="184">
        <f t="shared" si="1"/>
        <v>15</v>
      </c>
      <c r="AE11" s="71" t="s">
        <v>279</v>
      </c>
      <c r="AF11" s="184">
        <f t="shared" si="2"/>
        <v>15</v>
      </c>
      <c r="AG11" s="71" t="s">
        <v>337</v>
      </c>
      <c r="AH11" s="184">
        <f t="shared" si="3"/>
        <v>10</v>
      </c>
      <c r="AI11" s="184" t="s">
        <v>280</v>
      </c>
      <c r="AJ11" s="184">
        <f t="shared" si="4"/>
        <v>15</v>
      </c>
      <c r="AK11" s="6" t="s">
        <v>281</v>
      </c>
      <c r="AL11" s="184">
        <f t="shared" si="5"/>
        <v>15</v>
      </c>
      <c r="AM11" s="71" t="s">
        <v>282</v>
      </c>
      <c r="AN11" s="184">
        <f t="shared" si="6"/>
        <v>10</v>
      </c>
      <c r="AO11" s="184">
        <f t="shared" si="7"/>
        <v>95</v>
      </c>
      <c r="AP11" s="71" t="str">
        <f t="shared" si="8"/>
        <v>Moderado</v>
      </c>
      <c r="AQ11" s="71" t="s">
        <v>341</v>
      </c>
      <c r="AR11" s="184" t="s">
        <v>341</v>
      </c>
      <c r="AS11" s="436"/>
      <c r="AT11" s="436"/>
      <c r="AU11" s="436"/>
      <c r="AV11" s="436"/>
      <c r="AW11" s="436"/>
      <c r="AX11" s="436"/>
      <c r="AY11" s="436"/>
      <c r="AZ11" s="436"/>
      <c r="BA11" s="436"/>
      <c r="BB11" s="429"/>
      <c r="BC11" s="460"/>
      <c r="BD11" s="460"/>
      <c r="BE11" s="460"/>
      <c r="BF11" s="430"/>
      <c r="BG11" s="436"/>
      <c r="BH11" s="436"/>
      <c r="BI11" s="436"/>
      <c r="BJ11" s="436"/>
      <c r="BK11" s="436"/>
      <c r="BL11" s="436"/>
      <c r="BM11" s="436"/>
      <c r="BN11" s="436"/>
      <c r="BO11" s="436"/>
      <c r="BP11" s="436"/>
      <c r="BQ11" s="436"/>
      <c r="BR11" s="436"/>
      <c r="BS11" s="436"/>
      <c r="BT11" s="436"/>
      <c r="BU11" s="436"/>
      <c r="BV11" s="436"/>
      <c r="BW11" s="431"/>
      <c r="BX11" s="436"/>
      <c r="BY11" s="432"/>
      <c r="BZ11" s="436"/>
      <c r="CA11" s="436"/>
      <c r="CB11" s="431"/>
      <c r="CC11" s="6" t="s">
        <v>1271</v>
      </c>
      <c r="CD11" s="436"/>
      <c r="CE11" s="86" t="s">
        <v>1272</v>
      </c>
      <c r="CF11" s="86" t="s">
        <v>1273</v>
      </c>
      <c r="CG11" s="35"/>
    </row>
    <row r="12" spans="1:85" ht="99.75" customHeight="1">
      <c r="A12" s="445" t="s">
        <v>118</v>
      </c>
      <c r="B12" s="454" t="s">
        <v>1235</v>
      </c>
      <c r="C12" s="445" t="s">
        <v>1274</v>
      </c>
      <c r="D12" s="454" t="s">
        <v>1275</v>
      </c>
      <c r="E12" s="454" t="s">
        <v>1276</v>
      </c>
      <c r="F12" s="454" t="s">
        <v>1277</v>
      </c>
      <c r="G12" s="445" t="s">
        <v>326</v>
      </c>
      <c r="H12" s="445">
        <v>4</v>
      </c>
      <c r="I12" s="455" t="str">
        <f>IF(H12=5,"CASI SEGURO",IF(H12=4,"PROBABLE",IF(H12=3,"POSIBLE",IF(H12=2,"IMPROBABLE","RARA VEZ"))))</f>
        <v>PROBABLE</v>
      </c>
      <c r="J12" s="445">
        <v>4</v>
      </c>
      <c r="K12" s="455" t="str">
        <f>IF(J12=1,"INSIGNIFICANTE",IF(J12=2,"MENOR",IF(J12=3,"MODERADO",IF(J12=4,"MAYOR","CATASTRÓFICO"))))</f>
        <v>MAYOR</v>
      </c>
      <c r="L12" s="455">
        <f>IF(J12=2,H12+20,IF(J12=3,H12+30,IF(J12=4,H12+40,IF(J12=5,H12+50,H12+10))))</f>
        <v>44</v>
      </c>
      <c r="M12" s="604" t="str">
        <f>IF(J12=1,$N$8,IF(J12=2,$O$8,IF(J12=3,$P$8,IF(J12=4,$Q$8,$R$8))))</f>
        <v>EXTREMA 4:4</v>
      </c>
      <c r="N12" s="445" t="str">
        <f>IF($L12=11,"BAJA 1:1",IF($L12=12,"BAJA 2:1",IF($L12=13,"BAJA 3:1",IF($L12=14,"MODERADA 4:1","ALTA 5:1"))))</f>
        <v>ALTA 5:1</v>
      </c>
      <c r="O12" s="445" t="str">
        <f>IF($L12=21,"BAJA 1:2",IF($L12=22,"BAJA 2:2",IF($L12=23,"MODERADA 3:2",IF($L12=24,"ALTA 4:2","ALTA 5:2"))))</f>
        <v>ALTA 5:2</v>
      </c>
      <c r="P12" s="445" t="str">
        <f>IF($L12=31,"MODERADA 1:3",IF($L12=32,"MODERADA 2:3",IF($L12=33,"ALTA 3:3",IF($L12=34,"ALTA 4:3","EXTREMA 5:3"))))</f>
        <v>EXTREMA 5:3</v>
      </c>
      <c r="Q12" s="445" t="str">
        <f>IF($L12=41,"ALTA 1:4",IF($L12=42,"ALTA 2:4",IF($L12=43,"EXTREMA 3:4",IF($L12=44,"EXTREMA 4:4","EXTREMA 5:4"))))</f>
        <v>EXTREMA 4:4</v>
      </c>
      <c r="R12" s="445" t="str">
        <f>IF($L12=51,"ALTA 1:5",IF($L12=52,"EXTREMA 2:5",IF($L12=53,"EXTREMA 3:5",IF($L12=54,"EXTREMA 4:5","EXTREMA 5:5"))))</f>
        <v>EXTREMA 5:5</v>
      </c>
      <c r="S12" s="454" t="s">
        <v>269</v>
      </c>
      <c r="T12" s="7" t="s">
        <v>1278</v>
      </c>
      <c r="U12" s="10" t="s">
        <v>1266</v>
      </c>
      <c r="V12" s="220" t="s">
        <v>1279</v>
      </c>
      <c r="W12" s="7" t="s">
        <v>1280</v>
      </c>
      <c r="X12" s="434" t="s">
        <v>1281</v>
      </c>
      <c r="Y12" s="7" t="s">
        <v>1282</v>
      </c>
      <c r="Z12" s="458" t="s">
        <v>1264</v>
      </c>
      <c r="AA12" s="71" t="s">
        <v>277</v>
      </c>
      <c r="AB12" s="184">
        <f t="shared" si="0"/>
        <v>15</v>
      </c>
      <c r="AC12" s="71" t="s">
        <v>278</v>
      </c>
      <c r="AD12" s="184">
        <f t="shared" si="1"/>
        <v>15</v>
      </c>
      <c r="AE12" s="71" t="s">
        <v>336</v>
      </c>
      <c r="AF12" s="184">
        <f t="shared" si="2"/>
        <v>0</v>
      </c>
      <c r="AG12" s="71" t="s">
        <v>337</v>
      </c>
      <c r="AH12" s="184">
        <f t="shared" si="3"/>
        <v>10</v>
      </c>
      <c r="AI12" s="71" t="s">
        <v>280</v>
      </c>
      <c r="AJ12" s="184">
        <f t="shared" si="4"/>
        <v>15</v>
      </c>
      <c r="AK12" s="6" t="s">
        <v>281</v>
      </c>
      <c r="AL12" s="184">
        <f t="shared" si="5"/>
        <v>15</v>
      </c>
      <c r="AM12" s="71" t="s">
        <v>282</v>
      </c>
      <c r="AN12" s="184">
        <f t="shared" si="6"/>
        <v>10</v>
      </c>
      <c r="AO12" s="184">
        <f t="shared" si="7"/>
        <v>80</v>
      </c>
      <c r="AP12" s="71" t="str">
        <f t="shared" si="8"/>
        <v>Débil</v>
      </c>
      <c r="AQ12" s="71" t="s">
        <v>283</v>
      </c>
      <c r="AR12" s="184" t="s">
        <v>283</v>
      </c>
      <c r="AS12" s="458" t="s">
        <v>341</v>
      </c>
      <c r="AT12" s="445" t="s">
        <v>342</v>
      </c>
      <c r="AU12" s="445">
        <v>3</v>
      </c>
      <c r="AV12" s="455" t="str">
        <f>IF(AU12=5,"CASI SEGURO",IF(AU12=4,"PROBABLE",IF(AU12=3,"POSIBLE",IF(AU12=2,"IMPROBABLE","RARA VEZ"))))</f>
        <v>POSIBLE</v>
      </c>
      <c r="AW12" s="445" t="s">
        <v>284</v>
      </c>
      <c r="AX12" s="445">
        <v>3</v>
      </c>
      <c r="AY12" s="455" t="str">
        <f>IF(AX12=1,"INSIGNIFICANTE",IF(AX12=2,"MENOR",IF(AX12=3,"MODERADO",IF(AX12=4,"MAYOR","CATASTRÓFICO"))))</f>
        <v>MODERADO</v>
      </c>
      <c r="AZ12" s="455">
        <f>IF(AX12=2,AU12+20,IF(AX12=3,AU12+30,IF(AX12=4,AU12+40,IF(AX12=5,AU12+50,AU12+10))))</f>
        <v>33</v>
      </c>
      <c r="BA12" s="453" t="str">
        <f>IF(AX12=1,$BB12,IF(AX12=2,$BC$8,IF(AX12=3,$BD$8,IF(AX12=4,$BE$8,$BF$8))))</f>
        <v>ALTA 3:3</v>
      </c>
      <c r="BB12" s="563" t="str">
        <f>IF($AZ12=11,"BAJA 1:1",IF($AZ12=12,"BAJA 2:1",IF($AZ12=13,"BAJA 3:1",IF($AZ12=14,"MODERADA 4:1","ALTA 5:1"))))</f>
        <v>ALTA 5:1</v>
      </c>
      <c r="BC12" s="564" t="str">
        <f>IF($AZ12=21,"BAJA 1:2",IF($AZ12=22,"BAJA 2:2",IF($AZ12=23,"MODERADA 3:2",IF($AZ12=24,"ALTA 4:2","ALTA 5:2"))))</f>
        <v>ALTA 5:2</v>
      </c>
      <c r="BD12" s="564" t="str">
        <f>IF($AZ12=31,"MODERADA 1:3",IF($AZ12=32,"MODERADA 2:3",IF($AZ12=33,"ALTA 3:3",IF($AZ12=34,"ALTA 4:3","EXTREMA 5:3"))))</f>
        <v>ALTA 3:3</v>
      </c>
      <c r="BE12" s="564" t="str">
        <f>IF($AZ12=41,"ALTA 1:4",IF($AZ12=42,"ALTA 2:4",IF($AZ12=43,"EXTREMA 3:4",IF($AZ12=44,"EXTREMA 4:4","EXTREMA 5:4"))))</f>
        <v>EXTREMA 5:4</v>
      </c>
      <c r="BF12" s="565" t="str">
        <f>IF($AZ12=51,"ALTA 1:5",IF($AZ12=52,"EXTREMA 2:5",IF($AZ12=53,"EXTREMA 3:5",IF($AZ12=54,"EXTREMA 4:5","EXTREMA 5:5"))))</f>
        <v>EXTREMA 5:5</v>
      </c>
      <c r="BG12" s="454" t="s">
        <v>1283</v>
      </c>
      <c r="BH12" s="445" t="s">
        <v>1284</v>
      </c>
      <c r="BI12" s="607">
        <v>43864</v>
      </c>
      <c r="BJ12" s="607">
        <v>44196</v>
      </c>
      <c r="BK12" s="445" t="s">
        <v>1285</v>
      </c>
      <c r="BL12" s="445"/>
      <c r="BM12" s="445"/>
      <c r="BN12" s="445"/>
      <c r="BO12" s="445"/>
      <c r="BP12" s="445"/>
      <c r="BQ12" s="445"/>
      <c r="BR12" s="507" t="s">
        <v>1286</v>
      </c>
      <c r="BS12" s="608">
        <v>44138</v>
      </c>
      <c r="BT12" s="445" t="s">
        <v>1287</v>
      </c>
      <c r="BU12" s="507" t="s">
        <v>1288</v>
      </c>
      <c r="BV12" s="608">
        <v>44138</v>
      </c>
      <c r="BW12" s="540" t="s">
        <v>1289</v>
      </c>
      <c r="BX12" s="434" t="s">
        <v>1290</v>
      </c>
      <c r="BY12" s="609"/>
      <c r="BZ12" s="445"/>
      <c r="CA12" s="445"/>
      <c r="CB12" s="540" t="s">
        <v>1291</v>
      </c>
      <c r="CC12" s="507" t="s">
        <v>1292</v>
      </c>
      <c r="CD12" s="445">
        <v>1</v>
      </c>
      <c r="CE12" s="445" t="s">
        <v>1293</v>
      </c>
      <c r="CF12" s="445" t="s">
        <v>1294</v>
      </c>
      <c r="CG12" s="35"/>
    </row>
    <row r="13" spans="1:85" ht="108.75" customHeight="1">
      <c r="A13" s="435"/>
      <c r="B13" s="435"/>
      <c r="C13" s="435"/>
      <c r="D13" s="435"/>
      <c r="E13" s="435"/>
      <c r="F13" s="435"/>
      <c r="G13" s="435"/>
      <c r="H13" s="435"/>
      <c r="I13" s="435"/>
      <c r="J13" s="435"/>
      <c r="K13" s="435"/>
      <c r="L13" s="435"/>
      <c r="M13" s="435"/>
      <c r="N13" s="435"/>
      <c r="O13" s="435"/>
      <c r="P13" s="435"/>
      <c r="Q13" s="435"/>
      <c r="R13" s="435"/>
      <c r="S13" s="435"/>
      <c r="T13" s="7" t="s">
        <v>1295</v>
      </c>
      <c r="U13" s="10" t="s">
        <v>1266</v>
      </c>
      <c r="V13" s="220" t="s">
        <v>1296</v>
      </c>
      <c r="W13" s="7" t="s">
        <v>1297</v>
      </c>
      <c r="X13" s="435"/>
      <c r="Y13" s="7" t="s">
        <v>1298</v>
      </c>
      <c r="Z13" s="435"/>
      <c r="AA13" s="71" t="s">
        <v>277</v>
      </c>
      <c r="AB13" s="184">
        <f t="shared" si="0"/>
        <v>15</v>
      </c>
      <c r="AC13" s="71" t="s">
        <v>278</v>
      </c>
      <c r="AD13" s="184">
        <f t="shared" si="1"/>
        <v>15</v>
      </c>
      <c r="AE13" s="71" t="s">
        <v>336</v>
      </c>
      <c r="AF13" s="184">
        <f t="shared" si="2"/>
        <v>0</v>
      </c>
      <c r="AG13" s="71" t="s">
        <v>337</v>
      </c>
      <c r="AH13" s="184">
        <f t="shared" si="3"/>
        <v>10</v>
      </c>
      <c r="AI13" s="71" t="s">
        <v>280</v>
      </c>
      <c r="AJ13" s="184">
        <f t="shared" si="4"/>
        <v>15</v>
      </c>
      <c r="AK13" s="6" t="s">
        <v>281</v>
      </c>
      <c r="AL13" s="184">
        <f t="shared" si="5"/>
        <v>15</v>
      </c>
      <c r="AM13" s="71" t="s">
        <v>282</v>
      </c>
      <c r="AN13" s="184">
        <f t="shared" si="6"/>
        <v>10</v>
      </c>
      <c r="AO13" s="184">
        <f t="shared" si="7"/>
        <v>80</v>
      </c>
      <c r="AP13" s="71" t="str">
        <f t="shared" si="8"/>
        <v>Débil</v>
      </c>
      <c r="AQ13" s="71" t="s">
        <v>283</v>
      </c>
      <c r="AR13" s="184" t="s">
        <v>283</v>
      </c>
      <c r="AS13" s="435"/>
      <c r="AT13" s="435"/>
      <c r="AU13" s="435"/>
      <c r="AV13" s="435"/>
      <c r="AW13" s="435"/>
      <c r="AX13" s="435"/>
      <c r="AY13" s="435"/>
      <c r="AZ13" s="435"/>
      <c r="BA13" s="435"/>
      <c r="BB13" s="429"/>
      <c r="BC13" s="460"/>
      <c r="BD13" s="460"/>
      <c r="BE13" s="460"/>
      <c r="BF13" s="430"/>
      <c r="BG13" s="435"/>
      <c r="BH13" s="435"/>
      <c r="BI13" s="435"/>
      <c r="BJ13" s="435"/>
      <c r="BK13" s="435"/>
      <c r="BL13" s="435"/>
      <c r="BM13" s="435"/>
      <c r="BN13" s="435"/>
      <c r="BO13" s="435"/>
      <c r="BP13" s="435"/>
      <c r="BQ13" s="435"/>
      <c r="BR13" s="435"/>
      <c r="BS13" s="435"/>
      <c r="BT13" s="435"/>
      <c r="BU13" s="435"/>
      <c r="BV13" s="435"/>
      <c r="BW13" s="429"/>
      <c r="BX13" s="435"/>
      <c r="BY13" s="430"/>
      <c r="BZ13" s="435"/>
      <c r="CA13" s="435"/>
      <c r="CB13" s="429"/>
      <c r="CC13" s="436"/>
      <c r="CD13" s="435"/>
      <c r="CE13" s="435"/>
      <c r="CF13" s="435"/>
      <c r="CG13" s="35"/>
    </row>
    <row r="14" spans="1:85" ht="90.75">
      <c r="A14" s="435"/>
      <c r="B14" s="435"/>
      <c r="C14" s="435"/>
      <c r="D14" s="435"/>
      <c r="E14" s="435"/>
      <c r="F14" s="435"/>
      <c r="G14" s="435"/>
      <c r="H14" s="435"/>
      <c r="I14" s="435"/>
      <c r="J14" s="435"/>
      <c r="K14" s="435"/>
      <c r="L14" s="435"/>
      <c r="M14" s="435"/>
      <c r="N14" s="435"/>
      <c r="O14" s="435"/>
      <c r="P14" s="435"/>
      <c r="Q14" s="435"/>
      <c r="R14" s="435"/>
      <c r="S14" s="435"/>
      <c r="T14" s="7" t="s">
        <v>1299</v>
      </c>
      <c r="U14" s="30" t="s">
        <v>1300</v>
      </c>
      <c r="V14" s="220" t="s">
        <v>1301</v>
      </c>
      <c r="W14" s="7" t="s">
        <v>1302</v>
      </c>
      <c r="X14" s="435"/>
      <c r="Y14" s="6" t="s">
        <v>1303</v>
      </c>
      <c r="Z14" s="435"/>
      <c r="AA14" s="71" t="s">
        <v>277</v>
      </c>
      <c r="AB14" s="184">
        <f t="shared" si="0"/>
        <v>15</v>
      </c>
      <c r="AC14" s="71" t="s">
        <v>278</v>
      </c>
      <c r="AD14" s="184">
        <f t="shared" si="1"/>
        <v>15</v>
      </c>
      <c r="AE14" s="71" t="s">
        <v>336</v>
      </c>
      <c r="AF14" s="184">
        <f t="shared" si="2"/>
        <v>0</v>
      </c>
      <c r="AG14" s="71" t="s">
        <v>337</v>
      </c>
      <c r="AH14" s="184">
        <f t="shared" si="3"/>
        <v>10</v>
      </c>
      <c r="AI14" s="71" t="s">
        <v>280</v>
      </c>
      <c r="AJ14" s="184">
        <f t="shared" si="4"/>
        <v>15</v>
      </c>
      <c r="AK14" s="6" t="s">
        <v>281</v>
      </c>
      <c r="AL14" s="184">
        <f t="shared" si="5"/>
        <v>15</v>
      </c>
      <c r="AM14" s="71" t="s">
        <v>282</v>
      </c>
      <c r="AN14" s="184">
        <f t="shared" si="6"/>
        <v>10</v>
      </c>
      <c r="AO14" s="184">
        <f t="shared" si="7"/>
        <v>80</v>
      </c>
      <c r="AP14" s="71" t="str">
        <f t="shared" si="8"/>
        <v>Débil</v>
      </c>
      <c r="AQ14" s="71" t="s">
        <v>341</v>
      </c>
      <c r="AR14" s="184" t="s">
        <v>341</v>
      </c>
      <c r="AS14" s="435"/>
      <c r="AT14" s="435"/>
      <c r="AU14" s="435"/>
      <c r="AV14" s="435"/>
      <c r="AW14" s="435"/>
      <c r="AX14" s="435"/>
      <c r="AY14" s="435"/>
      <c r="AZ14" s="435"/>
      <c r="BA14" s="435"/>
      <c r="BB14" s="429"/>
      <c r="BC14" s="460"/>
      <c r="BD14" s="460"/>
      <c r="BE14" s="460"/>
      <c r="BF14" s="430"/>
      <c r="BG14" s="435"/>
      <c r="BH14" s="435"/>
      <c r="BI14" s="435"/>
      <c r="BJ14" s="435"/>
      <c r="BK14" s="435"/>
      <c r="BL14" s="435"/>
      <c r="BM14" s="435"/>
      <c r="BN14" s="435"/>
      <c r="BO14" s="435"/>
      <c r="BP14" s="435"/>
      <c r="BQ14" s="435"/>
      <c r="BR14" s="435"/>
      <c r="BS14" s="435"/>
      <c r="BT14" s="435"/>
      <c r="BU14" s="435"/>
      <c r="BV14" s="435"/>
      <c r="BW14" s="429"/>
      <c r="BX14" s="435"/>
      <c r="BY14" s="430"/>
      <c r="BZ14" s="435"/>
      <c r="CA14" s="435"/>
      <c r="CB14" s="429"/>
      <c r="CC14" s="221" t="s">
        <v>1304</v>
      </c>
      <c r="CD14" s="435"/>
      <c r="CE14" s="435"/>
      <c r="CF14" s="435"/>
      <c r="CG14" s="35"/>
    </row>
    <row r="15" spans="1:85" ht="75.75" customHeight="1">
      <c r="A15" s="436"/>
      <c r="B15" s="436"/>
      <c r="C15" s="436"/>
      <c r="D15" s="436"/>
      <c r="E15" s="436"/>
      <c r="F15" s="436"/>
      <c r="G15" s="436"/>
      <c r="H15" s="435"/>
      <c r="I15" s="513"/>
      <c r="J15" s="435"/>
      <c r="K15" s="513"/>
      <c r="L15" s="513"/>
      <c r="M15" s="513"/>
      <c r="N15" s="436"/>
      <c r="O15" s="436"/>
      <c r="P15" s="436"/>
      <c r="Q15" s="436"/>
      <c r="R15" s="436"/>
      <c r="S15" s="435"/>
      <c r="T15" s="7" t="s">
        <v>1305</v>
      </c>
      <c r="U15" s="30" t="s">
        <v>1306</v>
      </c>
      <c r="V15" s="220" t="s">
        <v>1307</v>
      </c>
      <c r="W15" s="7" t="s">
        <v>1308</v>
      </c>
      <c r="X15" s="436"/>
      <c r="Y15" s="6" t="s">
        <v>1309</v>
      </c>
      <c r="Z15" s="436"/>
      <c r="AA15" s="71" t="s">
        <v>277</v>
      </c>
      <c r="AB15" s="184">
        <f t="shared" si="0"/>
        <v>15</v>
      </c>
      <c r="AC15" s="71" t="s">
        <v>278</v>
      </c>
      <c r="AD15" s="184">
        <f t="shared" si="1"/>
        <v>15</v>
      </c>
      <c r="AE15" s="71" t="s">
        <v>336</v>
      </c>
      <c r="AF15" s="184">
        <f t="shared" si="2"/>
        <v>0</v>
      </c>
      <c r="AG15" s="71" t="s">
        <v>337</v>
      </c>
      <c r="AH15" s="184">
        <f t="shared" si="3"/>
        <v>10</v>
      </c>
      <c r="AI15" s="71" t="s">
        <v>280</v>
      </c>
      <c r="AJ15" s="184">
        <f t="shared" si="4"/>
        <v>15</v>
      </c>
      <c r="AK15" s="6" t="s">
        <v>281</v>
      </c>
      <c r="AL15" s="184">
        <f t="shared" si="5"/>
        <v>15</v>
      </c>
      <c r="AM15" s="71" t="s">
        <v>282</v>
      </c>
      <c r="AN15" s="184">
        <f t="shared" si="6"/>
        <v>10</v>
      </c>
      <c r="AO15" s="184">
        <f t="shared" si="7"/>
        <v>80</v>
      </c>
      <c r="AP15" s="71" t="str">
        <f t="shared" si="8"/>
        <v>Débil</v>
      </c>
      <c r="AQ15" s="71" t="s">
        <v>341</v>
      </c>
      <c r="AR15" s="184" t="s">
        <v>341</v>
      </c>
      <c r="AS15" s="436"/>
      <c r="AT15" s="436"/>
      <c r="AU15" s="436"/>
      <c r="AV15" s="436"/>
      <c r="AW15" s="436"/>
      <c r="AX15" s="436"/>
      <c r="AY15" s="436"/>
      <c r="AZ15" s="436"/>
      <c r="BA15" s="436"/>
      <c r="BB15" s="429"/>
      <c r="BC15" s="460"/>
      <c r="BD15" s="460"/>
      <c r="BE15" s="460"/>
      <c r="BF15" s="430"/>
      <c r="BG15" s="436"/>
      <c r="BH15" s="436"/>
      <c r="BI15" s="436"/>
      <c r="BJ15" s="436"/>
      <c r="BK15" s="436"/>
      <c r="BL15" s="436"/>
      <c r="BM15" s="436"/>
      <c r="BN15" s="436"/>
      <c r="BO15" s="436"/>
      <c r="BP15" s="436"/>
      <c r="BQ15" s="436"/>
      <c r="BR15" s="436"/>
      <c r="BS15" s="436"/>
      <c r="BT15" s="436"/>
      <c r="BU15" s="436"/>
      <c r="BV15" s="436"/>
      <c r="BW15" s="431"/>
      <c r="BX15" s="436"/>
      <c r="BY15" s="432"/>
      <c r="BZ15" s="436"/>
      <c r="CA15" s="436"/>
      <c r="CB15" s="431"/>
      <c r="CC15" s="221" t="s">
        <v>1310</v>
      </c>
      <c r="CD15" s="436"/>
      <c r="CE15" s="436"/>
      <c r="CF15" s="436"/>
      <c r="CG15" s="35"/>
    </row>
    <row r="16" spans="1:85" ht="72.75" customHeight="1">
      <c r="A16" s="445" t="s">
        <v>118</v>
      </c>
      <c r="B16" s="454" t="s">
        <v>1235</v>
      </c>
      <c r="C16" s="445" t="s">
        <v>1274</v>
      </c>
      <c r="D16" s="605" t="s">
        <v>1311</v>
      </c>
      <c r="E16" s="605" t="s">
        <v>1312</v>
      </c>
      <c r="F16" s="606" t="s">
        <v>1313</v>
      </c>
      <c r="G16" s="445" t="s">
        <v>21</v>
      </c>
      <c r="H16" s="602">
        <v>4</v>
      </c>
      <c r="I16" s="455" t="str">
        <f>IF(H16=5,"CASI SEGURO",IF(H16=4,"PROBABLE",IF(H16=3,"POSIBLE",IF(H16=2,"IMPROBABLE","RARA VEZ"))))</f>
        <v>PROBABLE</v>
      </c>
      <c r="J16" s="445">
        <v>4</v>
      </c>
      <c r="K16" s="455" t="str">
        <f>IF(J16=1,"INSIGNIFICANTE",IF(J16=2,"MENOR",IF(J16=3,"MODERADO",IF(J16=4,"MAYOR","CATASTRÓFICO"))))</f>
        <v>MAYOR</v>
      </c>
      <c r="L16" s="455">
        <f>IF(J16=2,H16+20,IF(J16=3,H16+30,IF(J16=4,H16+40,IF(J16=5,H16+50,H16+10))))</f>
        <v>44</v>
      </c>
      <c r="M16" s="453" t="str">
        <f>IF(J16=1,N16,IF(J16=2,O16,IF(J16=3,P16,IF(J16=4,Q16,R16))))</f>
        <v>EXTREMA 4:4</v>
      </c>
      <c r="N16" s="445" t="str">
        <f>IF($L16=11,"BAJA 1:1",IF($L16=12,"BAJA 2:1",IF($L16=13,"BAJA 3:1",IF($L16=14,"MODERADA 4:1","ALTA 5:1"))))</f>
        <v>ALTA 5:1</v>
      </c>
      <c r="O16" s="445" t="str">
        <f>IF($L16=21,"BAJA 1:2",IF($L16=22,"BAJA 2:2",IF($L16=23,"MODERADA 3:2",IF($L16=24,"ALTA 4:2","ALTA 5:2"))))</f>
        <v>ALTA 5:2</v>
      </c>
      <c r="P16" s="445" t="str">
        <f>IF($L16=31,"MODERADA 1:3",IF($L16=32,"MODERADA 2:3",IF($L16=33,"ALTA 3:3",IF($L16=34,"ALTA 4:3","EXTREMA 5:3"))))</f>
        <v>EXTREMA 5:3</v>
      </c>
      <c r="Q16" s="445" t="str">
        <f>IF($L16=41,"ALTA 1:4",IF($L16=42,"ALTA 2:4",IF($L16=43,"EXTREMA 3:4",IF($L16=44,"EXTREMA 4:4","EXTREMA 5:4"))))</f>
        <v>EXTREMA 4:4</v>
      </c>
      <c r="R16" s="445" t="str">
        <f>IF($L16=51,"ALTA 1:5",IF($L16=52,"EXTREMA 2:5",IF($L16=53,"EXTREMA 3:5",IF($L16=54,"EXTREMA 4:5","EXTREMA 5:5"))))</f>
        <v>EXTREMA 5:5</v>
      </c>
      <c r="S16" s="454" t="s">
        <v>269</v>
      </c>
      <c r="T16" s="434" t="s">
        <v>1314</v>
      </c>
      <c r="U16" s="434" t="s">
        <v>1315</v>
      </c>
      <c r="V16" s="434" t="s">
        <v>1316</v>
      </c>
      <c r="W16" s="601" t="s">
        <v>1317</v>
      </c>
      <c r="X16" s="601" t="s">
        <v>1318</v>
      </c>
      <c r="Y16" s="616" t="s">
        <v>1319</v>
      </c>
      <c r="Z16" s="617"/>
      <c r="AA16" s="617"/>
      <c r="AB16" s="458" t="str">
        <f t="shared" si="0"/>
        <v/>
      </c>
      <c r="AC16" s="617"/>
      <c r="AD16" s="458" t="str">
        <f t="shared" si="1"/>
        <v/>
      </c>
      <c r="AE16" s="617"/>
      <c r="AF16" s="458" t="str">
        <f t="shared" si="2"/>
        <v/>
      </c>
      <c r="AG16" s="458"/>
      <c r="AH16" s="458" t="str">
        <f t="shared" si="3"/>
        <v/>
      </c>
      <c r="AI16" s="617"/>
      <c r="AJ16" s="458" t="str">
        <f t="shared" si="4"/>
        <v/>
      </c>
      <c r="AK16" s="617"/>
      <c r="AL16" s="458" t="str">
        <f t="shared" si="5"/>
        <v/>
      </c>
      <c r="AM16" s="617"/>
      <c r="AN16" s="458" t="str">
        <f t="shared" si="6"/>
        <v/>
      </c>
      <c r="AO16" s="458" t="e">
        <f t="shared" si="7"/>
        <v>#VALUE!</v>
      </c>
      <c r="AP16" s="458"/>
      <c r="AQ16" s="618"/>
      <c r="AR16" s="618"/>
      <c r="AS16" s="618"/>
      <c r="AT16" s="602" t="s">
        <v>346</v>
      </c>
      <c r="AU16" s="602">
        <v>4</v>
      </c>
      <c r="AV16" s="455" t="str">
        <f>IF(AU16=5,"CASI SEGURO",IF(AU16=4,"PROBABLE",IF(AU16=3,"POSIBLE",IF(AU16=2,"IMPROBABLE","RARA VEZ"))))</f>
        <v>PROBABLE</v>
      </c>
      <c r="AW16" s="602" t="s">
        <v>284</v>
      </c>
      <c r="AX16" s="602">
        <v>4</v>
      </c>
      <c r="AY16" s="455" t="str">
        <f>IF(AX16=1,"INSIGNIFICANTE",IF(AX16=2,"MENOR",IF(AX16=3,"MODERADO",IF(AX16=4,"MAYOR","CATASTRÓFICO"))))</f>
        <v>MAYOR</v>
      </c>
      <c r="AZ16" s="455">
        <f>IF(AX16=2,AU16+20,IF(AX16=3,AU16+30,IF(AX16=4,AU16+40,IF(AX16=5,AU16+50,AU16+10))))</f>
        <v>44</v>
      </c>
      <c r="BA16" s="453" t="str">
        <f>IF(AX16=1,$BB16,IF(AX16=2,$BC$8,IF(AX16=3,$BD$8,IF(AX16=4,$BE$8,$BF$8))))</f>
        <v>EXTREMA 5:4</v>
      </c>
      <c r="BB16" s="563" t="str">
        <f>IF($AZ16=11,"BAJA 1:1",IF($AZ16=12,"BAJA 2:1",IF($AZ16=13,"BAJA 3:1",IF($AZ16=14,"MODERADA 4:1","ALTA 5:1"))))</f>
        <v>ALTA 5:1</v>
      </c>
      <c r="BC16" s="564" t="str">
        <f>IF($AZ16=21,"BAJA 1:2",IF($AZ16=22,"BAJA 2:2",IF($AZ16=23,"MODERADA 3:2",IF($AZ16=24,"ALTA 4:2","ALTA 5:2"))))</f>
        <v>ALTA 5:2</v>
      </c>
      <c r="BD16" s="564" t="str">
        <f>IF($AZ16=31,"MODERADA 1:3",IF($AZ16=32,"MODERADA 2:3",IF($AZ16=33,"ALTA 3:3",IF($AZ16=34,"ALTA 4:3","EXTREMA 5:3"))))</f>
        <v>EXTREMA 5:3</v>
      </c>
      <c r="BE16" s="564" t="str">
        <f>IF($AZ16=41,"ALTA 1:4",IF($AZ16=42,"ALTA 2:4",IF($AZ16=43,"EXTREMA 3:4",IF($AZ16=44,"EXTREMA 4:4","EXTREMA 5:4"))))</f>
        <v>EXTREMA 4:4</v>
      </c>
      <c r="BF16" s="565" t="str">
        <f>IF($AZ16=51,"ALTA 1:5",IF($AZ16=52,"EXTREMA 2:5",IF($AZ16=53,"EXTREMA 3:5",IF($AZ16=54,"EXTREMA 4:5","EXTREMA 5:5"))))</f>
        <v>EXTREMA 5:5</v>
      </c>
      <c r="BG16" s="606" t="s">
        <v>1320</v>
      </c>
      <c r="BH16" s="445" t="s">
        <v>1284</v>
      </c>
      <c r="BI16" s="607">
        <v>43864</v>
      </c>
      <c r="BJ16" s="607">
        <v>44196</v>
      </c>
      <c r="BK16" s="445" t="s">
        <v>1321</v>
      </c>
      <c r="BL16" s="445" t="s">
        <v>1322</v>
      </c>
      <c r="BM16" s="445" t="s">
        <v>1323</v>
      </c>
      <c r="BN16" s="445" t="s">
        <v>1324</v>
      </c>
      <c r="BO16" s="445" t="s">
        <v>1325</v>
      </c>
      <c r="BP16" s="445" t="s">
        <v>1326</v>
      </c>
      <c r="BQ16" s="445" t="s">
        <v>1327</v>
      </c>
      <c r="BR16" s="445" t="s">
        <v>1328</v>
      </c>
      <c r="BS16" s="445">
        <v>1</v>
      </c>
      <c r="BT16" s="445" t="s">
        <v>1329</v>
      </c>
      <c r="BU16" s="445" t="s">
        <v>1330</v>
      </c>
      <c r="BV16" s="445">
        <v>1</v>
      </c>
      <c r="BW16" s="427" t="s">
        <v>1331</v>
      </c>
      <c r="BX16" s="445" t="s">
        <v>1332</v>
      </c>
      <c r="BY16" s="609"/>
      <c r="BZ16" s="445"/>
      <c r="CA16" s="445"/>
      <c r="CB16" s="427" t="s">
        <v>1333</v>
      </c>
      <c r="CC16" s="445" t="s">
        <v>1334</v>
      </c>
      <c r="CD16" s="445"/>
      <c r="CE16" s="445" t="s">
        <v>1335</v>
      </c>
      <c r="CF16" s="445" t="s">
        <v>1336</v>
      </c>
      <c r="CG16" s="35"/>
    </row>
    <row r="17" spans="1:85" ht="72.75" customHeight="1">
      <c r="A17" s="435"/>
      <c r="B17" s="435"/>
      <c r="C17" s="435"/>
      <c r="D17" s="435"/>
      <c r="E17" s="435"/>
      <c r="F17" s="435"/>
      <c r="G17" s="435"/>
      <c r="H17" s="435"/>
      <c r="I17" s="435"/>
      <c r="J17" s="435"/>
      <c r="K17" s="435"/>
      <c r="L17" s="435"/>
      <c r="M17" s="435"/>
      <c r="N17" s="435"/>
      <c r="O17" s="435"/>
      <c r="P17" s="435"/>
      <c r="Q17" s="435"/>
      <c r="R17" s="435"/>
      <c r="S17" s="435"/>
      <c r="T17" s="435"/>
      <c r="U17" s="435"/>
      <c r="V17" s="435"/>
      <c r="W17" s="435"/>
      <c r="X17" s="435"/>
      <c r="Y17" s="430"/>
      <c r="Z17" s="435"/>
      <c r="AA17" s="435"/>
      <c r="AB17" s="435"/>
      <c r="AC17" s="435"/>
      <c r="AD17" s="435"/>
      <c r="AE17" s="435"/>
      <c r="AF17" s="435"/>
      <c r="AG17" s="435"/>
      <c r="AH17" s="435"/>
      <c r="AI17" s="435"/>
      <c r="AJ17" s="435"/>
      <c r="AK17" s="435"/>
      <c r="AL17" s="435"/>
      <c r="AM17" s="435"/>
      <c r="AN17" s="435"/>
      <c r="AO17" s="435"/>
      <c r="AP17" s="435"/>
      <c r="AQ17" s="435"/>
      <c r="AR17" s="435"/>
      <c r="AS17" s="435"/>
      <c r="AT17" s="435"/>
      <c r="AU17" s="435"/>
      <c r="AV17" s="435"/>
      <c r="AW17" s="435"/>
      <c r="AX17" s="435"/>
      <c r="AY17" s="435"/>
      <c r="AZ17" s="435"/>
      <c r="BA17" s="435"/>
      <c r="BB17" s="429"/>
      <c r="BC17" s="460"/>
      <c r="BD17" s="460"/>
      <c r="BE17" s="460"/>
      <c r="BF17" s="430"/>
      <c r="BG17" s="435"/>
      <c r="BH17" s="435"/>
      <c r="BI17" s="435"/>
      <c r="BJ17" s="435"/>
      <c r="BK17" s="435"/>
      <c r="BL17" s="435"/>
      <c r="BM17" s="435"/>
      <c r="BN17" s="435"/>
      <c r="BO17" s="435"/>
      <c r="BP17" s="435"/>
      <c r="BQ17" s="435"/>
      <c r="BR17" s="435"/>
      <c r="BS17" s="435"/>
      <c r="BT17" s="435"/>
      <c r="BU17" s="435"/>
      <c r="BV17" s="435"/>
      <c r="BW17" s="429"/>
      <c r="BX17" s="435"/>
      <c r="BY17" s="430"/>
      <c r="BZ17" s="435"/>
      <c r="CA17" s="435"/>
      <c r="CB17" s="429"/>
      <c r="CC17" s="435"/>
      <c r="CD17" s="435"/>
      <c r="CE17" s="435"/>
      <c r="CF17" s="435"/>
      <c r="CG17" s="35"/>
    </row>
    <row r="18" spans="1:85" ht="72.75" customHeight="1">
      <c r="A18" s="436"/>
      <c r="B18" s="436"/>
      <c r="C18" s="436"/>
      <c r="D18" s="436"/>
      <c r="E18" s="436"/>
      <c r="F18" s="436"/>
      <c r="G18" s="436"/>
      <c r="H18" s="436"/>
      <c r="I18" s="436"/>
      <c r="J18" s="436"/>
      <c r="K18" s="513"/>
      <c r="L18" s="513"/>
      <c r="M18" s="436"/>
      <c r="N18" s="436"/>
      <c r="O18" s="436"/>
      <c r="P18" s="436"/>
      <c r="Q18" s="436"/>
      <c r="R18" s="436"/>
      <c r="S18" s="436"/>
      <c r="T18" s="436"/>
      <c r="U18" s="436"/>
      <c r="V18" s="436"/>
      <c r="W18" s="436"/>
      <c r="X18" s="436"/>
      <c r="Y18" s="432"/>
      <c r="Z18" s="436"/>
      <c r="AA18" s="436"/>
      <c r="AB18" s="436"/>
      <c r="AC18" s="436"/>
      <c r="AD18" s="436"/>
      <c r="AE18" s="436"/>
      <c r="AF18" s="436"/>
      <c r="AG18" s="436"/>
      <c r="AH18" s="436"/>
      <c r="AI18" s="436"/>
      <c r="AJ18" s="436"/>
      <c r="AK18" s="436"/>
      <c r="AL18" s="436"/>
      <c r="AM18" s="436"/>
      <c r="AN18" s="436"/>
      <c r="AO18" s="436"/>
      <c r="AP18" s="436"/>
      <c r="AQ18" s="436"/>
      <c r="AR18" s="436"/>
      <c r="AS18" s="436"/>
      <c r="AT18" s="436"/>
      <c r="AU18" s="436"/>
      <c r="AV18" s="436"/>
      <c r="AW18" s="436"/>
      <c r="AX18" s="436"/>
      <c r="AY18" s="436"/>
      <c r="AZ18" s="436"/>
      <c r="BA18" s="436"/>
      <c r="BB18" s="429"/>
      <c r="BC18" s="460"/>
      <c r="BD18" s="460"/>
      <c r="BE18" s="460"/>
      <c r="BF18" s="430"/>
      <c r="BG18" s="436"/>
      <c r="BH18" s="436"/>
      <c r="BI18" s="436"/>
      <c r="BJ18" s="436"/>
      <c r="BK18" s="436"/>
      <c r="BL18" s="436"/>
      <c r="BM18" s="436"/>
      <c r="BN18" s="436"/>
      <c r="BO18" s="436"/>
      <c r="BP18" s="436"/>
      <c r="BQ18" s="436"/>
      <c r="BR18" s="436"/>
      <c r="BS18" s="436"/>
      <c r="BT18" s="436"/>
      <c r="BU18" s="436"/>
      <c r="BV18" s="436"/>
      <c r="BW18" s="431"/>
      <c r="BX18" s="436"/>
      <c r="BY18" s="432"/>
      <c r="BZ18" s="436"/>
      <c r="CA18" s="436"/>
      <c r="CB18" s="431"/>
      <c r="CC18" s="436"/>
      <c r="CD18" s="436"/>
      <c r="CE18" s="436"/>
      <c r="CF18" s="436"/>
      <c r="CG18" s="35"/>
    </row>
    <row r="19" spans="1:85" ht="409.5">
      <c r="A19" s="445" t="s">
        <v>118</v>
      </c>
      <c r="B19" s="454" t="s">
        <v>1235</v>
      </c>
      <c r="C19" s="445" t="s">
        <v>1337</v>
      </c>
      <c r="D19" s="454" t="s">
        <v>1338</v>
      </c>
      <c r="E19" s="454" t="s">
        <v>1339</v>
      </c>
      <c r="F19" s="454" t="s">
        <v>1340</v>
      </c>
      <c r="G19" s="445" t="s">
        <v>326</v>
      </c>
      <c r="H19" s="602">
        <v>3</v>
      </c>
      <c r="I19" s="455" t="str">
        <f>IF(H19=5,"CASI SEGURO",IF(H19=4,"PROBABLE",IF(H19=3,"POSIBLE",IF(H19=2,"IMPROBABLE","RARA VEZ"))))</f>
        <v>POSIBLE</v>
      </c>
      <c r="J19" s="602">
        <v>4</v>
      </c>
      <c r="K19" s="455" t="str">
        <f>IF(J19=1,"INSIGNIFICANTE",IF(J19=2,"MENOR",IF(J19=3,"MODERADO",IF(J19=4,"MAYOR","CATASTRÓFICO"))))</f>
        <v>MAYOR</v>
      </c>
      <c r="L19" s="455">
        <f>IF(J19=2,H19+20,IF(J19=3,H19+30,IF(J19=4,H19+40,IF(J19=5,H19+50,H19+10))))</f>
        <v>43</v>
      </c>
      <c r="M19" s="453" t="str">
        <f>IF(J19=1,N19,IF(J19=2,O19,IF(J19=3,P19,IF(J19=4,Q19,R19))))</f>
        <v>EXTREMA 3:4</v>
      </c>
      <c r="N19" s="445" t="str">
        <f>IF($L19=11,"BAJA 1:1",IF($L19=12,"BAJA 2:1",IF($L19=13,"BAJA 3:1",IF($L19=14,"MODERADA 4:1","ALTA 5:1"))))</f>
        <v>ALTA 5:1</v>
      </c>
      <c r="O19" s="445" t="str">
        <f>IF($L19=21,"BAJA 1:2",IF($L19=22,"BAJA 2:2",IF($L19=23,"MODERADA 3:2",IF($L19=24,"ALTA 4:2","ALTA 5:2"))))</f>
        <v>ALTA 5:2</v>
      </c>
      <c r="P19" s="445" t="str">
        <f>IF($L19=31,"MODERADA 1:3",IF($L19=32,"MODERADA 2:3",IF($L19=33,"ALTA 3:3",IF($L19=34,"ALTA 4:3","EXTREMA 5:3"))))</f>
        <v>EXTREMA 5:3</v>
      </c>
      <c r="Q19" s="445" t="str">
        <f>IF($L19=41,"ALTA 1:4",IF($L19=42,"ALTA 2:4",IF($L19=43,"EXTREMA 3:4",IF($L19=44,"EXTREMA 4:4","EXTREMA 5:4"))))</f>
        <v>EXTREMA 3:4</v>
      </c>
      <c r="R19" s="445" t="str">
        <f>IF($L19=51,"ALTA 1:5",IF($L19=52,"EXTREMA 2:5",IF($L19=53,"EXTREMA 3:5",IF($L19=54,"EXTREMA 4:5","EXTREMA 5:5"))))</f>
        <v>EXTREMA 5:5</v>
      </c>
      <c r="S19" s="454" t="s">
        <v>353</v>
      </c>
      <c r="T19" s="434" t="s">
        <v>1341</v>
      </c>
      <c r="U19" s="458" t="s">
        <v>1342</v>
      </c>
      <c r="V19" s="434" t="s">
        <v>1343</v>
      </c>
      <c r="W19" s="434" t="s">
        <v>1344</v>
      </c>
      <c r="X19" s="434" t="s">
        <v>1345</v>
      </c>
      <c r="Y19" s="434" t="s">
        <v>1346</v>
      </c>
      <c r="Z19" s="458" t="s">
        <v>1113</v>
      </c>
      <c r="AA19" s="458" t="s">
        <v>277</v>
      </c>
      <c r="AB19" s="458">
        <f>IF(AA19 = "Asignado",$AB$98,IF(AA19="No asignado",0,""))</f>
        <v>15</v>
      </c>
      <c r="AC19" s="458" t="s">
        <v>278</v>
      </c>
      <c r="AD19" s="458">
        <f>IF(AC19 = "Adecuado",$AB$98,IF(AC19="No adecuado",0,""))</f>
        <v>15</v>
      </c>
      <c r="AE19" s="458" t="s">
        <v>336</v>
      </c>
      <c r="AF19" s="458">
        <f>IF(AE19 = "Oportuna",$AB$98,IF(AE19="Inoportuna",0,""))</f>
        <v>0</v>
      </c>
      <c r="AG19" s="458" t="s">
        <v>276</v>
      </c>
      <c r="AH19" s="458">
        <f>IF(AG19 = "Prevenir",$AB$98,IF(AG19="Detectar",$AB$99,IF(AG19="No es un control",0,"")))</f>
        <v>15</v>
      </c>
      <c r="AI19" s="458" t="s">
        <v>280</v>
      </c>
      <c r="AJ19" s="458">
        <f>IF(AI19 = "Confiable",$AB$98,IF(AI19="No confiable",0,""))</f>
        <v>15</v>
      </c>
      <c r="AK19" s="434" t="s">
        <v>281</v>
      </c>
      <c r="AL19" s="458">
        <f>IF(AK19 = "Se investigan y resuelven oportunamente",$AB$98,IF(AK19="No se investigan y resuelven oportunamente",0,""))</f>
        <v>15</v>
      </c>
      <c r="AM19" s="458" t="s">
        <v>282</v>
      </c>
      <c r="AN19" s="458">
        <f>IF(AM19 = "Completa",$AN$98,IF(AM19="Incompleta",$AN$99,IF(AM19="No existe",0,"")))</f>
        <v>10</v>
      </c>
      <c r="AO19" s="458">
        <f>+AB19+AD19+AF19+AH19+AJ19+AL19+AN19</f>
        <v>85</v>
      </c>
      <c r="AP19" s="458" t="str">
        <f>+IF(AO19&gt;96,"Fuerte",IF(AO19&lt;85,"Débil","Moderado"))</f>
        <v>Moderado</v>
      </c>
      <c r="AQ19" s="458" t="s">
        <v>341</v>
      </c>
      <c r="AR19" s="458" t="s">
        <v>341</v>
      </c>
      <c r="AS19" s="458" t="s">
        <v>341</v>
      </c>
      <c r="AT19" s="445" t="s">
        <v>284</v>
      </c>
      <c r="AU19" s="445">
        <v>3</v>
      </c>
      <c r="AV19" s="455" t="s">
        <v>1347</v>
      </c>
      <c r="AW19" s="445" t="s">
        <v>284</v>
      </c>
      <c r="AX19" s="445">
        <v>3</v>
      </c>
      <c r="AY19" s="455" t="s">
        <v>1348</v>
      </c>
      <c r="AZ19" s="87"/>
      <c r="BA19" s="453" t="s">
        <v>1349</v>
      </c>
      <c r="BB19" s="181"/>
      <c r="BC19" s="1"/>
      <c r="BD19" s="1"/>
      <c r="BE19" s="1"/>
      <c r="BF19" s="182"/>
      <c r="BG19" s="70" t="s">
        <v>1350</v>
      </c>
      <c r="BH19" s="86" t="s">
        <v>1247</v>
      </c>
      <c r="BI19" s="223">
        <v>43891</v>
      </c>
      <c r="BJ19" s="223">
        <v>44196</v>
      </c>
      <c r="BK19" s="86" t="s">
        <v>1351</v>
      </c>
      <c r="BL19" s="86"/>
      <c r="BM19" s="86"/>
      <c r="BN19" s="86"/>
      <c r="BO19" s="86"/>
      <c r="BP19" s="86"/>
      <c r="BQ19" s="86"/>
      <c r="BR19" s="224" t="s">
        <v>1352</v>
      </c>
      <c r="BS19" s="225">
        <v>43956</v>
      </c>
      <c r="BT19" s="86" t="s">
        <v>1353</v>
      </c>
      <c r="BU19" s="86" t="s">
        <v>1354</v>
      </c>
      <c r="BV19" s="86">
        <v>4</v>
      </c>
      <c r="BW19" s="226" t="s">
        <v>1355</v>
      </c>
      <c r="BX19" s="86" t="s">
        <v>1356</v>
      </c>
      <c r="BY19" s="227"/>
      <c r="BZ19" s="86"/>
      <c r="CA19" s="86"/>
      <c r="CB19" s="228" t="s">
        <v>1291</v>
      </c>
      <c r="CC19" s="501" t="s">
        <v>1357</v>
      </c>
      <c r="CD19" s="445" t="s">
        <v>1358</v>
      </c>
      <c r="CE19" s="445" t="s">
        <v>1359</v>
      </c>
      <c r="CF19" s="434" t="s">
        <v>1360</v>
      </c>
      <c r="CG19" s="35"/>
    </row>
    <row r="20" spans="1:85" ht="120">
      <c r="A20" s="436"/>
      <c r="B20" s="436"/>
      <c r="C20" s="435"/>
      <c r="D20" s="436"/>
      <c r="E20" s="436"/>
      <c r="F20" s="436"/>
      <c r="G20" s="436"/>
      <c r="H20" s="435"/>
      <c r="I20" s="513"/>
      <c r="J20" s="435"/>
      <c r="K20" s="513"/>
      <c r="L20" s="513"/>
      <c r="M20" s="436"/>
      <c r="N20" s="436"/>
      <c r="O20" s="436"/>
      <c r="P20" s="436"/>
      <c r="Q20" s="436"/>
      <c r="R20" s="436"/>
      <c r="S20" s="435"/>
      <c r="T20" s="436"/>
      <c r="U20" s="436"/>
      <c r="V20" s="436"/>
      <c r="W20" s="436"/>
      <c r="X20" s="436"/>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87"/>
      <c r="BA20" s="436"/>
      <c r="BB20" s="181"/>
      <c r="BC20" s="1"/>
      <c r="BD20" s="1"/>
      <c r="BE20" s="1"/>
      <c r="BF20" s="182"/>
      <c r="BG20" s="70" t="s">
        <v>1361</v>
      </c>
      <c r="BH20" s="86" t="s">
        <v>1362</v>
      </c>
      <c r="BI20" s="223">
        <v>43922</v>
      </c>
      <c r="BJ20" s="223">
        <v>44196</v>
      </c>
      <c r="BK20" s="86" t="s">
        <v>1363</v>
      </c>
      <c r="BL20" s="86"/>
      <c r="BM20" s="86"/>
      <c r="BN20" s="86"/>
      <c r="BO20" s="86"/>
      <c r="BP20" s="86"/>
      <c r="BQ20" s="86"/>
      <c r="BR20" s="86" t="s">
        <v>1364</v>
      </c>
      <c r="BS20" s="86">
        <v>0</v>
      </c>
      <c r="BT20" s="86" t="s">
        <v>1365</v>
      </c>
      <c r="BU20" s="86" t="s">
        <v>1366</v>
      </c>
      <c r="BV20" s="86">
        <v>4</v>
      </c>
      <c r="BW20" s="226" t="s">
        <v>1367</v>
      </c>
      <c r="BX20" s="86" t="s">
        <v>1368</v>
      </c>
      <c r="BY20" s="227"/>
      <c r="BZ20" s="86"/>
      <c r="CA20" s="86"/>
      <c r="CB20" s="229" t="s">
        <v>1369</v>
      </c>
      <c r="CC20" s="436"/>
      <c r="CD20" s="436"/>
      <c r="CE20" s="436"/>
      <c r="CF20" s="436"/>
      <c r="CG20" s="35"/>
    </row>
    <row r="21" spans="1:85" ht="89.25" customHeight="1">
      <c r="A21" s="445" t="s">
        <v>118</v>
      </c>
      <c r="B21" s="454" t="s">
        <v>1235</v>
      </c>
      <c r="C21" s="445" t="s">
        <v>1274</v>
      </c>
      <c r="D21" s="454" t="s">
        <v>1370</v>
      </c>
      <c r="E21" s="454" t="s">
        <v>1371</v>
      </c>
      <c r="F21" s="454" t="s">
        <v>1372</v>
      </c>
      <c r="G21" s="445" t="s">
        <v>326</v>
      </c>
      <c r="H21" s="602">
        <v>3</v>
      </c>
      <c r="I21" s="455" t="str">
        <f>IF(H21=5,"CASI SEGURO",IF(H21=4,"PROBABLE",IF(H21=3,"POSIBLE",IF(H21=2,"IMPROBABLE","RARA VEZ"))))</f>
        <v>POSIBLE</v>
      </c>
      <c r="J21" s="602">
        <v>3</v>
      </c>
      <c r="K21" s="455" t="str">
        <f>IF(J21=1,"INSIGNIFICANTE",IF(J21=2,"MENOR",IF(J21=3,"MODERADO",IF(J21=4,"MAYOR","CATASTRÓFICO"))))</f>
        <v>MODERADO</v>
      </c>
      <c r="L21" s="455">
        <f>IF(J21=2,H21+20,IF(J21=3,H21+30,IF(J21=4,H21+40,IF(J21=5,H21+50,H21+10))))</f>
        <v>33</v>
      </c>
      <c r="M21" s="453" t="str">
        <f>IF(J21=1,N21,IF(J21=2,O21,IF(J21=3,P21,IF(J21=4,Q21,R21))))</f>
        <v>ALTA 3:3</v>
      </c>
      <c r="N21" s="445" t="str">
        <f>IF($L21=11,"BAJA 1:1",IF($L21=12,"BAJA 2:1",IF($L21=13,"BAJA 3:1",IF($L21=14,"MODERADA 4:1","ALTA 5:1"))))</f>
        <v>ALTA 5:1</v>
      </c>
      <c r="O21" s="445" t="str">
        <f>IF($L21=21,"BAJA 1:2",IF($L21=22,"BAJA 2:2",IF($L21=23,"MODERADA 3:2",IF($L21=24,"ALTA 4:2","ALTA 5:2"))))</f>
        <v>ALTA 5:2</v>
      </c>
      <c r="P21" s="445" t="str">
        <f>IF($L21=31,"MODERADA 1:3",IF($L21=32,"MODERADA 2:3",IF($L21=33,"ALTA 3:3",IF($L21=34,"ALTA 4:3","EXTREMA 5:3"))))</f>
        <v>ALTA 3:3</v>
      </c>
      <c r="Q21" s="445" t="str">
        <f>IF($L21=41,"ALTA 1:4",IF($L21=42,"ALTA 2:4",IF($L21=43,"EXTREMA 3:4",IF($L21=44,"EXTREMA 4:4","EXTREMA 5:4"))))</f>
        <v>EXTREMA 5:4</v>
      </c>
      <c r="R21" s="445" t="str">
        <f>IF($L21=51,"ALTA 1:5",IF($L21=52,"EXTREMA 2:5",IF($L21=53,"EXTREMA 3:5",IF($L21=54,"EXTREMA 4:5","EXTREMA 5:5"))))</f>
        <v>EXTREMA 5:5</v>
      </c>
      <c r="S21" s="454" t="s">
        <v>269</v>
      </c>
      <c r="T21" s="434" t="s">
        <v>1373</v>
      </c>
      <c r="U21" s="458" t="s">
        <v>1374</v>
      </c>
      <c r="V21" s="434" t="s">
        <v>1375</v>
      </c>
      <c r="W21" s="434" t="s">
        <v>1376</v>
      </c>
      <c r="X21" s="434" t="s">
        <v>1377</v>
      </c>
      <c r="Y21" s="4" t="s">
        <v>1378</v>
      </c>
      <c r="Z21" s="458" t="s">
        <v>1113</v>
      </c>
      <c r="AA21" s="458" t="s">
        <v>277</v>
      </c>
      <c r="AB21" s="458">
        <f>IF(AA21 = "Asignado",$AB$98,IF(AA21="No asignado",0,""))</f>
        <v>15</v>
      </c>
      <c r="AC21" s="458" t="s">
        <v>278</v>
      </c>
      <c r="AD21" s="458">
        <f>IF(AC21 = "Adecuado",$AB$98,IF(AC21="No adecuado",0,""))</f>
        <v>15</v>
      </c>
      <c r="AE21" s="458" t="s">
        <v>279</v>
      </c>
      <c r="AF21" s="458">
        <f>IF(AE21 = "Oportuna",$AB$98,IF(AE21="Inoportuna",0,""))</f>
        <v>15</v>
      </c>
      <c r="AG21" s="458" t="s">
        <v>276</v>
      </c>
      <c r="AH21" s="458">
        <f>IF(AG21 = "Prevenir",$AB$98,IF(AG21="Detectar",$AB$99,IF(AG21="No es un control",0,"")))</f>
        <v>15</v>
      </c>
      <c r="AI21" s="458" t="s">
        <v>280</v>
      </c>
      <c r="AJ21" s="458">
        <f>IF(AI21 = "Confiable",$AB$98,IF(AI21="No confiable",0,""))</f>
        <v>15</v>
      </c>
      <c r="AK21" s="434" t="s">
        <v>281</v>
      </c>
      <c r="AL21" s="458">
        <f>IF(AK21 = "Se investigan y resuelven oportunamente",$AB$98,IF(AK21="No se investigan y resuelven oportunamente",0,""))</f>
        <v>15</v>
      </c>
      <c r="AM21" s="458" t="s">
        <v>344</v>
      </c>
      <c r="AN21" s="458">
        <f>IF(AM21 = "Completa",$AN$98,IF(AM21="Incompleta",$AN$99,IF(AM21="No existe",0,"")))</f>
        <v>0</v>
      </c>
      <c r="AO21" s="458">
        <f>+AB21+AD21+AF21+AH21+AJ21+AL21+AN21</f>
        <v>90</v>
      </c>
      <c r="AP21" s="458" t="str">
        <f>+IF(AO21&gt;96,"Fuerte",IF(AO21&lt;85,"Débil","Moderado"))</f>
        <v>Moderado</v>
      </c>
      <c r="AQ21" s="458" t="s">
        <v>341</v>
      </c>
      <c r="AR21" s="458" t="s">
        <v>341</v>
      </c>
      <c r="AS21" s="458" t="s">
        <v>341</v>
      </c>
      <c r="AT21" s="445" t="s">
        <v>284</v>
      </c>
      <c r="AU21" s="445">
        <v>1</v>
      </c>
      <c r="AV21" s="455" t="str">
        <f>IF(AU21=5,"CASI SEGURO",IF(AU21=4,"PROBABLE",IF(AU21=3,"POSIBLE",IF(AU21=2,"IMPROBABLE","RARA VEZ"))))</f>
        <v>RARA VEZ</v>
      </c>
      <c r="AW21" s="445" t="s">
        <v>342</v>
      </c>
      <c r="AX21" s="445">
        <v>4</v>
      </c>
      <c r="AY21" s="455" t="str">
        <f>IF(AX21=1,"INSIGNIFICANTE",IF(AX21=2,"MENOR",IF(AX21=3,"MODERADO",IF(AX21=4,"MAYOR","CATASTRÓFICO"))))</f>
        <v>MAYOR</v>
      </c>
      <c r="AZ21" s="455">
        <f>IF(AX21=2,AU21+20,IF(AX21=3,AU21+30,IF(AX21=4,AU21+40,IF(AX21=5,AU21+50,AU21+10))))</f>
        <v>41</v>
      </c>
      <c r="BA21" s="453" t="str">
        <f>IF(AX21=1,$BB21,IF(AX21=2,$BC$8,IF(AX21=3,$BD$8,IF(AX21=4,$BE$8,$BF$8))))</f>
        <v>EXTREMA 5:4</v>
      </c>
      <c r="BB21" s="563" t="str">
        <f>IF($AZ21=11,"BAJA 1:1",IF($AZ21=12,"BAJA 2:1",IF($AZ21=13,"BAJA 3:1",IF($AZ21=14,"MODERADA 4:1","ALTA 5:1"))))</f>
        <v>ALTA 5:1</v>
      </c>
      <c r="BC21" s="564" t="str">
        <f>IF($AZ21=21,"BAJA 1:2",IF($AZ21=22,"BAJA 2:2",IF($AZ21=23,"MODERADA 3:2",IF($AZ21=24,"ALTA 4:2","ALTA 5:2"))))</f>
        <v>ALTA 5:2</v>
      </c>
      <c r="BD21" s="564" t="str">
        <f>IF($AZ21=31,"MODERADA 1:3",IF($AZ21=32,"MODERADA 2:3",IF($AZ21=33,"ALTA 3:3",IF($AZ21=34,"ALTA 4:3","EXTREMA 5:3"))))</f>
        <v>EXTREMA 5:3</v>
      </c>
      <c r="BE21" s="564" t="str">
        <f>IF($AZ21=41,"ALTA 1:4",IF($AZ21=42,"ALTA 2:4",IF($AZ21=43,"EXTREMA 3:4",IF($AZ21=44,"EXTREMA 4:4","EXTREMA 5:4"))))</f>
        <v>ALTA 1:4</v>
      </c>
      <c r="BF21" s="565" t="str">
        <f>IF($AZ21=51,"ALTA 1:5",IF($AZ21=52,"EXTREMA 2:5",IF($AZ21=53,"EXTREMA 3:5",IF($AZ21=54,"EXTREMA 4:5","EXTREMA 5:5"))))</f>
        <v>EXTREMA 5:5</v>
      </c>
      <c r="BG21" s="70" t="s">
        <v>1379</v>
      </c>
      <c r="BH21" s="86" t="s">
        <v>1380</v>
      </c>
      <c r="BI21" s="607">
        <v>43893</v>
      </c>
      <c r="BJ21" s="607">
        <v>44196</v>
      </c>
      <c r="BK21" s="445" t="s">
        <v>1381</v>
      </c>
      <c r="BL21" s="445" t="s">
        <v>1382</v>
      </c>
      <c r="BM21" s="445" t="s">
        <v>1383</v>
      </c>
      <c r="BN21" s="445" t="s">
        <v>1384</v>
      </c>
      <c r="BO21" s="454" t="s">
        <v>1385</v>
      </c>
      <c r="BP21" s="454" t="s">
        <v>1386</v>
      </c>
      <c r="BQ21" s="454" t="s">
        <v>1387</v>
      </c>
      <c r="BR21" s="445" t="s">
        <v>1388</v>
      </c>
      <c r="BS21" s="445">
        <v>0</v>
      </c>
      <c r="BT21" s="445" t="s">
        <v>1389</v>
      </c>
      <c r="BU21" s="445" t="s">
        <v>1388</v>
      </c>
      <c r="BV21" s="445">
        <v>0</v>
      </c>
      <c r="BW21" s="427" t="s">
        <v>1390</v>
      </c>
      <c r="BX21" s="445" t="s">
        <v>1391</v>
      </c>
      <c r="BY21" s="609"/>
      <c r="BZ21" s="445"/>
      <c r="CA21" s="445"/>
      <c r="CB21" s="427" t="s">
        <v>1392</v>
      </c>
      <c r="CC21" s="445" t="s">
        <v>1393</v>
      </c>
      <c r="CD21" s="608">
        <v>44229</v>
      </c>
      <c r="CE21" s="445" t="s">
        <v>1394</v>
      </c>
      <c r="CF21" s="445" t="s">
        <v>1395</v>
      </c>
      <c r="CG21" s="35"/>
    </row>
    <row r="22" spans="1:85" ht="72.75" customHeight="1">
      <c r="A22" s="436"/>
      <c r="B22" s="436"/>
      <c r="C22" s="436"/>
      <c r="D22" s="436"/>
      <c r="E22" s="436"/>
      <c r="F22" s="436"/>
      <c r="G22" s="436"/>
      <c r="H22" s="435"/>
      <c r="I22" s="513"/>
      <c r="J22" s="435"/>
      <c r="K22" s="513"/>
      <c r="L22" s="513"/>
      <c r="M22" s="436"/>
      <c r="N22" s="436"/>
      <c r="O22" s="436"/>
      <c r="P22" s="436"/>
      <c r="Q22" s="436"/>
      <c r="R22" s="436"/>
      <c r="S22" s="435"/>
      <c r="T22" s="436"/>
      <c r="U22" s="436"/>
      <c r="V22" s="436"/>
      <c r="W22" s="436"/>
      <c r="X22" s="436"/>
      <c r="Y22" s="222" t="s">
        <v>1396</v>
      </c>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29"/>
      <c r="BC22" s="460"/>
      <c r="BD22" s="460"/>
      <c r="BE22" s="460"/>
      <c r="BF22" s="430"/>
      <c r="BG22" s="70" t="s">
        <v>1397</v>
      </c>
      <c r="BH22" s="86" t="s">
        <v>1398</v>
      </c>
      <c r="BI22" s="435"/>
      <c r="BJ22" s="435"/>
      <c r="BK22" s="436"/>
      <c r="BL22" s="436"/>
      <c r="BM22" s="436"/>
      <c r="BN22" s="436"/>
      <c r="BO22" s="436"/>
      <c r="BP22" s="436"/>
      <c r="BQ22" s="436"/>
      <c r="BR22" s="436"/>
      <c r="BS22" s="436"/>
      <c r="BT22" s="436"/>
      <c r="BU22" s="436"/>
      <c r="BV22" s="436"/>
      <c r="BW22" s="431"/>
      <c r="BX22" s="436"/>
      <c r="BY22" s="432"/>
      <c r="BZ22" s="436"/>
      <c r="CA22" s="436"/>
      <c r="CB22" s="431"/>
      <c r="CC22" s="436"/>
      <c r="CD22" s="436"/>
      <c r="CE22" s="436"/>
      <c r="CF22" s="436"/>
      <c r="CG22" s="35"/>
    </row>
    <row r="23" spans="1:85" ht="105" customHeight="1">
      <c r="A23" s="445" t="s">
        <v>118</v>
      </c>
      <c r="B23" s="454" t="s">
        <v>1235</v>
      </c>
      <c r="C23" s="445" t="s">
        <v>1236</v>
      </c>
      <c r="D23" s="454" t="s">
        <v>1399</v>
      </c>
      <c r="E23" s="454" t="s">
        <v>1400</v>
      </c>
      <c r="F23" s="454" t="s">
        <v>1401</v>
      </c>
      <c r="G23" s="445" t="s">
        <v>330</v>
      </c>
      <c r="H23" s="445">
        <v>1</v>
      </c>
      <c r="I23" s="455" t="str">
        <f>IF(H23=5,"CASI SEGURO",IF(H23=4,"PROBABLE",IF(H23=3,"POSIBLE",IF(H23=2,"IMPROBABLE","RARA VEZ"))))</f>
        <v>RARA VEZ</v>
      </c>
      <c r="J23" s="445">
        <v>4</v>
      </c>
      <c r="K23" s="455" t="str">
        <f>IF(J23=1,"INSIGNIFICANTE",IF(J23=2,"MENOR",IF(J23=3,"MODERADO",IF(J23=4,"MAYOR","CATASTRÓFICO"))))</f>
        <v>MAYOR</v>
      </c>
      <c r="L23" s="455">
        <f>IF(J23=2,H23+20,IF(J23=3,H23+30,IF(J23=4,H23+40,IF(J23=5,H23+50,H23+10))))</f>
        <v>41</v>
      </c>
      <c r="M23" s="453" t="str">
        <f>IF(J23=1,N23,IF(J23=2,O23,IF(J23=3,P23,IF(J23=4,Q23,R23))))</f>
        <v>ALTA 1:4</v>
      </c>
      <c r="N23" s="445" t="str">
        <f>IF($L23=11,"BAJA 1:1",IF($L23=12,"BAJA 2:1",IF($L23=13,"BAJA 3:1",IF($L23=14,"MODERADA 4:1","ALTA 5:1"))))</f>
        <v>ALTA 5:1</v>
      </c>
      <c r="O23" s="445" t="str">
        <f>IF($L23=21,"BAJA 1:2",IF($L23=22,"BAJA 2:2",IF($L23=23,"MODERADA 3:2",IF($L23=24,"ALTA 4:2","ALTA 5:2"))))</f>
        <v>ALTA 5:2</v>
      </c>
      <c r="P23" s="445" t="str">
        <f>IF($L23=31,"MODERADA 1:3",IF($L23=32,"MODERADA 2:3",IF($L23=33,"ALTA 3:3",IF($L23=34,"ALTA 4:3","EXTREMA 5:3"))))</f>
        <v>EXTREMA 5:3</v>
      </c>
      <c r="Q23" s="445" t="str">
        <f>IF($L23=41,"ALTA 1:4",IF($L23=42,"ALTA 2:4",IF($L23=43,"EXTREMA 3:4",IF($L23=44,"EXTREMA 4:4","EXTREMA 5:4"))))</f>
        <v>ALTA 1:4</v>
      </c>
      <c r="R23" s="445" t="str">
        <f>IF($L23=51,"ALTA 1:5",IF($L23=52,"EXTREMA 2:5",IF($L23=53,"EXTREMA 3:5",IF($L23=54,"EXTREMA 4:5","EXTREMA 5:5"))))</f>
        <v>EXTREMA 5:5</v>
      </c>
      <c r="S23" s="454" t="s">
        <v>269</v>
      </c>
      <c r="T23" s="6" t="s">
        <v>1402</v>
      </c>
      <c r="U23" s="6" t="s">
        <v>1403</v>
      </c>
      <c r="V23" s="10" t="s">
        <v>1404</v>
      </c>
      <c r="W23" s="7" t="s">
        <v>1405</v>
      </c>
      <c r="X23" s="4" t="s">
        <v>1406</v>
      </c>
      <c r="Y23" s="434" t="s">
        <v>1407</v>
      </c>
      <c r="Z23" s="71" t="s">
        <v>1264</v>
      </c>
      <c r="AA23" s="71" t="s">
        <v>277</v>
      </c>
      <c r="AB23" s="184">
        <f t="shared" ref="AB23:AB25" si="9">IF(AA23 = "Asignado",$AB$98,IF(AA23="No asignado",0,""))</f>
        <v>15</v>
      </c>
      <c r="AC23" s="71" t="s">
        <v>278</v>
      </c>
      <c r="AD23" s="184">
        <f t="shared" ref="AD23:AD25" si="10">IF(AC23 = "Adecuado",$AB$98,IF(AC23="No adecuado",0,""))</f>
        <v>15</v>
      </c>
      <c r="AE23" s="71" t="s">
        <v>279</v>
      </c>
      <c r="AF23" s="184">
        <f t="shared" ref="AF23:AF25" si="11">IF(AE23 = "Oportuna",$AB$98,IF(AE23="Inoportuna",0,""))</f>
        <v>15</v>
      </c>
      <c r="AG23" s="71" t="s">
        <v>337</v>
      </c>
      <c r="AH23" s="184">
        <f t="shared" ref="AH23:AH25" si="12">IF(AG23 = "Prevenir",$AB$98,IF(AG23="Detectar",$AB$99,IF(AG23="No es un control",0,"")))</f>
        <v>10</v>
      </c>
      <c r="AI23" s="71" t="s">
        <v>280</v>
      </c>
      <c r="AJ23" s="184">
        <f t="shared" ref="AJ23:AJ25" si="13">IF(AI23 = "Confiable",$AB$98,IF(AI23="No confiable",0,""))</f>
        <v>15</v>
      </c>
      <c r="AK23" s="6" t="s">
        <v>281</v>
      </c>
      <c r="AL23" s="184">
        <f t="shared" ref="AL23:AL25" si="14">IF(AK23 = "Se investigan y resuelven oportunamente",$AB$98,IF(AK23="No se investigan y resuelven oportunamente",0,""))</f>
        <v>15</v>
      </c>
      <c r="AM23" s="71" t="s">
        <v>282</v>
      </c>
      <c r="AN23" s="184">
        <f t="shared" ref="AN23:AN25" si="15">IF(AM23 = "Completa",$AN$98,IF(AM23="Incompleta",$AN$99,IF(AM23="No existe",0,"")))</f>
        <v>10</v>
      </c>
      <c r="AO23" s="184">
        <f t="shared" ref="AO23:AO25" si="16">+AB23+AD23+AF23+AH23+AJ23+AL23+AN23</f>
        <v>95</v>
      </c>
      <c r="AP23" s="71" t="str">
        <f t="shared" ref="AP23:AP25" si="17">+IF(AO23&gt;96,"Fuerte",IF(AO23&lt;85,"Débil","Moderado"))</f>
        <v>Moderado</v>
      </c>
      <c r="AQ23" s="71" t="s">
        <v>341</v>
      </c>
      <c r="AR23" s="184" t="s">
        <v>341</v>
      </c>
      <c r="AS23" s="458" t="s">
        <v>341</v>
      </c>
      <c r="AT23" s="445" t="s">
        <v>342</v>
      </c>
      <c r="AU23" s="445">
        <v>1</v>
      </c>
      <c r="AV23" s="455" t="str">
        <f>IF(AU23=5,"CASI SEGURO",IF(AU23=4,"PROBABLE",IF(AU23=3,"POSIBLE",IF(AU23=2,"IMPROBABLE","RARA VEZ"))))</f>
        <v>RARA VEZ</v>
      </c>
      <c r="AW23" s="445" t="s">
        <v>342</v>
      </c>
      <c r="AX23" s="445">
        <v>4</v>
      </c>
      <c r="AY23" s="455" t="str">
        <f>IF(AX23=1,"INSIGNIFICANTE",IF(AX23=2,"MENOR",IF(AX23=3,"MODERADO",IF(AX23=4,"MAYOR","CATASTRÓFICO"))))</f>
        <v>MAYOR</v>
      </c>
      <c r="AZ23" s="87"/>
      <c r="BA23" s="453" t="str">
        <f>IF(AX23=1,$BB23,IF(AX23=2,$BC$8,IF(AX23=3,$BD$8,IF(AX23=4,$BE$8,$BF$8))))</f>
        <v>EXTREMA 5:4</v>
      </c>
      <c r="BB23" s="181"/>
      <c r="BC23" s="1"/>
      <c r="BD23" s="1"/>
      <c r="BE23" s="1"/>
      <c r="BF23" s="182"/>
      <c r="BG23" s="454" t="s">
        <v>1408</v>
      </c>
      <c r="BH23" s="445" t="s">
        <v>1409</v>
      </c>
      <c r="BI23" s="607">
        <v>43893</v>
      </c>
      <c r="BJ23" s="607">
        <v>44196</v>
      </c>
      <c r="BK23" s="434" t="s">
        <v>1410</v>
      </c>
      <c r="BL23" s="445" t="s">
        <v>1411</v>
      </c>
      <c r="BM23" s="445" t="s">
        <v>1412</v>
      </c>
      <c r="BN23" s="445" t="s">
        <v>1324</v>
      </c>
      <c r="BO23" s="454" t="s">
        <v>1413</v>
      </c>
      <c r="BP23" s="454" t="s">
        <v>1414</v>
      </c>
      <c r="BQ23" s="454" t="s">
        <v>1415</v>
      </c>
      <c r="BR23" s="454" t="s">
        <v>1416</v>
      </c>
      <c r="BS23" s="445">
        <v>0</v>
      </c>
      <c r="BT23" s="454" t="s">
        <v>1417</v>
      </c>
      <c r="BU23" s="454" t="s">
        <v>1416</v>
      </c>
      <c r="BV23" s="445">
        <v>0</v>
      </c>
      <c r="BW23" s="552" t="s">
        <v>1417</v>
      </c>
      <c r="BX23" s="445" t="s">
        <v>1418</v>
      </c>
      <c r="BY23" s="611"/>
      <c r="BZ23" s="454"/>
      <c r="CA23" s="454"/>
      <c r="CB23" s="427" t="s">
        <v>1419</v>
      </c>
      <c r="CC23" s="610" t="s">
        <v>1420</v>
      </c>
      <c r="CD23" s="445">
        <v>1</v>
      </c>
      <c r="CE23" s="454" t="s">
        <v>1421</v>
      </c>
      <c r="CF23" s="445" t="s">
        <v>1422</v>
      </c>
      <c r="CG23" s="35"/>
    </row>
    <row r="24" spans="1:85" ht="101.25" customHeight="1">
      <c r="A24" s="436"/>
      <c r="B24" s="436"/>
      <c r="C24" s="435"/>
      <c r="D24" s="436"/>
      <c r="E24" s="436"/>
      <c r="F24" s="436"/>
      <c r="G24" s="436"/>
      <c r="H24" s="435"/>
      <c r="I24" s="513"/>
      <c r="J24" s="435"/>
      <c r="K24" s="513"/>
      <c r="L24" s="513"/>
      <c r="M24" s="513"/>
      <c r="N24" s="436"/>
      <c r="O24" s="436"/>
      <c r="P24" s="436"/>
      <c r="Q24" s="436"/>
      <c r="R24" s="436"/>
      <c r="S24" s="435"/>
      <c r="T24" s="4" t="s">
        <v>1423</v>
      </c>
      <c r="U24" s="4" t="s">
        <v>1424</v>
      </c>
      <c r="V24" s="154" t="s">
        <v>1425</v>
      </c>
      <c r="W24" s="151" t="s">
        <v>1426</v>
      </c>
      <c r="X24" s="4" t="s">
        <v>1427</v>
      </c>
      <c r="Y24" s="435"/>
      <c r="Z24" s="31" t="s">
        <v>1264</v>
      </c>
      <c r="AA24" s="31" t="s">
        <v>277</v>
      </c>
      <c r="AB24" s="187">
        <f t="shared" si="9"/>
        <v>15</v>
      </c>
      <c r="AC24" s="31" t="s">
        <v>278</v>
      </c>
      <c r="AD24" s="187">
        <f t="shared" si="10"/>
        <v>15</v>
      </c>
      <c r="AE24" s="31" t="s">
        <v>279</v>
      </c>
      <c r="AF24" s="187">
        <f t="shared" si="11"/>
        <v>15</v>
      </c>
      <c r="AG24" s="31" t="s">
        <v>337</v>
      </c>
      <c r="AH24" s="187">
        <f t="shared" si="12"/>
        <v>10</v>
      </c>
      <c r="AI24" s="31" t="s">
        <v>280</v>
      </c>
      <c r="AJ24" s="187">
        <f t="shared" si="13"/>
        <v>15</v>
      </c>
      <c r="AK24" s="4" t="s">
        <v>281</v>
      </c>
      <c r="AL24" s="187">
        <f t="shared" si="14"/>
        <v>15</v>
      </c>
      <c r="AM24" s="31" t="s">
        <v>282</v>
      </c>
      <c r="AN24" s="187">
        <f t="shared" si="15"/>
        <v>10</v>
      </c>
      <c r="AO24" s="187">
        <f t="shared" si="16"/>
        <v>95</v>
      </c>
      <c r="AP24" s="31" t="str">
        <f t="shared" si="17"/>
        <v>Moderado</v>
      </c>
      <c r="AQ24" s="31" t="s">
        <v>341</v>
      </c>
      <c r="AR24" s="187" t="s">
        <v>341</v>
      </c>
      <c r="AS24" s="435"/>
      <c r="AT24" s="435"/>
      <c r="AU24" s="435"/>
      <c r="AV24" s="513"/>
      <c r="AW24" s="435"/>
      <c r="AX24" s="435"/>
      <c r="AY24" s="513"/>
      <c r="AZ24" s="230"/>
      <c r="BA24" s="513"/>
      <c r="BB24" s="181"/>
      <c r="BC24" s="1"/>
      <c r="BD24" s="1"/>
      <c r="BE24" s="1"/>
      <c r="BF24" s="182"/>
      <c r="BG24" s="435"/>
      <c r="BH24" s="435"/>
      <c r="BI24" s="435"/>
      <c r="BJ24" s="435"/>
      <c r="BK24" s="435"/>
      <c r="BL24" s="435"/>
      <c r="BM24" s="435"/>
      <c r="BN24" s="435"/>
      <c r="BO24" s="435"/>
      <c r="BP24" s="435"/>
      <c r="BQ24" s="435"/>
      <c r="BR24" s="435"/>
      <c r="BS24" s="435"/>
      <c r="BT24" s="435"/>
      <c r="BU24" s="435"/>
      <c r="BV24" s="435"/>
      <c r="BW24" s="429"/>
      <c r="BX24" s="436"/>
      <c r="BY24" s="430"/>
      <c r="BZ24" s="435"/>
      <c r="CA24" s="435"/>
      <c r="CB24" s="429"/>
      <c r="CC24" s="436"/>
      <c r="CD24" s="436"/>
      <c r="CE24" s="436"/>
      <c r="CF24" s="436"/>
      <c r="CG24" s="35"/>
    </row>
    <row r="25" spans="1:85" ht="156.75" customHeight="1">
      <c r="A25" s="86" t="s">
        <v>118</v>
      </c>
      <c r="B25" s="70" t="s">
        <v>1235</v>
      </c>
      <c r="C25" s="86" t="s">
        <v>1274</v>
      </c>
      <c r="D25" s="70" t="s">
        <v>1428</v>
      </c>
      <c r="E25" s="70" t="s">
        <v>1429</v>
      </c>
      <c r="F25" s="70" t="s">
        <v>1430</v>
      </c>
      <c r="G25" s="86" t="s">
        <v>330</v>
      </c>
      <c r="H25" s="86">
        <v>1</v>
      </c>
      <c r="I25" s="87" t="str">
        <f>IF(H25=5,"CASI SEGURO",IF(H25=4,"PROBABLE",IF(H25=3,"POSIBLE",IF(H25=2,"IMPROBABLE","RARA VEZ"))))</f>
        <v>RARA VEZ</v>
      </c>
      <c r="J25" s="86">
        <v>4</v>
      </c>
      <c r="K25" s="87" t="str">
        <f>IF(J25=1,"INSIGNIFICANTE",IF(J25=2,"MENOR",IF(J25=3,"MODERADO",IF(J25=4,"MAYOR","CATASTRÓFICO"))))</f>
        <v>MAYOR</v>
      </c>
      <c r="L25" s="87">
        <f>IF(J25=2,H25+20,IF(J25=3,H25+30,IF(J25=4,H25+40,IF(J25=5,H25+50,H25+10))))</f>
        <v>41</v>
      </c>
      <c r="M25" s="88" t="str">
        <f>IF(J25=1,N25,IF(J25=2,O25,IF(J25=3,P25,IF(J25=4,Q25,R25))))</f>
        <v>ALTA 1:4</v>
      </c>
      <c r="N25" s="86" t="str">
        <f>IF($L25=11,"BAJA 1:1",IF($L25=12,"BAJA 2:1",IF($L25=13,"BAJA 3:1",IF($L25=14,"MODERADA 4:1","ALTA 5:1"))))</f>
        <v>ALTA 5:1</v>
      </c>
      <c r="O25" s="86" t="str">
        <f>IF($L25=21,"BAJA 1:2",IF($L25=22,"BAJA 2:2",IF($L25=23,"MODERADA 3:2",IF($L25=24,"ALTA 4:2","ALTA 5:2"))))</f>
        <v>ALTA 5:2</v>
      </c>
      <c r="P25" s="86" t="str">
        <f>IF($L25=31,"MODERADA 1:3",IF($L25=32,"MODERADA 2:3",IF($L25=33,"ALTA 3:3",IF($L25=34,"ALTA 4:3","EXTREMA 5:3"))))</f>
        <v>EXTREMA 5:3</v>
      </c>
      <c r="Q25" s="86" t="str">
        <f>IF($L25=41,"ALTA 1:4",IF($L25=42,"ALTA 2:4",IF($L25=43,"EXTREMA 3:4",IF($L25=44,"EXTREMA 4:4","EXTREMA 5:4"))))</f>
        <v>ALTA 1:4</v>
      </c>
      <c r="R25" s="86" t="str">
        <f>IF($L25=51,"ALTA 1:5",IF($L25=52,"EXTREMA 2:5",IF($L25=53,"EXTREMA 3:5",IF($L25=54,"EXTREMA 4:5","EXTREMA 5:5"))))</f>
        <v>EXTREMA 5:5</v>
      </c>
      <c r="S25" s="70" t="s">
        <v>353</v>
      </c>
      <c r="T25" s="6" t="s">
        <v>1431</v>
      </c>
      <c r="U25" s="6" t="s">
        <v>1432</v>
      </c>
      <c r="V25" s="71" t="s">
        <v>494</v>
      </c>
      <c r="W25" s="7" t="s">
        <v>1433</v>
      </c>
      <c r="X25" s="6" t="s">
        <v>1434</v>
      </c>
      <c r="Y25" s="71" t="s">
        <v>1435</v>
      </c>
      <c r="Z25" s="71" t="s">
        <v>1264</v>
      </c>
      <c r="AA25" s="71" t="s">
        <v>277</v>
      </c>
      <c r="AB25" s="71">
        <f t="shared" si="9"/>
        <v>15</v>
      </c>
      <c r="AC25" s="71" t="s">
        <v>278</v>
      </c>
      <c r="AD25" s="71">
        <f t="shared" si="10"/>
        <v>15</v>
      </c>
      <c r="AE25" s="71" t="s">
        <v>279</v>
      </c>
      <c r="AF25" s="71">
        <f t="shared" si="11"/>
        <v>15</v>
      </c>
      <c r="AG25" s="71" t="s">
        <v>337</v>
      </c>
      <c r="AH25" s="71">
        <f t="shared" si="12"/>
        <v>10</v>
      </c>
      <c r="AI25" s="71" t="s">
        <v>280</v>
      </c>
      <c r="AJ25" s="71">
        <f t="shared" si="13"/>
        <v>15</v>
      </c>
      <c r="AK25" s="6" t="s">
        <v>281</v>
      </c>
      <c r="AL25" s="71">
        <f t="shared" si="14"/>
        <v>15</v>
      </c>
      <c r="AM25" s="71" t="s">
        <v>282</v>
      </c>
      <c r="AN25" s="71">
        <f t="shared" si="15"/>
        <v>10</v>
      </c>
      <c r="AO25" s="71">
        <f t="shared" si="16"/>
        <v>95</v>
      </c>
      <c r="AP25" s="71" t="str">
        <f t="shared" si="17"/>
        <v>Moderado</v>
      </c>
      <c r="AQ25" s="71" t="s">
        <v>341</v>
      </c>
      <c r="AR25" s="71" t="s">
        <v>341</v>
      </c>
      <c r="AS25" s="71" t="s">
        <v>341</v>
      </c>
      <c r="AT25" s="86" t="s">
        <v>342</v>
      </c>
      <c r="AU25" s="86">
        <v>1</v>
      </c>
      <c r="AV25" s="87" t="str">
        <f>IF(AU25=5,"CASI SEGURO",IF(AU25=4,"PROBABLE",IF(AU25=3,"POSIBLE",IF(AU25=2,"IMPROBABLE","RARA VEZ"))))</f>
        <v>RARA VEZ</v>
      </c>
      <c r="AW25" s="86" t="s">
        <v>342</v>
      </c>
      <c r="AX25" s="86">
        <v>4</v>
      </c>
      <c r="AY25" s="87" t="str">
        <f>IF(AX25=1,"INSIGNIFICANTE",IF(AX25=2,"MENOR",IF(AX25=3,"MODERADO",IF(AX25=4,"MAYOR","CATASTRÓFICO"))))</f>
        <v>MAYOR</v>
      </c>
      <c r="AZ25" s="87">
        <f>IF(AX25=2,AU25+20,IF(AX25=3,AU25+30,IF(AX25=4,AU25+40,IF(AX25=5,AU25+50,AU25+10))))</f>
        <v>41</v>
      </c>
      <c r="BA25" s="88" t="str">
        <f>IF(AX25=1,$BB25,IF(AX25=2,$BC$8,IF(AX25=3,$BD$8,IF(AX25=4,$BE$8,$BF$8))))</f>
        <v>EXTREMA 5:4</v>
      </c>
      <c r="BB25" s="86" t="str">
        <f>IF($AZ25=11,"BAJA 1:1",IF($AZ25=12,"BAJA 2:1",IF($AZ25=13,"BAJA 3:1",IF($AZ25=14,"MODERADA 4:1","ALTA 5:1"))))</f>
        <v>ALTA 5:1</v>
      </c>
      <c r="BC25" s="86" t="str">
        <f>IF($AZ25=21,"BAJA 1:2",IF($AZ25=22,"BAJA 2:2",IF($AZ25=23,"MODERADA 3:2",IF($AZ25=24,"ALTA 4:2","ALTA 5:2"))))</f>
        <v>ALTA 5:2</v>
      </c>
      <c r="BD25" s="86" t="str">
        <f>IF($AZ25=31,"MODERADA 1:3",IF($AZ25=32,"MODERADA 2:3",IF($AZ25=33,"ALTA 3:3",IF($AZ25=34,"ALTA 4:3","EXTREMA 5:3"))))</f>
        <v>EXTREMA 5:3</v>
      </c>
      <c r="BE25" s="86" t="str">
        <f>IF($AZ25=41,"ALTA 1:4",IF($AZ25=42,"ALTA 2:4",IF($AZ25=43,"EXTREMA 3:4",IF($AZ25=44,"EXTREMA 4:4","EXTREMA 5:4"))))</f>
        <v>ALTA 1:4</v>
      </c>
      <c r="BF25" s="86" t="str">
        <f>IF($AZ25=51,"ALTA 1:5",IF($AZ25=52,"EXTREMA 2:5",IF($AZ25=53,"EXTREMA 3:5",IF($AZ25=54,"EXTREMA 4:5","EXTREMA 5:5"))))</f>
        <v>EXTREMA 5:5</v>
      </c>
      <c r="BG25" s="7" t="s">
        <v>1436</v>
      </c>
      <c r="BH25" s="86" t="s">
        <v>1437</v>
      </c>
      <c r="BI25" s="223">
        <v>43893</v>
      </c>
      <c r="BJ25" s="223">
        <v>44196</v>
      </c>
      <c r="BK25" s="86" t="s">
        <v>1438</v>
      </c>
      <c r="BL25" s="86" t="s">
        <v>1411</v>
      </c>
      <c r="BM25" s="86" t="s">
        <v>1412</v>
      </c>
      <c r="BN25" s="86" t="s">
        <v>1324</v>
      </c>
      <c r="BO25" s="86" t="s">
        <v>1439</v>
      </c>
      <c r="BP25" s="70" t="s">
        <v>1414</v>
      </c>
      <c r="BQ25" s="70" t="s">
        <v>1440</v>
      </c>
      <c r="BR25" s="86" t="s">
        <v>1441</v>
      </c>
      <c r="BS25" s="86">
        <v>0</v>
      </c>
      <c r="BT25" s="86" t="s">
        <v>1442</v>
      </c>
      <c r="BU25" s="86" t="s">
        <v>1441</v>
      </c>
      <c r="BV25" s="86">
        <v>0</v>
      </c>
      <c r="BW25" s="226" t="s">
        <v>1443</v>
      </c>
      <c r="BX25" s="86" t="s">
        <v>1444</v>
      </c>
      <c r="BY25" s="227"/>
      <c r="BZ25" s="86"/>
      <c r="CA25" s="86"/>
      <c r="CB25" s="228" t="s">
        <v>1253</v>
      </c>
      <c r="CC25" s="86"/>
      <c r="CD25" s="86"/>
      <c r="CE25" s="86"/>
      <c r="CF25" s="6" t="s">
        <v>1445</v>
      </c>
      <c r="CG25" s="35"/>
    </row>
    <row r="26" spans="1:85" ht="15.75" customHeight="1">
      <c r="A26" s="12"/>
      <c r="B26" s="12"/>
      <c r="C26" s="1"/>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231"/>
      <c r="BI26" s="12"/>
      <c r="BJ26" s="12"/>
      <c r="BK26" s="12"/>
      <c r="BL26" s="12"/>
      <c r="BM26" s="12"/>
      <c r="BN26" s="12"/>
      <c r="BO26" s="12"/>
      <c r="BP26" s="12"/>
      <c r="BQ26" s="12"/>
      <c r="BR26" s="12"/>
      <c r="BS26" s="12"/>
      <c r="BT26" s="12"/>
      <c r="BU26" s="12"/>
      <c r="BV26" s="12"/>
      <c r="BW26" s="12"/>
      <c r="BX26" s="12"/>
      <c r="BY26" s="12"/>
      <c r="BZ26" s="12"/>
      <c r="CA26" s="12"/>
      <c r="CB26" s="12"/>
      <c r="CC26" s="32"/>
      <c r="CD26" s="32"/>
      <c r="CE26" s="32"/>
      <c r="CF26" s="32"/>
      <c r="CG26" s="35"/>
    </row>
    <row r="27" spans="1:85" ht="15.75" customHeight="1">
      <c r="A27" s="12"/>
      <c r="B27" s="12"/>
      <c r="C27" s="1"/>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38"/>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32"/>
      <c r="CD27" s="32"/>
      <c r="CE27" s="32"/>
      <c r="CF27" s="32"/>
      <c r="CG27" s="35"/>
    </row>
    <row r="28" spans="1:85" ht="15.75" hidden="1" customHeight="1">
      <c r="A28" s="12"/>
      <c r="B28" s="12"/>
      <c r="C28" s="1"/>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t="s">
        <v>313</v>
      </c>
      <c r="AG28" s="38"/>
      <c r="AH28" s="12" t="s">
        <v>21</v>
      </c>
      <c r="AI28" s="12">
        <v>1</v>
      </c>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32"/>
      <c r="CD28" s="32"/>
      <c r="CE28" s="32"/>
      <c r="CF28" s="32"/>
      <c r="CG28" s="35"/>
    </row>
    <row r="29" spans="1:85" ht="15.75" hidden="1" customHeight="1">
      <c r="A29" s="12"/>
      <c r="B29" s="12"/>
      <c r="C29" s="1"/>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t="s">
        <v>10</v>
      </c>
      <c r="AD29" s="12" t="s">
        <v>55</v>
      </c>
      <c r="AE29" s="12" t="s">
        <v>35</v>
      </c>
      <c r="AF29" s="12" t="s">
        <v>314</v>
      </c>
      <c r="AG29" s="38"/>
      <c r="AH29" s="12" t="s">
        <v>315</v>
      </c>
      <c r="AI29" s="12">
        <v>2</v>
      </c>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32"/>
      <c r="CD29" s="32"/>
      <c r="CE29" s="32"/>
      <c r="CF29" s="32"/>
      <c r="CG29" s="35"/>
    </row>
    <row r="30" spans="1:85" ht="50.25" hidden="1" customHeight="1">
      <c r="A30" s="12"/>
      <c r="B30" s="12"/>
      <c r="C30" s="1"/>
      <c r="D30" s="12"/>
      <c r="E30" s="12"/>
      <c r="F30" s="12"/>
      <c r="G30" s="12"/>
      <c r="H30" s="12"/>
      <c r="I30" s="12"/>
      <c r="J30" s="12"/>
      <c r="K30" s="12"/>
      <c r="L30" s="12"/>
      <c r="M30" s="12"/>
      <c r="N30" s="12"/>
      <c r="O30" s="12"/>
      <c r="P30" s="12"/>
      <c r="Q30" s="12"/>
      <c r="R30" s="12"/>
      <c r="S30" s="39" t="s">
        <v>1446</v>
      </c>
      <c r="T30" s="39"/>
      <c r="U30" s="12"/>
      <c r="V30" s="12"/>
      <c r="W30" s="12"/>
      <c r="X30" s="12"/>
      <c r="Y30" s="12"/>
      <c r="Z30" s="12"/>
      <c r="AA30" s="12"/>
      <c r="AB30" s="12"/>
      <c r="AC30" s="12" t="s">
        <v>13</v>
      </c>
      <c r="AD30" s="12" t="s">
        <v>24</v>
      </c>
      <c r="AE30" s="12" t="s">
        <v>131</v>
      </c>
      <c r="AF30" s="12" t="s">
        <v>317</v>
      </c>
      <c r="AG30" s="38"/>
      <c r="AH30" s="12" t="s">
        <v>318</v>
      </c>
      <c r="AI30" s="12">
        <v>3</v>
      </c>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32"/>
      <c r="CD30" s="32"/>
      <c r="CE30" s="32"/>
      <c r="CF30" s="32"/>
      <c r="CG30" s="35"/>
    </row>
    <row r="31" spans="1:85" ht="56.25" hidden="1" customHeight="1">
      <c r="A31" s="12"/>
      <c r="B31" s="12"/>
      <c r="C31" s="1"/>
      <c r="D31" s="12"/>
      <c r="E31" s="12"/>
      <c r="F31" s="12"/>
      <c r="G31" s="12"/>
      <c r="H31" s="12"/>
      <c r="I31" s="12"/>
      <c r="J31" s="12"/>
      <c r="K31" s="12"/>
      <c r="L31" s="12"/>
      <c r="M31" s="12"/>
      <c r="N31" s="12"/>
      <c r="O31" s="12"/>
      <c r="P31" s="12"/>
      <c r="Q31" s="12"/>
      <c r="R31" s="12"/>
      <c r="S31" s="39" t="s">
        <v>1447</v>
      </c>
      <c r="T31" s="39"/>
      <c r="U31" s="12"/>
      <c r="V31" s="12"/>
      <c r="W31" s="12"/>
      <c r="X31" s="12"/>
      <c r="Y31" s="12"/>
      <c r="Z31" s="12"/>
      <c r="AA31" s="12"/>
      <c r="AB31" s="12"/>
      <c r="AC31" s="12" t="s">
        <v>47</v>
      </c>
      <c r="AD31" s="12" t="s">
        <v>58</v>
      </c>
      <c r="AE31" s="12" t="s">
        <v>32</v>
      </c>
      <c r="AF31" s="12" t="s">
        <v>320</v>
      </c>
      <c r="AG31" s="38"/>
      <c r="AH31" s="12" t="s">
        <v>55</v>
      </c>
      <c r="AI31" s="12">
        <v>4</v>
      </c>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32"/>
      <c r="CD31" s="32"/>
      <c r="CE31" s="32"/>
      <c r="CF31" s="32"/>
      <c r="CG31" s="35"/>
    </row>
    <row r="32" spans="1:85" ht="50.25" hidden="1" customHeight="1">
      <c r="A32" s="12"/>
      <c r="B32" s="12"/>
      <c r="C32" s="1"/>
      <c r="D32" s="12"/>
      <c r="E32" s="12"/>
      <c r="F32" s="12"/>
      <c r="G32" s="12"/>
      <c r="H32" s="12"/>
      <c r="I32" s="12"/>
      <c r="J32" s="12"/>
      <c r="K32" s="12"/>
      <c r="L32" s="12"/>
      <c r="M32" s="12"/>
      <c r="N32" s="12"/>
      <c r="O32" s="12"/>
      <c r="P32" s="12"/>
      <c r="Q32" s="12"/>
      <c r="R32" s="12"/>
      <c r="S32" s="39" t="s">
        <v>1448</v>
      </c>
      <c r="T32" s="39"/>
      <c r="U32" s="12"/>
      <c r="V32" s="12"/>
      <c r="W32" s="12"/>
      <c r="X32" s="12"/>
      <c r="Y32" s="12"/>
      <c r="Z32" s="12"/>
      <c r="AA32" s="12"/>
      <c r="AB32" s="12"/>
      <c r="AC32" s="12" t="s">
        <v>71</v>
      </c>
      <c r="AD32" s="12" t="s">
        <v>21</v>
      </c>
      <c r="AE32" s="12" t="s">
        <v>322</v>
      </c>
      <c r="AF32" s="12" t="s">
        <v>323</v>
      </c>
      <c r="AG32" s="38"/>
      <c r="AH32" s="12" t="s">
        <v>71</v>
      </c>
      <c r="AI32" s="12">
        <v>5</v>
      </c>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32"/>
      <c r="CD32" s="32"/>
      <c r="CE32" s="32"/>
      <c r="CF32" s="32"/>
      <c r="CG32" s="35"/>
    </row>
    <row r="33" spans="1:85" ht="15.75" hidden="1" customHeight="1">
      <c r="A33" s="12"/>
      <c r="B33" s="12"/>
      <c r="C33" s="12"/>
      <c r="D33" s="12"/>
      <c r="E33" s="12"/>
      <c r="F33" s="12"/>
      <c r="G33" s="12"/>
      <c r="H33" s="12"/>
      <c r="I33" s="12"/>
      <c r="J33" s="12"/>
      <c r="K33" s="12"/>
      <c r="L33" s="12"/>
      <c r="M33" s="12"/>
      <c r="N33" s="12"/>
      <c r="O33" s="12"/>
      <c r="P33" s="12"/>
      <c r="Q33" s="12"/>
      <c r="R33" s="12"/>
      <c r="S33" s="39" t="s">
        <v>1449</v>
      </c>
      <c r="T33" s="39"/>
      <c r="U33" s="12"/>
      <c r="V33" s="12"/>
      <c r="W33" s="12"/>
      <c r="X33" s="12"/>
      <c r="Y33" s="12"/>
      <c r="Z33" s="12"/>
      <c r="AA33" s="12"/>
      <c r="AB33" s="12"/>
      <c r="AC33" s="12" t="s">
        <v>85</v>
      </c>
      <c r="AD33" s="12" t="s">
        <v>89</v>
      </c>
      <c r="AE33" s="12" t="s">
        <v>94</v>
      </c>
      <c r="AF33" s="12" t="s">
        <v>325</v>
      </c>
      <c r="AG33" s="38"/>
      <c r="AH33" s="12" t="s">
        <v>326</v>
      </c>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2"/>
      <c r="CG33" s="35"/>
    </row>
    <row r="34" spans="1:85"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t="s">
        <v>51</v>
      </c>
      <c r="AD34" s="12" t="s">
        <v>79</v>
      </c>
      <c r="AE34" s="12" t="s">
        <v>96</v>
      </c>
      <c r="AF34" s="12" t="s">
        <v>327</v>
      </c>
      <c r="AG34" s="40"/>
      <c r="AH34" s="12" t="s">
        <v>268</v>
      </c>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2"/>
      <c r="CG34" s="35"/>
    </row>
    <row r="35" spans="1:85"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t="s">
        <v>328</v>
      </c>
      <c r="AD35" s="12" t="s">
        <v>61</v>
      </c>
      <c r="AE35" s="12" t="s">
        <v>98</v>
      </c>
      <c r="AF35" s="12" t="s">
        <v>329</v>
      </c>
      <c r="AG35" s="40"/>
      <c r="AH35" s="12" t="s">
        <v>330</v>
      </c>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2"/>
      <c r="CG35" s="35"/>
    </row>
    <row r="36" spans="1:85"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t="s">
        <v>92</v>
      </c>
      <c r="AE36" s="12" t="s">
        <v>38</v>
      </c>
      <c r="AF36" s="12" t="s">
        <v>58</v>
      </c>
      <c r="AG36" s="40"/>
      <c r="AH36" s="12" t="s">
        <v>331</v>
      </c>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2"/>
      <c r="CG36" s="35"/>
    </row>
    <row r="37" spans="1:85"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t="s">
        <v>127</v>
      </c>
      <c r="AE37" s="12"/>
      <c r="AF37" s="12"/>
      <c r="AG37" s="41"/>
      <c r="AH37" s="12" t="s">
        <v>85</v>
      </c>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2"/>
      <c r="CG37" s="35"/>
    </row>
    <row r="38" spans="1:85"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t="s">
        <v>332</v>
      </c>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41"/>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41"/>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41"/>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41"/>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41"/>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15.75" customHeight="1">
      <c r="A44" s="12"/>
      <c r="B44" s="12"/>
      <c r="C44" s="1"/>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15.75" customHeight="1">
      <c r="A45" s="12"/>
      <c r="B45" s="12"/>
      <c r="C45" s="1"/>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15.75" customHeight="1">
      <c r="A46" s="12"/>
      <c r="B46" s="12"/>
      <c r="C46" s="1"/>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t="s">
        <v>12</v>
      </c>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t="s">
        <v>333</v>
      </c>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15.75" customHeight="1">
      <c r="A49" s="12"/>
      <c r="B49" s="12"/>
      <c r="C49" s="1"/>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t="s">
        <v>27</v>
      </c>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t="s">
        <v>141</v>
      </c>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customHeight="1">
      <c r="A52" s="12"/>
      <c r="B52" s="12"/>
      <c r="C52" s="1"/>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customHeight="1">
      <c r="A53" s="12"/>
      <c r="B53" s="12"/>
      <c r="C53" s="1"/>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customHeight="1">
      <c r="A54" s="12"/>
      <c r="B54" s="12"/>
      <c r="C54" s="1"/>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customHeight="1">
      <c r="A55" s="12"/>
      <c r="B55" s="12"/>
      <c r="C55" s="1"/>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customHeight="1">
      <c r="A56" s="12"/>
      <c r="B56" s="12"/>
      <c r="C56" s="1"/>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customHeight="1">
      <c r="A57" s="12"/>
      <c r="B57" s="12"/>
      <c r="C57" s="1"/>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customHeight="1">
      <c r="A58" s="12"/>
      <c r="B58" s="12"/>
      <c r="C58" s="1"/>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customHeight="1">
      <c r="A59" s="12"/>
      <c r="B59" s="12"/>
      <c r="C59" s="1"/>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5.75" customHeight="1">
      <c r="A60" s="12"/>
      <c r="B60" s="12"/>
      <c r="C60" s="1"/>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customHeight="1">
      <c r="A61" s="12"/>
      <c r="B61" s="12"/>
      <c r="C61" s="1"/>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customHeight="1">
      <c r="A62" s="12"/>
      <c r="B62" s="12"/>
      <c r="C62" s="1"/>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5.75" customHeight="1">
      <c r="A63" s="12"/>
      <c r="B63" s="12"/>
      <c r="C63" s="1"/>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15.75" customHeight="1">
      <c r="A64" s="12"/>
      <c r="B64" s="12"/>
      <c r="C64" s="1"/>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t="s">
        <v>277</v>
      </c>
      <c r="AB98" s="12">
        <v>15</v>
      </c>
      <c r="AC98" s="12" t="s">
        <v>278</v>
      </c>
      <c r="AD98" s="12">
        <v>15</v>
      </c>
      <c r="AE98" s="12" t="s">
        <v>279</v>
      </c>
      <c r="AF98" s="12"/>
      <c r="AG98" s="12" t="s">
        <v>276</v>
      </c>
      <c r="AH98" s="12"/>
      <c r="AI98" s="12" t="s">
        <v>280</v>
      </c>
      <c r="AJ98" s="12"/>
      <c r="AK98" s="12" t="s">
        <v>281</v>
      </c>
      <c r="AL98" s="12"/>
      <c r="AM98" s="12" t="s">
        <v>282</v>
      </c>
      <c r="AN98" s="12">
        <v>10</v>
      </c>
      <c r="AO98" s="12"/>
      <c r="AP98" s="12"/>
      <c r="AQ98" s="12" t="s">
        <v>283</v>
      </c>
      <c r="AR98" s="12"/>
      <c r="AS98" s="12"/>
      <c r="AT98" s="12" t="s">
        <v>284</v>
      </c>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t="s">
        <v>334</v>
      </c>
      <c r="AB99" s="12">
        <v>10</v>
      </c>
      <c r="AC99" s="12" t="s">
        <v>335</v>
      </c>
      <c r="AD99" s="12">
        <v>0</v>
      </c>
      <c r="AE99" s="12" t="s">
        <v>336</v>
      </c>
      <c r="AF99" s="12"/>
      <c r="AG99" s="12" t="s">
        <v>337</v>
      </c>
      <c r="AH99" s="12"/>
      <c r="AI99" s="12" t="s">
        <v>338</v>
      </c>
      <c r="AJ99" s="12"/>
      <c r="AK99" s="12" t="s">
        <v>339</v>
      </c>
      <c r="AL99" s="12"/>
      <c r="AM99" s="12" t="s">
        <v>340</v>
      </c>
      <c r="AN99" s="12">
        <v>5</v>
      </c>
      <c r="AO99" s="12"/>
      <c r="AP99" s="12"/>
      <c r="AQ99" s="12" t="s">
        <v>341</v>
      </c>
      <c r="AR99" s="12"/>
      <c r="AS99" s="12"/>
      <c r="AT99" s="12" t="s">
        <v>342</v>
      </c>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v>5</v>
      </c>
      <c r="AC100" s="12"/>
      <c r="AD100" s="12"/>
      <c r="AE100" s="12"/>
      <c r="AF100" s="12"/>
      <c r="AG100" s="12" t="s">
        <v>343</v>
      </c>
      <c r="AH100" s="12"/>
      <c r="AI100" s="12"/>
      <c r="AJ100" s="12"/>
      <c r="AK100" s="12"/>
      <c r="AL100" s="12"/>
      <c r="AM100" s="12" t="s">
        <v>344</v>
      </c>
      <c r="AN100" s="12">
        <v>0</v>
      </c>
      <c r="AO100" s="12"/>
      <c r="AP100" s="12"/>
      <c r="AQ100" s="12" t="s">
        <v>345</v>
      </c>
      <c r="AR100" s="12"/>
      <c r="AS100" s="12"/>
      <c r="AT100" s="12" t="s">
        <v>346</v>
      </c>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427">
    <mergeCell ref="BH16:BH18"/>
    <mergeCell ref="BI16:BI18"/>
    <mergeCell ref="BJ16:BJ18"/>
    <mergeCell ref="BK16:BK18"/>
    <mergeCell ref="BL16:BL18"/>
    <mergeCell ref="BM16:BM18"/>
    <mergeCell ref="BN16:BN18"/>
    <mergeCell ref="BO16:BO18"/>
    <mergeCell ref="BP16:BP18"/>
    <mergeCell ref="AY16:AY18"/>
    <mergeCell ref="AZ16:AZ18"/>
    <mergeCell ref="BA16:BA18"/>
    <mergeCell ref="BB16:BB18"/>
    <mergeCell ref="BC16:BC18"/>
    <mergeCell ref="BD16:BD18"/>
    <mergeCell ref="BE16:BE18"/>
    <mergeCell ref="BF16:BF18"/>
    <mergeCell ref="BG16:BG18"/>
    <mergeCell ref="AP16:AP18"/>
    <mergeCell ref="AQ16:AQ18"/>
    <mergeCell ref="AR16:AR18"/>
    <mergeCell ref="AS16:AS18"/>
    <mergeCell ref="AT16:AT18"/>
    <mergeCell ref="AU16:AU18"/>
    <mergeCell ref="AV16:AV18"/>
    <mergeCell ref="AW16:AW18"/>
    <mergeCell ref="AX16:AX18"/>
    <mergeCell ref="AG16:AG18"/>
    <mergeCell ref="AH16:AH18"/>
    <mergeCell ref="AI16:AI18"/>
    <mergeCell ref="AJ16:AJ18"/>
    <mergeCell ref="AK16:AK18"/>
    <mergeCell ref="AL16:AL18"/>
    <mergeCell ref="AM16:AM18"/>
    <mergeCell ref="AN16:AN18"/>
    <mergeCell ref="AO16:AO18"/>
    <mergeCell ref="X16:X18"/>
    <mergeCell ref="Y16:Y18"/>
    <mergeCell ref="Z16:Z18"/>
    <mergeCell ref="AA16:AA18"/>
    <mergeCell ref="AB16:AB18"/>
    <mergeCell ref="AC16:AC18"/>
    <mergeCell ref="AD16:AD18"/>
    <mergeCell ref="AE16:AE18"/>
    <mergeCell ref="AF16:AF18"/>
    <mergeCell ref="CA16:CA18"/>
    <mergeCell ref="CE19:CE20"/>
    <mergeCell ref="CF19:CF20"/>
    <mergeCell ref="CB16:CB18"/>
    <mergeCell ref="CC16:CC18"/>
    <mergeCell ref="CD16:CD18"/>
    <mergeCell ref="CE16:CE18"/>
    <mergeCell ref="CF16:CF18"/>
    <mergeCell ref="CC19:CC20"/>
    <mergeCell ref="CD19:CD20"/>
    <mergeCell ref="BL12:BL15"/>
    <mergeCell ref="BM12:BM15"/>
    <mergeCell ref="BN12:BN15"/>
    <mergeCell ref="BU16:BU18"/>
    <mergeCell ref="BV16:BV18"/>
    <mergeCell ref="BW16:BW18"/>
    <mergeCell ref="BX16:BX18"/>
    <mergeCell ref="BY16:BY18"/>
    <mergeCell ref="BZ16:BZ18"/>
    <mergeCell ref="BQ16:BQ18"/>
    <mergeCell ref="BR16:BR18"/>
    <mergeCell ref="BS16:BS18"/>
    <mergeCell ref="BT16:BT18"/>
    <mergeCell ref="BH12:BH15"/>
    <mergeCell ref="BI12:BI15"/>
    <mergeCell ref="AT5:BA6"/>
    <mergeCell ref="BG5:BK6"/>
    <mergeCell ref="AS8:AS11"/>
    <mergeCell ref="AT8:AT11"/>
    <mergeCell ref="AU8:AU11"/>
    <mergeCell ref="AV8:AV11"/>
    <mergeCell ref="AW8:AW11"/>
    <mergeCell ref="AX12:AX15"/>
    <mergeCell ref="AY12:AY15"/>
    <mergeCell ref="BJ8:BJ11"/>
    <mergeCell ref="BK8:BK11"/>
    <mergeCell ref="BJ12:BJ15"/>
    <mergeCell ref="BK12:BK15"/>
    <mergeCell ref="BB12:BB15"/>
    <mergeCell ref="BC12:BC15"/>
    <mergeCell ref="BD8:BD11"/>
    <mergeCell ref="BE8:BE11"/>
    <mergeCell ref="BD12:BD15"/>
    <mergeCell ref="BE12:BE15"/>
    <mergeCell ref="BF8:BF11"/>
    <mergeCell ref="BG8:BG11"/>
    <mergeCell ref="BF12:BF15"/>
    <mergeCell ref="BG12:BG15"/>
    <mergeCell ref="CE12:CE15"/>
    <mergeCell ref="CF12:CF15"/>
    <mergeCell ref="BV12:BV15"/>
    <mergeCell ref="BW12:BW15"/>
    <mergeCell ref="BX12:BX15"/>
    <mergeCell ref="BY12:BY15"/>
    <mergeCell ref="BZ12:BZ15"/>
    <mergeCell ref="CA12:CA15"/>
    <mergeCell ref="CB12:CB15"/>
    <mergeCell ref="BO12:BO15"/>
    <mergeCell ref="BP12:BP15"/>
    <mergeCell ref="BQ12:BQ15"/>
    <mergeCell ref="BR12:BR15"/>
    <mergeCell ref="BS12:BS15"/>
    <mergeCell ref="BT12:BT15"/>
    <mergeCell ref="BU12:BU15"/>
    <mergeCell ref="CC12:CC13"/>
    <mergeCell ref="CD12:CD15"/>
    <mergeCell ref="AZ12:AZ15"/>
    <mergeCell ref="BA12:BA15"/>
    <mergeCell ref="AZ8:AZ11"/>
    <mergeCell ref="BA8:BA11"/>
    <mergeCell ref="AS12:AS15"/>
    <mergeCell ref="AT12:AT15"/>
    <mergeCell ref="AU12:AU15"/>
    <mergeCell ref="AV12:AV15"/>
    <mergeCell ref="AW12:AW15"/>
    <mergeCell ref="AX8:AX11"/>
    <mergeCell ref="AY8:AY11"/>
    <mergeCell ref="BZ8:BZ11"/>
    <mergeCell ref="CA8:CA11"/>
    <mergeCell ref="CB8:CB11"/>
    <mergeCell ref="CC8:CC10"/>
    <mergeCell ref="CD8:CD11"/>
    <mergeCell ref="CE8:CE10"/>
    <mergeCell ref="CF8:CF10"/>
    <mergeCell ref="BQ8:BQ11"/>
    <mergeCell ref="BR8:BR11"/>
    <mergeCell ref="BU8:BU11"/>
    <mergeCell ref="BV8:BV11"/>
    <mergeCell ref="BW8:BW11"/>
    <mergeCell ref="BX8:BX11"/>
    <mergeCell ref="BY8:BY11"/>
    <mergeCell ref="BB8:BB11"/>
    <mergeCell ref="BC8:BC11"/>
    <mergeCell ref="BH8:BH11"/>
    <mergeCell ref="BI8:BI11"/>
    <mergeCell ref="O8:O11"/>
    <mergeCell ref="P8:P11"/>
    <mergeCell ref="Q8:Q11"/>
    <mergeCell ref="R8:R11"/>
    <mergeCell ref="S8:S11"/>
    <mergeCell ref="C5:C7"/>
    <mergeCell ref="D6:D7"/>
    <mergeCell ref="A8:A11"/>
    <mergeCell ref="B8:B11"/>
    <mergeCell ref="C8:C11"/>
    <mergeCell ref="D8:D11"/>
    <mergeCell ref="E8:E11"/>
    <mergeCell ref="BS8:BS11"/>
    <mergeCell ref="BT8:BT11"/>
    <mergeCell ref="BL5:BQ6"/>
    <mergeCell ref="BR5:BT6"/>
    <mergeCell ref="BL8:BL11"/>
    <mergeCell ref="BM8:BM11"/>
    <mergeCell ref="BN8:BN11"/>
    <mergeCell ref="BO8:BO11"/>
    <mergeCell ref="BP8:BP11"/>
    <mergeCell ref="AU7:AV7"/>
    <mergeCell ref="AX7:AY7"/>
    <mergeCell ref="A1:A3"/>
    <mergeCell ref="B1:H1"/>
    <mergeCell ref="B2:H2"/>
    <mergeCell ref="CC4:CG4"/>
    <mergeCell ref="A5:A7"/>
    <mergeCell ref="B5:B7"/>
    <mergeCell ref="CC5:CG6"/>
    <mergeCell ref="B3:H3"/>
    <mergeCell ref="D5:M5"/>
    <mergeCell ref="BU5:BX6"/>
    <mergeCell ref="BY5:CB6"/>
    <mergeCell ref="E6:E7"/>
    <mergeCell ref="F6:F7"/>
    <mergeCell ref="G6:G7"/>
    <mergeCell ref="H6:I7"/>
    <mergeCell ref="S5:S7"/>
    <mergeCell ref="T5:AS5"/>
    <mergeCell ref="T6:Z6"/>
    <mergeCell ref="AA6:AP6"/>
    <mergeCell ref="AQ6:AQ7"/>
    <mergeCell ref="AR6:AR7"/>
    <mergeCell ref="AS6:AS7"/>
    <mergeCell ref="J6:K7"/>
    <mergeCell ref="M6:M7"/>
    <mergeCell ref="AS21:AS22"/>
    <mergeCell ref="AT21:AT22"/>
    <mergeCell ref="AU21:AU22"/>
    <mergeCell ref="AV21:AV22"/>
    <mergeCell ref="AW21:AW22"/>
    <mergeCell ref="AX21:AX22"/>
    <mergeCell ref="A21:A22"/>
    <mergeCell ref="B21:B22"/>
    <mergeCell ref="C21:C22"/>
    <mergeCell ref="D21:D22"/>
    <mergeCell ref="E21:E22"/>
    <mergeCell ref="F21:F22"/>
    <mergeCell ref="G21:G22"/>
    <mergeCell ref="AJ21:AJ22"/>
    <mergeCell ref="AK21:AK22"/>
    <mergeCell ref="AL21:AL22"/>
    <mergeCell ref="AM21:AM22"/>
    <mergeCell ref="AN21:AN22"/>
    <mergeCell ref="AO21:AO22"/>
    <mergeCell ref="AP21:AP22"/>
    <mergeCell ref="AQ21:AQ22"/>
    <mergeCell ref="AR21:AR22"/>
    <mergeCell ref="AA21:AA22"/>
    <mergeCell ref="AB21:AB22"/>
    <mergeCell ref="AC21:AC22"/>
    <mergeCell ref="AD21:AD22"/>
    <mergeCell ref="AE21:AE22"/>
    <mergeCell ref="AF21:AF22"/>
    <mergeCell ref="AG21:AG22"/>
    <mergeCell ref="AH21:AH22"/>
    <mergeCell ref="AI21:AI22"/>
    <mergeCell ref="Q21:Q22"/>
    <mergeCell ref="R21:R22"/>
    <mergeCell ref="S21:S22"/>
    <mergeCell ref="T21:T22"/>
    <mergeCell ref="U21:U22"/>
    <mergeCell ref="V21:V22"/>
    <mergeCell ref="W21:W22"/>
    <mergeCell ref="X21:X22"/>
    <mergeCell ref="Z21:Z22"/>
    <mergeCell ref="H21:H22"/>
    <mergeCell ref="I21:I22"/>
    <mergeCell ref="J21:J22"/>
    <mergeCell ref="K21:K22"/>
    <mergeCell ref="L21:L22"/>
    <mergeCell ref="M21:M22"/>
    <mergeCell ref="N21:N22"/>
    <mergeCell ref="O21:O22"/>
    <mergeCell ref="P21:P22"/>
    <mergeCell ref="CE23:CE24"/>
    <mergeCell ref="CF23:CF24"/>
    <mergeCell ref="BU23:BU24"/>
    <mergeCell ref="BV23:BV24"/>
    <mergeCell ref="BW23:BW24"/>
    <mergeCell ref="BX23:BX24"/>
    <mergeCell ref="BY23:BY24"/>
    <mergeCell ref="BZ23:BZ24"/>
    <mergeCell ref="CA23:CA24"/>
    <mergeCell ref="BO23:BO24"/>
    <mergeCell ref="BP23:BP24"/>
    <mergeCell ref="BQ23:BQ24"/>
    <mergeCell ref="BR23:BR24"/>
    <mergeCell ref="BS23:BS24"/>
    <mergeCell ref="BT23:BT24"/>
    <mergeCell ref="CB23:CB24"/>
    <mergeCell ref="CC23:CC24"/>
    <mergeCell ref="CD23:CD24"/>
    <mergeCell ref="BA23:BA24"/>
    <mergeCell ref="BG23:BG24"/>
    <mergeCell ref="BH23:BH24"/>
    <mergeCell ref="BI23:BI24"/>
    <mergeCell ref="BJ23:BJ24"/>
    <mergeCell ref="BK23:BK24"/>
    <mergeCell ref="BL23:BL24"/>
    <mergeCell ref="BM23:BM24"/>
    <mergeCell ref="BN23:BN24"/>
    <mergeCell ref="S23:S24"/>
    <mergeCell ref="Y23:Y24"/>
    <mergeCell ref="AS23:AS24"/>
    <mergeCell ref="AT23:AT24"/>
    <mergeCell ref="AU23:AU24"/>
    <mergeCell ref="AV23:AV24"/>
    <mergeCell ref="AW23:AW24"/>
    <mergeCell ref="AX23:AX24"/>
    <mergeCell ref="AY23:AY24"/>
    <mergeCell ref="J23:J24"/>
    <mergeCell ref="K23:K24"/>
    <mergeCell ref="L23:L24"/>
    <mergeCell ref="M23:M24"/>
    <mergeCell ref="N23:N24"/>
    <mergeCell ref="O23:O24"/>
    <mergeCell ref="P23:P24"/>
    <mergeCell ref="Q23:Q24"/>
    <mergeCell ref="R23:R24"/>
    <mergeCell ref="A23:A24"/>
    <mergeCell ref="B23:B24"/>
    <mergeCell ref="C23:C24"/>
    <mergeCell ref="D23:D24"/>
    <mergeCell ref="E23:E24"/>
    <mergeCell ref="F23:F24"/>
    <mergeCell ref="G23:G24"/>
    <mergeCell ref="H23:H24"/>
    <mergeCell ref="I23:I24"/>
    <mergeCell ref="BS21:BS22"/>
    <mergeCell ref="BT21:BT22"/>
    <mergeCell ref="BU21:BU22"/>
    <mergeCell ref="CC21:CC22"/>
    <mergeCell ref="CD21:CD22"/>
    <mergeCell ref="CE21:CE22"/>
    <mergeCell ref="CF21:CF22"/>
    <mergeCell ref="BV21:BV22"/>
    <mergeCell ref="BW21:BW22"/>
    <mergeCell ref="BX21:BX22"/>
    <mergeCell ref="BY21:BY22"/>
    <mergeCell ref="BZ21:BZ22"/>
    <mergeCell ref="CA21:CA22"/>
    <mergeCell ref="CB21:CB22"/>
    <mergeCell ref="BJ21:BJ22"/>
    <mergeCell ref="BK21:BK22"/>
    <mergeCell ref="BL21:BL22"/>
    <mergeCell ref="BM21:BM22"/>
    <mergeCell ref="BN21:BN22"/>
    <mergeCell ref="BO21:BO22"/>
    <mergeCell ref="BP21:BP22"/>
    <mergeCell ref="BQ21:BQ22"/>
    <mergeCell ref="BR21:BR22"/>
    <mergeCell ref="AY21:AY22"/>
    <mergeCell ref="AZ21:AZ22"/>
    <mergeCell ref="BA21:BA22"/>
    <mergeCell ref="BB21:BB22"/>
    <mergeCell ref="BC21:BC22"/>
    <mergeCell ref="BD21:BD22"/>
    <mergeCell ref="BE21:BE22"/>
    <mergeCell ref="BF21:BF22"/>
    <mergeCell ref="BI21:BI22"/>
    <mergeCell ref="J16:J18"/>
    <mergeCell ref="K16:K18"/>
    <mergeCell ref="L16:L18"/>
    <mergeCell ref="M16:M18"/>
    <mergeCell ref="N16:N18"/>
    <mergeCell ref="A16:A18"/>
    <mergeCell ref="B16:B18"/>
    <mergeCell ref="C16:C18"/>
    <mergeCell ref="D16:D18"/>
    <mergeCell ref="E16:E18"/>
    <mergeCell ref="F16:F18"/>
    <mergeCell ref="G16:G18"/>
    <mergeCell ref="A12:A15"/>
    <mergeCell ref="B12:B15"/>
    <mergeCell ref="C12:C15"/>
    <mergeCell ref="D12:D15"/>
    <mergeCell ref="E12:E15"/>
    <mergeCell ref="F12:F15"/>
    <mergeCell ref="G12:G15"/>
    <mergeCell ref="H16:H18"/>
    <mergeCell ref="I16:I18"/>
    <mergeCell ref="O12:O15"/>
    <mergeCell ref="P12:P15"/>
    <mergeCell ref="Q12:Q15"/>
    <mergeCell ref="R12:R15"/>
    <mergeCell ref="S12:S15"/>
    <mergeCell ref="X12:X15"/>
    <mergeCell ref="Z12:Z15"/>
    <mergeCell ref="H12:H15"/>
    <mergeCell ref="I12:I15"/>
    <mergeCell ref="J12:J15"/>
    <mergeCell ref="K12:K15"/>
    <mergeCell ref="L12:L15"/>
    <mergeCell ref="M12:M15"/>
    <mergeCell ref="N12:N15"/>
    <mergeCell ref="M8:M11"/>
    <mergeCell ref="N8:N11"/>
    <mergeCell ref="F8:F11"/>
    <mergeCell ref="G8:G11"/>
    <mergeCell ref="H8:H11"/>
    <mergeCell ref="I8:I11"/>
    <mergeCell ref="J8:J11"/>
    <mergeCell ref="K8:K11"/>
    <mergeCell ref="L8:L11"/>
    <mergeCell ref="AK19:AK20"/>
    <mergeCell ref="AL19:AL20"/>
    <mergeCell ref="AM19:AM20"/>
    <mergeCell ref="AN19:AN20"/>
    <mergeCell ref="AO19:AO20"/>
    <mergeCell ref="AP19:AP20"/>
    <mergeCell ref="AX19:AX20"/>
    <mergeCell ref="AY19:AY20"/>
    <mergeCell ref="BA19:BA20"/>
    <mergeCell ref="AQ19:AQ20"/>
    <mergeCell ref="AR19:AR20"/>
    <mergeCell ref="AS19:AS20"/>
    <mergeCell ref="AT19:AT20"/>
    <mergeCell ref="AU19:AU20"/>
    <mergeCell ref="AV19:AV20"/>
    <mergeCell ref="AW19:AW20"/>
    <mergeCell ref="AB19:AB20"/>
    <mergeCell ref="AC19:AC20"/>
    <mergeCell ref="AD19:AD20"/>
    <mergeCell ref="AE19:AE20"/>
    <mergeCell ref="AF19:AF20"/>
    <mergeCell ref="AG19:AG20"/>
    <mergeCell ref="AH19:AH20"/>
    <mergeCell ref="AI19:AI20"/>
    <mergeCell ref="AJ19:AJ20"/>
    <mergeCell ref="S19:S20"/>
    <mergeCell ref="T19:T20"/>
    <mergeCell ref="U19:U20"/>
    <mergeCell ref="V19:V20"/>
    <mergeCell ref="W19:W20"/>
    <mergeCell ref="X19:X20"/>
    <mergeCell ref="Y19:Y20"/>
    <mergeCell ref="Z19:Z20"/>
    <mergeCell ref="AA19:AA20"/>
    <mergeCell ref="J19:J20"/>
    <mergeCell ref="K19:K20"/>
    <mergeCell ref="L19:L20"/>
    <mergeCell ref="M19:M20"/>
    <mergeCell ref="N19:N20"/>
    <mergeCell ref="O19:O20"/>
    <mergeCell ref="P19:P20"/>
    <mergeCell ref="Q19:Q20"/>
    <mergeCell ref="R19:R20"/>
    <mergeCell ref="A19:A20"/>
    <mergeCell ref="B19:B20"/>
    <mergeCell ref="C19:C20"/>
    <mergeCell ref="D19:D20"/>
    <mergeCell ref="E19:E20"/>
    <mergeCell ref="F19:F20"/>
    <mergeCell ref="G19:G20"/>
    <mergeCell ref="H19:H20"/>
    <mergeCell ref="I19:I20"/>
    <mergeCell ref="V16:V18"/>
    <mergeCell ref="W16:W18"/>
    <mergeCell ref="O16:O18"/>
    <mergeCell ref="P16:P18"/>
    <mergeCell ref="Q16:Q18"/>
    <mergeCell ref="R16:R18"/>
    <mergeCell ref="S16:S18"/>
    <mergeCell ref="T16:T18"/>
    <mergeCell ref="U16:U18"/>
  </mergeCells>
  <conditionalFormatting sqref="I8 I12">
    <cfRule type="cellIs" dxfId="2089" priority="1" operator="equal">
      <formula>"RARA VEZ"</formula>
    </cfRule>
  </conditionalFormatting>
  <conditionalFormatting sqref="I8 I12">
    <cfRule type="cellIs" dxfId="2088" priority="2" operator="equal">
      <formula>"IMPROBABLE"</formula>
    </cfRule>
  </conditionalFormatting>
  <conditionalFormatting sqref="I8 I12">
    <cfRule type="cellIs" dxfId="2087" priority="3" operator="equal">
      <formula>"POSIBLE"</formula>
    </cfRule>
  </conditionalFormatting>
  <conditionalFormatting sqref="I8 I12">
    <cfRule type="cellIs" dxfId="2086" priority="4" operator="equal">
      <formula>"PROBABLE"</formula>
    </cfRule>
  </conditionalFormatting>
  <conditionalFormatting sqref="I8 I12">
    <cfRule type="cellIs" dxfId="2085" priority="5" operator="equal">
      <formula>"CASI SEGURO"</formula>
    </cfRule>
  </conditionalFormatting>
  <conditionalFormatting sqref="K8:L8">
    <cfRule type="containsText" dxfId="2084" priority="6" stopIfTrue="1" operator="containsText" text="ALTA">
      <formula>NOT(ISERROR(SEARCH(("ALTA"),(K8))))</formula>
    </cfRule>
  </conditionalFormatting>
  <conditionalFormatting sqref="K8:L8">
    <cfRule type="containsText" dxfId="2083" priority="7" stopIfTrue="1" operator="containsText" text="MEDIA">
      <formula>NOT(ISERROR(SEARCH(("MEDIA"),(K8))))</formula>
    </cfRule>
  </conditionalFormatting>
  <conditionalFormatting sqref="K8:L8">
    <cfRule type="containsText" dxfId="2082" priority="8" stopIfTrue="1" operator="containsText" text="BAJA">
      <formula>NOT(ISERROR(SEARCH(("BAJA"),(K8))))</formula>
    </cfRule>
  </conditionalFormatting>
  <conditionalFormatting sqref="K8:L8">
    <cfRule type="containsText" dxfId="2081" priority="9" stopIfTrue="1" operator="containsText" text="ALTO">
      <formula>NOT(ISERROR(SEARCH(("ALTO"),(K8))))</formula>
    </cfRule>
  </conditionalFormatting>
  <conditionalFormatting sqref="K8:L8">
    <cfRule type="containsText" dxfId="2080" priority="10" stopIfTrue="1" operator="containsText" text="ALTO">
      <formula>NOT(ISERROR(SEARCH(("ALTO"),(K8))))</formula>
    </cfRule>
  </conditionalFormatting>
  <conditionalFormatting sqref="K8:L8">
    <cfRule type="containsText" dxfId="2079" priority="11" stopIfTrue="1" operator="containsText" text="MEDIO">
      <formula>NOT(ISERROR(SEARCH(("MEDIO"),(K8))))</formula>
    </cfRule>
  </conditionalFormatting>
  <conditionalFormatting sqref="K8:L8">
    <cfRule type="containsText" dxfId="2078" priority="12" stopIfTrue="1" operator="containsText" text="MEDIO">
      <formula>NOT(ISERROR(SEARCH(("MEDIO"),(K8))))</formula>
    </cfRule>
  </conditionalFormatting>
  <conditionalFormatting sqref="K8:L8">
    <cfRule type="containsText" dxfId="2077" priority="13" stopIfTrue="1" operator="containsText" text="BAJO">
      <formula>NOT(ISERROR(SEARCH(("BAJO"),(K8))))</formula>
    </cfRule>
  </conditionalFormatting>
  <conditionalFormatting sqref="K8:L8">
    <cfRule type="cellIs" dxfId="2076" priority="14" operator="equal">
      <formula>"INSIGNIFICANTE"</formula>
    </cfRule>
  </conditionalFormatting>
  <conditionalFormatting sqref="K8:L8">
    <cfRule type="cellIs" dxfId="2075" priority="15" operator="equal">
      <formula>"MENOR"</formula>
    </cfRule>
  </conditionalFormatting>
  <conditionalFormatting sqref="K8:L8">
    <cfRule type="cellIs" dxfId="2074" priority="16" operator="equal">
      <formula>"MODERADO"</formula>
    </cfRule>
  </conditionalFormatting>
  <conditionalFormatting sqref="K8:L8">
    <cfRule type="cellIs" dxfId="2073" priority="17" operator="equal">
      <formula>"MAYOR"</formula>
    </cfRule>
  </conditionalFormatting>
  <conditionalFormatting sqref="K8:L8">
    <cfRule type="cellIs" dxfId="2072" priority="18" operator="equal">
      <formula>"CATASTRÓFICO"</formula>
    </cfRule>
  </conditionalFormatting>
  <conditionalFormatting sqref="L12">
    <cfRule type="containsText" dxfId="2071" priority="19" stopIfTrue="1" operator="containsText" text="ALTA">
      <formula>NOT(ISERROR(SEARCH(("ALTA"),(L12))))</formula>
    </cfRule>
  </conditionalFormatting>
  <conditionalFormatting sqref="L12">
    <cfRule type="containsText" dxfId="2070" priority="20" stopIfTrue="1" operator="containsText" text="MEDIA">
      <formula>NOT(ISERROR(SEARCH(("MEDIA"),(L12))))</formula>
    </cfRule>
  </conditionalFormatting>
  <conditionalFormatting sqref="L12">
    <cfRule type="containsText" dxfId="2069" priority="21" stopIfTrue="1" operator="containsText" text="BAJA">
      <formula>NOT(ISERROR(SEARCH(("BAJA"),(L12))))</formula>
    </cfRule>
  </conditionalFormatting>
  <conditionalFormatting sqref="L12">
    <cfRule type="containsText" dxfId="2068" priority="22" stopIfTrue="1" operator="containsText" text="ALTO">
      <formula>NOT(ISERROR(SEARCH(("ALTO"),(L12))))</formula>
    </cfRule>
  </conditionalFormatting>
  <conditionalFormatting sqref="L12">
    <cfRule type="containsText" dxfId="2067" priority="23" stopIfTrue="1" operator="containsText" text="ALTO">
      <formula>NOT(ISERROR(SEARCH(("ALTO"),(L12))))</formula>
    </cfRule>
  </conditionalFormatting>
  <conditionalFormatting sqref="L12">
    <cfRule type="containsText" dxfId="2066" priority="24" stopIfTrue="1" operator="containsText" text="MEDIO">
      <formula>NOT(ISERROR(SEARCH(("MEDIO"),(L12))))</formula>
    </cfRule>
  </conditionalFormatting>
  <conditionalFormatting sqref="L12">
    <cfRule type="containsText" dxfId="2065" priority="25" stopIfTrue="1" operator="containsText" text="MEDIO">
      <formula>NOT(ISERROR(SEARCH(("MEDIO"),(L12))))</formula>
    </cfRule>
  </conditionalFormatting>
  <conditionalFormatting sqref="L12">
    <cfRule type="containsText" dxfId="2064" priority="26" stopIfTrue="1" operator="containsText" text="BAJO">
      <formula>NOT(ISERROR(SEARCH(("BAJO"),(L12))))</formula>
    </cfRule>
  </conditionalFormatting>
  <conditionalFormatting sqref="L12">
    <cfRule type="cellIs" dxfId="2063" priority="27" operator="equal">
      <formula>"INSIGNIFICANTE"</formula>
    </cfRule>
  </conditionalFormatting>
  <conditionalFormatting sqref="L12">
    <cfRule type="cellIs" dxfId="2062" priority="28" operator="equal">
      <formula>"MENOR"</formula>
    </cfRule>
  </conditionalFormatting>
  <conditionalFormatting sqref="L12">
    <cfRule type="cellIs" dxfId="2061" priority="29" operator="equal">
      <formula>"MODERADO"</formula>
    </cfRule>
  </conditionalFormatting>
  <conditionalFormatting sqref="L12">
    <cfRule type="cellIs" dxfId="2060" priority="30" operator="equal">
      <formula>"MAYOR"</formula>
    </cfRule>
  </conditionalFormatting>
  <conditionalFormatting sqref="L12">
    <cfRule type="cellIs" dxfId="2059" priority="31" operator="equal">
      <formula>"CATASTRÓFICO"</formula>
    </cfRule>
  </conditionalFormatting>
  <conditionalFormatting sqref="K12">
    <cfRule type="containsText" dxfId="2058" priority="32" stopIfTrue="1" operator="containsText" text="ALTA">
      <formula>NOT(ISERROR(SEARCH(("ALTA"),(K12))))</formula>
    </cfRule>
  </conditionalFormatting>
  <conditionalFormatting sqref="K12">
    <cfRule type="containsText" dxfId="2057" priority="33" stopIfTrue="1" operator="containsText" text="MEDIA">
      <formula>NOT(ISERROR(SEARCH(("MEDIA"),(K12))))</formula>
    </cfRule>
  </conditionalFormatting>
  <conditionalFormatting sqref="K12">
    <cfRule type="containsText" dxfId="2056" priority="34" stopIfTrue="1" operator="containsText" text="BAJA">
      <formula>NOT(ISERROR(SEARCH(("BAJA"),(K12))))</formula>
    </cfRule>
  </conditionalFormatting>
  <conditionalFormatting sqref="K12">
    <cfRule type="containsText" dxfId="2055" priority="35" stopIfTrue="1" operator="containsText" text="ALTO">
      <formula>NOT(ISERROR(SEARCH(("ALTO"),(K12))))</formula>
    </cfRule>
  </conditionalFormatting>
  <conditionalFormatting sqref="K12">
    <cfRule type="containsText" dxfId="2054" priority="36" stopIfTrue="1" operator="containsText" text="ALTO">
      <formula>NOT(ISERROR(SEARCH(("ALTO"),(K12))))</formula>
    </cfRule>
  </conditionalFormatting>
  <conditionalFormatting sqref="K12">
    <cfRule type="containsText" dxfId="2053" priority="37" stopIfTrue="1" operator="containsText" text="MEDIO">
      <formula>NOT(ISERROR(SEARCH(("MEDIO"),(K12))))</formula>
    </cfRule>
  </conditionalFormatting>
  <conditionalFormatting sqref="K12">
    <cfRule type="containsText" dxfId="2052" priority="38" stopIfTrue="1" operator="containsText" text="MEDIO">
      <formula>NOT(ISERROR(SEARCH(("MEDIO"),(K12))))</formula>
    </cfRule>
  </conditionalFormatting>
  <conditionalFormatting sqref="K12">
    <cfRule type="containsText" dxfId="2051" priority="39" stopIfTrue="1" operator="containsText" text="BAJO">
      <formula>NOT(ISERROR(SEARCH(("BAJO"),(K12))))</formula>
    </cfRule>
  </conditionalFormatting>
  <conditionalFormatting sqref="K12">
    <cfRule type="cellIs" dxfId="2050" priority="40" operator="equal">
      <formula>"INSIGNIFICANTE"</formula>
    </cfRule>
  </conditionalFormatting>
  <conditionalFormatting sqref="K12">
    <cfRule type="cellIs" dxfId="2049" priority="41" operator="equal">
      <formula>"MENOR"</formula>
    </cfRule>
  </conditionalFormatting>
  <conditionalFormatting sqref="K12">
    <cfRule type="cellIs" dxfId="2048" priority="42" operator="equal">
      <formula>"MODERADO"</formula>
    </cfRule>
  </conditionalFormatting>
  <conditionalFormatting sqref="K12">
    <cfRule type="cellIs" dxfId="2047" priority="43" operator="equal">
      <formula>"MAYOR"</formula>
    </cfRule>
  </conditionalFormatting>
  <conditionalFormatting sqref="K12">
    <cfRule type="cellIs" dxfId="2046" priority="44" operator="equal">
      <formula>"CATASTRÓFICO"</formula>
    </cfRule>
  </conditionalFormatting>
  <conditionalFormatting sqref="K25:L25">
    <cfRule type="containsText" dxfId="2045" priority="45" stopIfTrue="1" operator="containsText" text="ALTA">
      <formula>NOT(ISERROR(SEARCH(("ALTA"),(K25))))</formula>
    </cfRule>
  </conditionalFormatting>
  <conditionalFormatting sqref="K25:L25">
    <cfRule type="containsText" dxfId="2044" priority="46" stopIfTrue="1" operator="containsText" text="MEDIA">
      <formula>NOT(ISERROR(SEARCH(("MEDIA"),(K25))))</formula>
    </cfRule>
  </conditionalFormatting>
  <conditionalFormatting sqref="K25:L25">
    <cfRule type="containsText" dxfId="2043" priority="47" stopIfTrue="1" operator="containsText" text="BAJA">
      <formula>NOT(ISERROR(SEARCH(("BAJA"),(K25))))</formula>
    </cfRule>
  </conditionalFormatting>
  <conditionalFormatting sqref="K25:L25">
    <cfRule type="containsText" dxfId="2042" priority="48" stopIfTrue="1" operator="containsText" text="ALTO">
      <formula>NOT(ISERROR(SEARCH(("ALTO"),(K25))))</formula>
    </cfRule>
  </conditionalFormatting>
  <conditionalFormatting sqref="K25:L25">
    <cfRule type="containsText" dxfId="2041" priority="49" stopIfTrue="1" operator="containsText" text="ALTO">
      <formula>NOT(ISERROR(SEARCH(("ALTO"),(K25))))</formula>
    </cfRule>
  </conditionalFormatting>
  <conditionalFormatting sqref="K25:L25">
    <cfRule type="containsText" dxfId="2040" priority="50" stopIfTrue="1" operator="containsText" text="MEDIO">
      <formula>NOT(ISERROR(SEARCH(("MEDIO"),(K25))))</formula>
    </cfRule>
  </conditionalFormatting>
  <conditionalFormatting sqref="K25:L25">
    <cfRule type="containsText" dxfId="2039" priority="51" stopIfTrue="1" operator="containsText" text="MEDIO">
      <formula>NOT(ISERROR(SEARCH(("MEDIO"),(K25))))</formula>
    </cfRule>
  </conditionalFormatting>
  <conditionalFormatting sqref="K25:L25">
    <cfRule type="containsText" dxfId="2038" priority="52" stopIfTrue="1" operator="containsText" text="BAJO">
      <formula>NOT(ISERROR(SEARCH(("BAJO"),(K25))))</formula>
    </cfRule>
  </conditionalFormatting>
  <conditionalFormatting sqref="K25:L25">
    <cfRule type="cellIs" dxfId="2037" priority="53" operator="equal">
      <formula>"INSIGNIFICANTE"</formula>
    </cfRule>
  </conditionalFormatting>
  <conditionalFormatting sqref="K25:L25">
    <cfRule type="cellIs" dxfId="2036" priority="54" operator="equal">
      <formula>"MENOR"</formula>
    </cfRule>
  </conditionalFormatting>
  <conditionalFormatting sqref="K25:L25">
    <cfRule type="cellIs" dxfId="2035" priority="55" operator="equal">
      <formula>"MODERADO"</formula>
    </cfRule>
  </conditionalFormatting>
  <conditionalFormatting sqref="K25:L25">
    <cfRule type="cellIs" dxfId="2034" priority="56" operator="equal">
      <formula>"MAYOR"</formula>
    </cfRule>
  </conditionalFormatting>
  <conditionalFormatting sqref="K25:L25">
    <cfRule type="cellIs" dxfId="2033" priority="57" operator="equal">
      <formula>"CATASTRÓFICO"</formula>
    </cfRule>
  </conditionalFormatting>
  <conditionalFormatting sqref="K16:L16">
    <cfRule type="containsText" dxfId="2032" priority="58" stopIfTrue="1" operator="containsText" text="ALTA">
      <formula>NOT(ISERROR(SEARCH(("ALTA"),(K16))))</formula>
    </cfRule>
  </conditionalFormatting>
  <conditionalFormatting sqref="K16:L16">
    <cfRule type="containsText" dxfId="2031" priority="59" stopIfTrue="1" operator="containsText" text="MEDIA">
      <formula>NOT(ISERROR(SEARCH(("MEDIA"),(K16))))</formula>
    </cfRule>
  </conditionalFormatting>
  <conditionalFormatting sqref="K16:L16">
    <cfRule type="containsText" dxfId="2030" priority="60" stopIfTrue="1" operator="containsText" text="BAJA">
      <formula>NOT(ISERROR(SEARCH(("BAJA"),(K16))))</formula>
    </cfRule>
  </conditionalFormatting>
  <conditionalFormatting sqref="K16:L16">
    <cfRule type="containsText" dxfId="2029" priority="61" stopIfTrue="1" operator="containsText" text="ALTO">
      <formula>NOT(ISERROR(SEARCH(("ALTO"),(K16))))</formula>
    </cfRule>
  </conditionalFormatting>
  <conditionalFormatting sqref="K16:L16">
    <cfRule type="containsText" dxfId="2028" priority="62" stopIfTrue="1" operator="containsText" text="ALTO">
      <formula>NOT(ISERROR(SEARCH(("ALTO"),(K16))))</formula>
    </cfRule>
  </conditionalFormatting>
  <conditionalFormatting sqref="K16:L16">
    <cfRule type="containsText" dxfId="2027" priority="63" stopIfTrue="1" operator="containsText" text="MEDIO">
      <formula>NOT(ISERROR(SEARCH(("MEDIO"),(K16))))</formula>
    </cfRule>
  </conditionalFormatting>
  <conditionalFormatting sqref="K16:L16">
    <cfRule type="containsText" dxfId="2026" priority="64" stopIfTrue="1" operator="containsText" text="MEDIO">
      <formula>NOT(ISERROR(SEARCH(("MEDIO"),(K16))))</formula>
    </cfRule>
  </conditionalFormatting>
  <conditionalFormatting sqref="K16:L16">
    <cfRule type="containsText" dxfId="2025" priority="65" stopIfTrue="1" operator="containsText" text="BAJO">
      <formula>NOT(ISERROR(SEARCH(("BAJO"),(K16))))</formula>
    </cfRule>
  </conditionalFormatting>
  <conditionalFormatting sqref="K16:L16">
    <cfRule type="cellIs" dxfId="2024" priority="66" operator="equal">
      <formula>"INSIGNIFICANTE"</formula>
    </cfRule>
  </conditionalFormatting>
  <conditionalFormatting sqref="K16:L16">
    <cfRule type="cellIs" dxfId="2023" priority="67" operator="equal">
      <formula>"MENOR"</formula>
    </cfRule>
  </conditionalFormatting>
  <conditionalFormatting sqref="K16:L16">
    <cfRule type="cellIs" dxfId="2022" priority="68" operator="equal">
      <formula>"MODERADO"</formula>
    </cfRule>
  </conditionalFormatting>
  <conditionalFormatting sqref="K16:L16">
    <cfRule type="cellIs" dxfId="2021" priority="69" operator="equal">
      <formula>"MAYOR"</formula>
    </cfRule>
  </conditionalFormatting>
  <conditionalFormatting sqref="K16:L16">
    <cfRule type="cellIs" dxfId="2020" priority="70" operator="equal">
      <formula>"CATASTRÓFICO"</formula>
    </cfRule>
  </conditionalFormatting>
  <conditionalFormatting sqref="M8 M12">
    <cfRule type="cellIs" dxfId="2019" priority="71" operator="equal">
      <formula>"EXTREMA 5:5"</formula>
    </cfRule>
  </conditionalFormatting>
  <conditionalFormatting sqref="M8 M12">
    <cfRule type="cellIs" dxfId="2018" priority="72" operator="equal">
      <formula>"EXTREMA 4:5"</formula>
    </cfRule>
  </conditionalFormatting>
  <conditionalFormatting sqref="M8 M12">
    <cfRule type="cellIs" dxfId="2017" priority="73" operator="equal">
      <formula>"EXTREMA 3:5"</formula>
    </cfRule>
  </conditionalFormatting>
  <conditionalFormatting sqref="M8 M12">
    <cfRule type="cellIs" dxfId="2016" priority="74" operator="equal">
      <formula>"EXTREMA 2:5"</formula>
    </cfRule>
  </conditionalFormatting>
  <conditionalFormatting sqref="M8 M12">
    <cfRule type="cellIs" dxfId="2015" priority="75" operator="equal">
      <formula>"EXTREMA 5:4"</formula>
    </cfRule>
  </conditionalFormatting>
  <conditionalFormatting sqref="M8 M12">
    <cfRule type="cellIs" dxfId="2014" priority="76" operator="equal">
      <formula>"EXTREMA 4:4"</formula>
    </cfRule>
  </conditionalFormatting>
  <conditionalFormatting sqref="M8 M12">
    <cfRule type="cellIs" dxfId="2013" priority="77" operator="equal">
      <formula>"EXTREMA 3:4"</formula>
    </cfRule>
  </conditionalFormatting>
  <conditionalFormatting sqref="M8 M12">
    <cfRule type="cellIs" dxfId="2012" priority="78" operator="equal">
      <formula>"EXTREMA 5:3"</formula>
    </cfRule>
  </conditionalFormatting>
  <conditionalFormatting sqref="M8 M12">
    <cfRule type="cellIs" dxfId="2011" priority="79" operator="equal">
      <formula>"ALTA 1:5"</formula>
    </cfRule>
  </conditionalFormatting>
  <conditionalFormatting sqref="M8 M12">
    <cfRule type="cellIs" dxfId="2010" priority="80" operator="equal">
      <formula>"ALTA 2:4"</formula>
    </cfRule>
  </conditionalFormatting>
  <conditionalFormatting sqref="M8 M12">
    <cfRule type="cellIs" dxfId="2009" priority="81" operator="equal">
      <formula>"ALTA 1:4"</formula>
    </cfRule>
  </conditionalFormatting>
  <conditionalFormatting sqref="M8 M12">
    <cfRule type="cellIs" dxfId="2008" priority="82" operator="equal">
      <formula>"ALTA 4:3"</formula>
    </cfRule>
  </conditionalFormatting>
  <conditionalFormatting sqref="M8 M12">
    <cfRule type="cellIs" dxfId="2007" priority="83" operator="equal">
      <formula>"ALTA 3:3"</formula>
    </cfRule>
  </conditionalFormatting>
  <conditionalFormatting sqref="M8 M12">
    <cfRule type="cellIs" dxfId="2006" priority="84" operator="equal">
      <formula>"ALTA 5:2"</formula>
    </cfRule>
  </conditionalFormatting>
  <conditionalFormatting sqref="M8 M12">
    <cfRule type="cellIs" dxfId="2005" priority="85" operator="equal">
      <formula>"ALTA 4:2"</formula>
    </cfRule>
  </conditionalFormatting>
  <conditionalFormatting sqref="M8 M12">
    <cfRule type="cellIs" dxfId="2004" priority="86" operator="equal">
      <formula>"ALTA 5:1"</formula>
    </cfRule>
  </conditionalFormatting>
  <conditionalFormatting sqref="M8 M12">
    <cfRule type="cellIs" dxfId="2003" priority="87" operator="equal">
      <formula>"MODERADA 2:3"</formula>
    </cfRule>
  </conditionalFormatting>
  <conditionalFormatting sqref="M8 M12">
    <cfRule type="cellIs" dxfId="2002" priority="88" operator="equal">
      <formula>"MODERADA 1:3"</formula>
    </cfRule>
  </conditionalFormatting>
  <conditionalFormatting sqref="M8 M12">
    <cfRule type="cellIs" dxfId="2001" priority="89" operator="equal">
      <formula>"MODERADA 3:2"</formula>
    </cfRule>
  </conditionalFormatting>
  <conditionalFormatting sqref="M8 M12">
    <cfRule type="cellIs" dxfId="2000" priority="90" operator="equal">
      <formula>"MODERADA 4:1"</formula>
    </cfRule>
  </conditionalFormatting>
  <conditionalFormatting sqref="M8 M12">
    <cfRule type="cellIs" dxfId="1999" priority="91" operator="equal">
      <formula>"BAJA 2:2"</formula>
    </cfRule>
  </conditionalFormatting>
  <conditionalFormatting sqref="M8 M12">
    <cfRule type="cellIs" dxfId="1998" priority="92" operator="equal">
      <formula>"BAJA 1:2"</formula>
    </cfRule>
  </conditionalFormatting>
  <conditionalFormatting sqref="M8 M12">
    <cfRule type="cellIs" dxfId="1997" priority="93" operator="equal">
      <formula>"BAJA 3:1"</formula>
    </cfRule>
  </conditionalFormatting>
  <conditionalFormatting sqref="M8 M12">
    <cfRule type="cellIs" dxfId="1996" priority="94" operator="equal">
      <formula>"BAJA 2:1"</formula>
    </cfRule>
  </conditionalFormatting>
  <conditionalFormatting sqref="M8 M12">
    <cfRule type="cellIs" dxfId="1995" priority="95" operator="equal">
      <formula>"BAJA 1:1"</formula>
    </cfRule>
  </conditionalFormatting>
  <conditionalFormatting sqref="I16 I25">
    <cfRule type="cellIs" dxfId="1994" priority="96" operator="equal">
      <formula>"RARA VEZ"</formula>
    </cfRule>
  </conditionalFormatting>
  <conditionalFormatting sqref="I16 I25">
    <cfRule type="cellIs" dxfId="1993" priority="97" operator="equal">
      <formula>"IMPROBABLE"</formula>
    </cfRule>
  </conditionalFormatting>
  <conditionalFormatting sqref="I16 I25">
    <cfRule type="cellIs" dxfId="1992" priority="98" operator="equal">
      <formula>"POSIBLE"</formula>
    </cfRule>
  </conditionalFormatting>
  <conditionalFormatting sqref="I16 I25">
    <cfRule type="cellIs" dxfId="1991" priority="99" operator="equal">
      <formula>"PROBABLE"</formula>
    </cfRule>
  </conditionalFormatting>
  <conditionalFormatting sqref="I16 I25">
    <cfRule type="cellIs" dxfId="1990" priority="100" operator="equal">
      <formula>"CASI SEGURO"</formula>
    </cfRule>
  </conditionalFormatting>
  <conditionalFormatting sqref="M16">
    <cfRule type="cellIs" dxfId="1989" priority="101" operator="equal">
      <formula>"EXTREMA 5:5"</formula>
    </cfRule>
  </conditionalFormatting>
  <conditionalFormatting sqref="M16">
    <cfRule type="cellIs" dxfId="1988" priority="102" operator="equal">
      <formula>"EXTREMA 4:5"</formula>
    </cfRule>
  </conditionalFormatting>
  <conditionalFormatting sqref="M16">
    <cfRule type="cellIs" dxfId="1987" priority="103" operator="equal">
      <formula>"EXTREMA 3:5"</formula>
    </cfRule>
  </conditionalFormatting>
  <conditionalFormatting sqref="M16">
    <cfRule type="cellIs" dxfId="1986" priority="104" operator="equal">
      <formula>"EXTREMA 2:5"</formula>
    </cfRule>
  </conditionalFormatting>
  <conditionalFormatting sqref="M16">
    <cfRule type="cellIs" dxfId="1985" priority="105" operator="equal">
      <formula>"EXTREMA 5:4"</formula>
    </cfRule>
  </conditionalFormatting>
  <conditionalFormatting sqref="M16">
    <cfRule type="cellIs" dxfId="1984" priority="106" operator="equal">
      <formula>"EXTREMA 4:4"</formula>
    </cfRule>
  </conditionalFormatting>
  <conditionalFormatting sqref="M16">
    <cfRule type="cellIs" dxfId="1983" priority="107" operator="equal">
      <formula>"EXTREMA 3:4"</formula>
    </cfRule>
  </conditionalFormatting>
  <conditionalFormatting sqref="M16">
    <cfRule type="cellIs" dxfId="1982" priority="108" operator="equal">
      <formula>"EXTREMA 5:3"</formula>
    </cfRule>
  </conditionalFormatting>
  <conditionalFormatting sqref="M16">
    <cfRule type="cellIs" dxfId="1981" priority="109" operator="equal">
      <formula>"ALTA 1:5"</formula>
    </cfRule>
  </conditionalFormatting>
  <conditionalFormatting sqref="M16">
    <cfRule type="cellIs" dxfId="1980" priority="110" operator="equal">
      <formula>"ALTA 2:4"</formula>
    </cfRule>
  </conditionalFormatting>
  <conditionalFormatting sqref="M16">
    <cfRule type="cellIs" dxfId="1979" priority="111" operator="equal">
      <formula>"ALTA 1:4"</formula>
    </cfRule>
  </conditionalFormatting>
  <conditionalFormatting sqref="M16">
    <cfRule type="cellIs" dxfId="1978" priority="112" operator="equal">
      <formula>"ALTA 4:3"</formula>
    </cfRule>
  </conditionalFormatting>
  <conditionalFormatting sqref="M16">
    <cfRule type="cellIs" dxfId="1977" priority="113" operator="equal">
      <formula>"ALTA 3:3"</formula>
    </cfRule>
  </conditionalFormatting>
  <conditionalFormatting sqref="M16">
    <cfRule type="cellIs" dxfId="1976" priority="114" operator="equal">
      <formula>"ALTA 5:2"</formula>
    </cfRule>
  </conditionalFormatting>
  <conditionalFormatting sqref="M16">
    <cfRule type="cellIs" dxfId="1975" priority="115" operator="equal">
      <formula>"ALTA 4:2"</formula>
    </cfRule>
  </conditionalFormatting>
  <conditionalFormatting sqref="M16">
    <cfRule type="cellIs" dxfId="1974" priority="116" operator="equal">
      <formula>"ALTA 5:1"</formula>
    </cfRule>
  </conditionalFormatting>
  <conditionalFormatting sqref="M16">
    <cfRule type="cellIs" dxfId="1973" priority="117" operator="equal">
      <formula>"MODERADA 2:3"</formula>
    </cfRule>
  </conditionalFormatting>
  <conditionalFormatting sqref="M16">
    <cfRule type="cellIs" dxfId="1972" priority="118" operator="equal">
      <formula>"MODERADA 1:3"</formula>
    </cfRule>
  </conditionalFormatting>
  <conditionalFormatting sqref="M16">
    <cfRule type="cellIs" dxfId="1971" priority="119" operator="equal">
      <formula>"MODERADA 3:2"</formula>
    </cfRule>
  </conditionalFormatting>
  <conditionalFormatting sqref="M16">
    <cfRule type="cellIs" dxfId="1970" priority="120" operator="equal">
      <formula>"MODERADA 4:1"</formula>
    </cfRule>
  </conditionalFormatting>
  <conditionalFormatting sqref="M16">
    <cfRule type="cellIs" dxfId="1969" priority="121" operator="equal">
      <formula>"BAJA 2:2"</formula>
    </cfRule>
  </conditionalFormatting>
  <conditionalFormatting sqref="M16">
    <cfRule type="cellIs" dxfId="1968" priority="122" operator="equal">
      <formula>"BAJA 1:2"</formula>
    </cfRule>
  </conditionalFormatting>
  <conditionalFormatting sqref="M16">
    <cfRule type="cellIs" dxfId="1967" priority="123" operator="equal">
      <formula>"BAJA 3:1"</formula>
    </cfRule>
  </conditionalFormatting>
  <conditionalFormatting sqref="M16">
    <cfRule type="cellIs" dxfId="1966" priority="124" operator="equal">
      <formula>"BAJA 2:1"</formula>
    </cfRule>
  </conditionalFormatting>
  <conditionalFormatting sqref="M16">
    <cfRule type="cellIs" dxfId="1965" priority="125" operator="equal">
      <formula>"BAJA 1:1"</formula>
    </cfRule>
  </conditionalFormatting>
  <conditionalFormatting sqref="AV8 AV12 AV16 AV25">
    <cfRule type="cellIs" dxfId="1964" priority="126" operator="equal">
      <formula>"RARA VEZ"</formula>
    </cfRule>
  </conditionalFormatting>
  <conditionalFormatting sqref="AV8 AV12 AV16 AV25">
    <cfRule type="cellIs" dxfId="1963" priority="127" operator="equal">
      <formula>"IMPROBABLE"</formula>
    </cfRule>
  </conditionalFormatting>
  <conditionalFormatting sqref="AV8 AV12 AV16 AV25">
    <cfRule type="cellIs" dxfId="1962" priority="128" operator="equal">
      <formula>"POSIBLE"</formula>
    </cfRule>
  </conditionalFormatting>
  <conditionalFormatting sqref="AV8 AV12 AV16 AV25">
    <cfRule type="cellIs" dxfId="1961" priority="129" operator="equal">
      <formula>"PROBABLE"</formula>
    </cfRule>
  </conditionalFormatting>
  <conditionalFormatting sqref="AV8 AV12 AV16 AV25">
    <cfRule type="cellIs" dxfId="1960" priority="130" operator="equal">
      <formula>"CASI SEGURO"</formula>
    </cfRule>
  </conditionalFormatting>
  <conditionalFormatting sqref="AY8 AY12 AY16 AY25">
    <cfRule type="containsText" dxfId="1959" priority="131" stopIfTrue="1" operator="containsText" text="ALTA">
      <formula>NOT(ISERROR(SEARCH(("ALTA"),(AY8))))</formula>
    </cfRule>
  </conditionalFormatting>
  <conditionalFormatting sqref="AY8 AY12 AY16 AY25">
    <cfRule type="containsText" dxfId="1958" priority="132" stopIfTrue="1" operator="containsText" text="MEDIA">
      <formula>NOT(ISERROR(SEARCH(("MEDIA"),(AY8))))</formula>
    </cfRule>
  </conditionalFormatting>
  <conditionalFormatting sqref="AY8 AY12 AY16 AY25">
    <cfRule type="containsText" dxfId="1957" priority="133" stopIfTrue="1" operator="containsText" text="BAJA">
      <formula>NOT(ISERROR(SEARCH(("BAJA"),(AY8))))</formula>
    </cfRule>
  </conditionalFormatting>
  <conditionalFormatting sqref="AY8 AY12 AY16 AY25">
    <cfRule type="containsText" dxfId="1956" priority="134" stopIfTrue="1" operator="containsText" text="ALTO">
      <formula>NOT(ISERROR(SEARCH(("ALTO"),(AY8))))</formula>
    </cfRule>
  </conditionalFormatting>
  <conditionalFormatting sqref="AY8 AY12 AY16 AY25">
    <cfRule type="containsText" dxfId="1955" priority="135" stopIfTrue="1" operator="containsText" text="ALTO">
      <formula>NOT(ISERROR(SEARCH(("ALTO"),(AY8))))</formula>
    </cfRule>
  </conditionalFormatting>
  <conditionalFormatting sqref="AY8 AY12 AY16 AY25">
    <cfRule type="containsText" dxfId="1954" priority="136" stopIfTrue="1" operator="containsText" text="MEDIO">
      <formula>NOT(ISERROR(SEARCH(("MEDIO"),(AY8))))</formula>
    </cfRule>
  </conditionalFormatting>
  <conditionalFormatting sqref="AY8 AY12 AY16 AY25">
    <cfRule type="containsText" dxfId="1953" priority="137" stopIfTrue="1" operator="containsText" text="MEDIO">
      <formula>NOT(ISERROR(SEARCH(("MEDIO"),(AY8))))</formula>
    </cfRule>
  </conditionalFormatting>
  <conditionalFormatting sqref="AY8 AY12 AY16 AY25">
    <cfRule type="containsText" dxfId="1952" priority="138" stopIfTrue="1" operator="containsText" text="BAJO">
      <formula>NOT(ISERROR(SEARCH(("BAJO"),(AY8))))</formula>
    </cfRule>
  </conditionalFormatting>
  <conditionalFormatting sqref="AY8 AY12 AY16 AY25">
    <cfRule type="cellIs" dxfId="1951" priority="139" operator="equal">
      <formula>"INSIGNIFICANTE"</formula>
    </cfRule>
  </conditionalFormatting>
  <conditionalFormatting sqref="AY8 AY12 AY16 AY25">
    <cfRule type="cellIs" dxfId="1950" priority="140" operator="equal">
      <formula>"MENOR"</formula>
    </cfRule>
  </conditionalFormatting>
  <conditionalFormatting sqref="AY8 AY12 AY16 AY25">
    <cfRule type="cellIs" dxfId="1949" priority="141" operator="equal">
      <formula>"MODERADO"</formula>
    </cfRule>
  </conditionalFormatting>
  <conditionalFormatting sqref="AY8 AY12 AY16 AY25">
    <cfRule type="cellIs" dxfId="1948" priority="142" operator="equal">
      <formula>"MAYOR"</formula>
    </cfRule>
  </conditionalFormatting>
  <conditionalFormatting sqref="AY8 AY12 AY16 AY25">
    <cfRule type="cellIs" dxfId="1947" priority="143" operator="equal">
      <formula>"CATASTRÓFICO"</formula>
    </cfRule>
  </conditionalFormatting>
  <conditionalFormatting sqref="BA8 BA12 BA16 BA25">
    <cfRule type="cellIs" dxfId="1946" priority="144" operator="equal">
      <formula>"EXTREMA 5:5"</formula>
    </cfRule>
  </conditionalFormatting>
  <conditionalFormatting sqref="BA8 BA12 BA16 BA25">
    <cfRule type="cellIs" dxfId="1945" priority="145" operator="equal">
      <formula>"EXTREMA 4:5"</formula>
    </cfRule>
  </conditionalFormatting>
  <conditionalFormatting sqref="BA8 BA12 BA16 BA25">
    <cfRule type="cellIs" dxfId="1944" priority="146" operator="equal">
      <formula>"EXTREMA 3:5"</formula>
    </cfRule>
  </conditionalFormatting>
  <conditionalFormatting sqref="BA8 BA12 BA16 BA25">
    <cfRule type="cellIs" dxfId="1943" priority="147" operator="equal">
      <formula>"EXTREMA 2:5"</formula>
    </cfRule>
  </conditionalFormatting>
  <conditionalFormatting sqref="BA8 BA12 BA16 BA25">
    <cfRule type="cellIs" dxfId="1942" priority="148" operator="equal">
      <formula>"EXTREMA 5:4"</formula>
    </cfRule>
  </conditionalFormatting>
  <conditionalFormatting sqref="BA8 BA12 BA16 BA25">
    <cfRule type="cellIs" dxfId="1941" priority="149" operator="equal">
      <formula>"EXTREMA 4:4"</formula>
    </cfRule>
  </conditionalFormatting>
  <conditionalFormatting sqref="BA8 BA12 BA16 BA25">
    <cfRule type="cellIs" dxfId="1940" priority="150" operator="equal">
      <formula>"EXTREMA 3:4"</formula>
    </cfRule>
  </conditionalFormatting>
  <conditionalFormatting sqref="BA8 BA12 BA16 BA25">
    <cfRule type="cellIs" dxfId="1939" priority="151" operator="equal">
      <formula>"EXTREMA 5:3"</formula>
    </cfRule>
  </conditionalFormatting>
  <conditionalFormatting sqref="BA8 BA12 BA16 BA25">
    <cfRule type="cellIs" dxfId="1938" priority="152" operator="equal">
      <formula>"ALTA 1:5"</formula>
    </cfRule>
  </conditionalFormatting>
  <conditionalFormatting sqref="BA8 BA12 BA16 BA25">
    <cfRule type="cellIs" dxfId="1937" priority="153" operator="equal">
      <formula>"ALTA 2:4"</formula>
    </cfRule>
  </conditionalFormatting>
  <conditionalFormatting sqref="BA8 BA12 BA16 BA25">
    <cfRule type="cellIs" dxfId="1936" priority="154" operator="equal">
      <formula>"ALTA 1:4"</formula>
    </cfRule>
  </conditionalFormatting>
  <conditionalFormatting sqref="BA8 BA12 BA16 BA25">
    <cfRule type="cellIs" dxfId="1935" priority="155" operator="equal">
      <formula>"ALTA 4:3"</formula>
    </cfRule>
  </conditionalFormatting>
  <conditionalFormatting sqref="BA8 BA12 BA16 BA25">
    <cfRule type="cellIs" dxfId="1934" priority="156" operator="equal">
      <formula>"ALTA 3:3"</formula>
    </cfRule>
  </conditionalFormatting>
  <conditionalFormatting sqref="BA8 BA12 BA16 BA25">
    <cfRule type="cellIs" dxfId="1933" priority="157" operator="equal">
      <formula>"ALTA 5:2"</formula>
    </cfRule>
  </conditionalFormatting>
  <conditionalFormatting sqref="BA8 BA12 BA16 BA25">
    <cfRule type="cellIs" dxfId="1932" priority="158" operator="equal">
      <formula>"ALTA 4:2"</formula>
    </cfRule>
  </conditionalFormatting>
  <conditionalFormatting sqref="BA8 BA12 BA16 BA25">
    <cfRule type="cellIs" dxfId="1931" priority="159" operator="equal">
      <formula>"ALTA 5:1"</formula>
    </cfRule>
  </conditionalFormatting>
  <conditionalFormatting sqref="BA8 BA12 BA16 BA25">
    <cfRule type="cellIs" dxfId="1930" priority="160" operator="equal">
      <formula>"MODERADA 2:3"</formula>
    </cfRule>
  </conditionalFormatting>
  <conditionalFormatting sqref="BA8 BA12 BA16 BA25">
    <cfRule type="cellIs" dxfId="1929" priority="161" operator="equal">
      <formula>"MODERADA 1:3"</formula>
    </cfRule>
  </conditionalFormatting>
  <conditionalFormatting sqref="BA8 BA12 BA16 BA25">
    <cfRule type="cellIs" dxfId="1928" priority="162" operator="equal">
      <formula>"MODERADA 3:2"</formula>
    </cfRule>
  </conditionalFormatting>
  <conditionalFormatting sqref="BA8 BA12 BA16 BA25">
    <cfRule type="cellIs" dxfId="1927" priority="163" operator="equal">
      <formula>"MODERADA 4:1"</formula>
    </cfRule>
  </conditionalFormatting>
  <conditionalFormatting sqref="BA8 BA12 BA16 BA25">
    <cfRule type="cellIs" dxfId="1926" priority="164" operator="equal">
      <formula>"BAJA 2:2"</formula>
    </cfRule>
  </conditionalFormatting>
  <conditionalFormatting sqref="BA8 BA12 BA16 BA25">
    <cfRule type="cellIs" dxfId="1925" priority="165" operator="equal">
      <formula>"BAJA 1:2"</formula>
    </cfRule>
  </conditionalFormatting>
  <conditionalFormatting sqref="BA8 BA12 BA16 BA25">
    <cfRule type="cellIs" dxfId="1924" priority="166" operator="equal">
      <formula>"BAJA 3:1"</formula>
    </cfRule>
  </conditionalFormatting>
  <conditionalFormatting sqref="BA8 BA12 BA16 BA25">
    <cfRule type="cellIs" dxfId="1923" priority="167" operator="equal">
      <formula>"BAJA 2:1"</formula>
    </cfRule>
  </conditionalFormatting>
  <conditionalFormatting sqref="BA8 BA12 BA16 BA25">
    <cfRule type="cellIs" dxfId="1922" priority="168" operator="equal">
      <formula>"BAJA 1:1"</formula>
    </cfRule>
  </conditionalFormatting>
  <conditionalFormatting sqref="AZ8 AZ12 AZ16 AZ25">
    <cfRule type="containsText" dxfId="1921" priority="169" stopIfTrue="1" operator="containsText" text="ALTA">
      <formula>NOT(ISERROR(SEARCH(("ALTA"),(AZ8))))</formula>
    </cfRule>
  </conditionalFormatting>
  <conditionalFormatting sqref="AZ8 AZ12 AZ16 AZ25">
    <cfRule type="containsText" dxfId="1920" priority="170" stopIfTrue="1" operator="containsText" text="MEDIA">
      <formula>NOT(ISERROR(SEARCH(("MEDIA"),(AZ8))))</formula>
    </cfRule>
  </conditionalFormatting>
  <conditionalFormatting sqref="AZ8 AZ12 AZ16 AZ25">
    <cfRule type="containsText" dxfId="1919" priority="171" stopIfTrue="1" operator="containsText" text="BAJA">
      <formula>NOT(ISERROR(SEARCH(("BAJA"),(AZ8))))</formula>
    </cfRule>
  </conditionalFormatting>
  <conditionalFormatting sqref="AZ8 AZ12 AZ16 AZ25">
    <cfRule type="containsText" dxfId="1918" priority="172" stopIfTrue="1" operator="containsText" text="ALTO">
      <formula>NOT(ISERROR(SEARCH(("ALTO"),(AZ8))))</formula>
    </cfRule>
  </conditionalFormatting>
  <conditionalFormatting sqref="AZ8 AZ12 AZ16 AZ25">
    <cfRule type="containsText" dxfId="1917" priority="173" stopIfTrue="1" operator="containsText" text="ALTO">
      <formula>NOT(ISERROR(SEARCH(("ALTO"),(AZ8))))</formula>
    </cfRule>
  </conditionalFormatting>
  <conditionalFormatting sqref="AZ8 AZ12 AZ16 AZ25">
    <cfRule type="containsText" dxfId="1916" priority="174" stopIfTrue="1" operator="containsText" text="MEDIO">
      <formula>NOT(ISERROR(SEARCH(("MEDIO"),(AZ8))))</formula>
    </cfRule>
  </conditionalFormatting>
  <conditionalFormatting sqref="AZ8 AZ12 AZ16 AZ25">
    <cfRule type="containsText" dxfId="1915" priority="175" stopIfTrue="1" operator="containsText" text="MEDIO">
      <formula>NOT(ISERROR(SEARCH(("MEDIO"),(AZ8))))</formula>
    </cfRule>
  </conditionalFormatting>
  <conditionalFormatting sqref="AZ8 AZ12 AZ16 AZ25">
    <cfRule type="containsText" dxfId="1914" priority="176" stopIfTrue="1" operator="containsText" text="BAJO">
      <formula>NOT(ISERROR(SEARCH(("BAJO"),(AZ8))))</formula>
    </cfRule>
  </conditionalFormatting>
  <conditionalFormatting sqref="AZ8 AZ12 AZ16 AZ25">
    <cfRule type="cellIs" dxfId="1913" priority="177" operator="equal">
      <formula>"INSIGNIFICANTE"</formula>
    </cfRule>
  </conditionalFormatting>
  <conditionalFormatting sqref="AZ8 AZ12 AZ16 AZ25">
    <cfRule type="cellIs" dxfId="1912" priority="178" operator="equal">
      <formula>"MENOR"</formula>
    </cfRule>
  </conditionalFormatting>
  <conditionalFormatting sqref="AZ8 AZ12 AZ16 AZ25">
    <cfRule type="cellIs" dxfId="1911" priority="179" operator="equal">
      <formula>"MODERADO"</formula>
    </cfRule>
  </conditionalFormatting>
  <conditionalFormatting sqref="AZ8 AZ12 AZ16 AZ25">
    <cfRule type="cellIs" dxfId="1910" priority="180" operator="equal">
      <formula>"MAYOR"</formula>
    </cfRule>
  </conditionalFormatting>
  <conditionalFormatting sqref="AZ8 AZ12 AZ16 AZ25">
    <cfRule type="cellIs" dxfId="1909" priority="181" operator="equal">
      <formula>"CATASTRÓFICO"</formula>
    </cfRule>
  </conditionalFormatting>
  <conditionalFormatting sqref="K21:L21">
    <cfRule type="containsText" dxfId="1908" priority="182" stopIfTrue="1" operator="containsText" text="ALTA">
      <formula>NOT(ISERROR(SEARCH(("ALTA"),(K21))))</formula>
    </cfRule>
  </conditionalFormatting>
  <conditionalFormatting sqref="K21:L21">
    <cfRule type="containsText" dxfId="1907" priority="183" stopIfTrue="1" operator="containsText" text="MEDIA">
      <formula>NOT(ISERROR(SEARCH(("MEDIA"),(K21))))</formula>
    </cfRule>
  </conditionalFormatting>
  <conditionalFormatting sqref="K21:L21">
    <cfRule type="containsText" dxfId="1906" priority="184" stopIfTrue="1" operator="containsText" text="BAJA">
      <formula>NOT(ISERROR(SEARCH(("BAJA"),(K21))))</formula>
    </cfRule>
  </conditionalFormatting>
  <conditionalFormatting sqref="K21:L21">
    <cfRule type="containsText" dxfId="1905" priority="185" stopIfTrue="1" operator="containsText" text="ALTO">
      <formula>NOT(ISERROR(SEARCH(("ALTO"),(K21))))</formula>
    </cfRule>
  </conditionalFormatting>
  <conditionalFormatting sqref="K21:L21">
    <cfRule type="containsText" dxfId="1904" priority="186" stopIfTrue="1" operator="containsText" text="ALTO">
      <formula>NOT(ISERROR(SEARCH(("ALTO"),(K21))))</formula>
    </cfRule>
  </conditionalFormatting>
  <conditionalFormatting sqref="K21:L21">
    <cfRule type="containsText" dxfId="1903" priority="187" stopIfTrue="1" operator="containsText" text="MEDIO">
      <formula>NOT(ISERROR(SEARCH(("MEDIO"),(K21))))</formula>
    </cfRule>
  </conditionalFormatting>
  <conditionalFormatting sqref="K21:L21">
    <cfRule type="containsText" dxfId="1902" priority="188" stopIfTrue="1" operator="containsText" text="MEDIO">
      <formula>NOT(ISERROR(SEARCH(("MEDIO"),(K21))))</formula>
    </cfRule>
  </conditionalFormatting>
  <conditionalFormatting sqref="K21:L21">
    <cfRule type="containsText" dxfId="1901" priority="189" stopIfTrue="1" operator="containsText" text="BAJO">
      <formula>NOT(ISERROR(SEARCH(("BAJO"),(K21))))</formula>
    </cfRule>
  </conditionalFormatting>
  <conditionalFormatting sqref="K21:L21">
    <cfRule type="cellIs" dxfId="1900" priority="190" operator="equal">
      <formula>"INSIGNIFICANTE"</formula>
    </cfRule>
  </conditionalFormatting>
  <conditionalFormatting sqref="K21:L21">
    <cfRule type="cellIs" dxfId="1899" priority="191" operator="equal">
      <formula>"MENOR"</formula>
    </cfRule>
  </conditionalFormatting>
  <conditionalFormatting sqref="K21:L21">
    <cfRule type="cellIs" dxfId="1898" priority="192" operator="equal">
      <formula>"MODERADO"</formula>
    </cfRule>
  </conditionalFormatting>
  <conditionalFormatting sqref="K21:L21">
    <cfRule type="cellIs" dxfId="1897" priority="193" operator="equal">
      <formula>"MAYOR"</formula>
    </cfRule>
  </conditionalFormatting>
  <conditionalFormatting sqref="K21:L21">
    <cfRule type="cellIs" dxfId="1896" priority="194" operator="equal">
      <formula>"CATASTRÓFICO"</formula>
    </cfRule>
  </conditionalFormatting>
  <conditionalFormatting sqref="I21">
    <cfRule type="cellIs" dxfId="1895" priority="195" operator="equal">
      <formula>"RARA VEZ"</formula>
    </cfRule>
  </conditionalFormatting>
  <conditionalFormatting sqref="I21">
    <cfRule type="cellIs" dxfId="1894" priority="196" operator="equal">
      <formula>"IMPROBABLE"</formula>
    </cfRule>
  </conditionalFormatting>
  <conditionalFormatting sqref="I21">
    <cfRule type="cellIs" dxfId="1893" priority="197" operator="equal">
      <formula>"POSIBLE"</formula>
    </cfRule>
  </conditionalFormatting>
  <conditionalFormatting sqref="I21">
    <cfRule type="cellIs" dxfId="1892" priority="198" operator="equal">
      <formula>"PROBABLE"</formula>
    </cfRule>
  </conditionalFormatting>
  <conditionalFormatting sqref="I21">
    <cfRule type="cellIs" dxfId="1891" priority="199" operator="equal">
      <formula>"CASI SEGURO"</formula>
    </cfRule>
  </conditionalFormatting>
  <conditionalFormatting sqref="AV21">
    <cfRule type="cellIs" dxfId="1890" priority="200" operator="equal">
      <formula>"RARA VEZ"</formula>
    </cfRule>
  </conditionalFormatting>
  <conditionalFormatting sqref="AV21">
    <cfRule type="cellIs" dxfId="1889" priority="201" operator="equal">
      <formula>"IMPROBABLE"</formula>
    </cfRule>
  </conditionalFormatting>
  <conditionalFormatting sqref="AV21">
    <cfRule type="cellIs" dxfId="1888" priority="202" operator="equal">
      <formula>"POSIBLE"</formula>
    </cfRule>
  </conditionalFormatting>
  <conditionalFormatting sqref="AV21">
    <cfRule type="cellIs" dxfId="1887" priority="203" operator="equal">
      <formula>"PROBABLE"</formula>
    </cfRule>
  </conditionalFormatting>
  <conditionalFormatting sqref="AV21">
    <cfRule type="cellIs" dxfId="1886" priority="204" operator="equal">
      <formula>"CASI SEGURO"</formula>
    </cfRule>
  </conditionalFormatting>
  <conditionalFormatting sqref="AY21">
    <cfRule type="containsText" dxfId="1885" priority="205" stopIfTrue="1" operator="containsText" text="ALTA">
      <formula>NOT(ISERROR(SEARCH(("ALTA"),(AY21))))</formula>
    </cfRule>
  </conditionalFormatting>
  <conditionalFormatting sqref="AY21">
    <cfRule type="containsText" dxfId="1884" priority="206" stopIfTrue="1" operator="containsText" text="MEDIA">
      <formula>NOT(ISERROR(SEARCH(("MEDIA"),(AY21))))</formula>
    </cfRule>
  </conditionalFormatting>
  <conditionalFormatting sqref="AY21">
    <cfRule type="containsText" dxfId="1883" priority="207" stopIfTrue="1" operator="containsText" text="BAJA">
      <formula>NOT(ISERROR(SEARCH(("BAJA"),(AY21))))</formula>
    </cfRule>
  </conditionalFormatting>
  <conditionalFormatting sqref="AY21">
    <cfRule type="containsText" dxfId="1882" priority="208" stopIfTrue="1" operator="containsText" text="ALTO">
      <formula>NOT(ISERROR(SEARCH(("ALTO"),(AY21))))</formula>
    </cfRule>
  </conditionalFormatting>
  <conditionalFormatting sqref="AY21">
    <cfRule type="containsText" dxfId="1881" priority="209" stopIfTrue="1" operator="containsText" text="ALTO">
      <formula>NOT(ISERROR(SEARCH(("ALTO"),(AY21))))</formula>
    </cfRule>
  </conditionalFormatting>
  <conditionalFormatting sqref="AY21">
    <cfRule type="containsText" dxfId="1880" priority="210" stopIfTrue="1" operator="containsText" text="MEDIO">
      <formula>NOT(ISERROR(SEARCH(("MEDIO"),(AY21))))</formula>
    </cfRule>
  </conditionalFormatting>
  <conditionalFormatting sqref="AY21">
    <cfRule type="containsText" dxfId="1879" priority="211" stopIfTrue="1" operator="containsText" text="MEDIO">
      <formula>NOT(ISERROR(SEARCH(("MEDIO"),(AY21))))</formula>
    </cfRule>
  </conditionalFormatting>
  <conditionalFormatting sqref="AY21">
    <cfRule type="containsText" dxfId="1878" priority="212" stopIfTrue="1" operator="containsText" text="BAJO">
      <formula>NOT(ISERROR(SEARCH(("BAJO"),(AY21))))</formula>
    </cfRule>
  </conditionalFormatting>
  <conditionalFormatting sqref="AY21">
    <cfRule type="cellIs" dxfId="1877" priority="213" operator="equal">
      <formula>"INSIGNIFICANTE"</formula>
    </cfRule>
  </conditionalFormatting>
  <conditionalFormatting sqref="AY21">
    <cfRule type="cellIs" dxfId="1876" priority="214" operator="equal">
      <formula>"MENOR"</formula>
    </cfRule>
  </conditionalFormatting>
  <conditionalFormatting sqref="AY21">
    <cfRule type="cellIs" dxfId="1875" priority="215" operator="equal">
      <formula>"MODERADO"</formula>
    </cfRule>
  </conditionalFormatting>
  <conditionalFormatting sqref="AY21">
    <cfRule type="cellIs" dxfId="1874" priority="216" operator="equal">
      <formula>"MAYOR"</formula>
    </cfRule>
  </conditionalFormatting>
  <conditionalFormatting sqref="AY21">
    <cfRule type="cellIs" dxfId="1873" priority="217" operator="equal">
      <formula>"CATASTRÓFICO"</formula>
    </cfRule>
  </conditionalFormatting>
  <conditionalFormatting sqref="BA21">
    <cfRule type="cellIs" dxfId="1872" priority="218" operator="equal">
      <formula>"EXTREMA 5:5"</formula>
    </cfRule>
  </conditionalFormatting>
  <conditionalFormatting sqref="BA21">
    <cfRule type="cellIs" dxfId="1871" priority="219" operator="equal">
      <formula>"EXTREMA 4:5"</formula>
    </cfRule>
  </conditionalFormatting>
  <conditionalFormatting sqref="BA21">
    <cfRule type="cellIs" dxfId="1870" priority="220" operator="equal">
      <formula>"EXTREMA 3:5"</formula>
    </cfRule>
  </conditionalFormatting>
  <conditionalFormatting sqref="BA21">
    <cfRule type="cellIs" dxfId="1869" priority="221" operator="equal">
      <formula>"EXTREMA 2:5"</formula>
    </cfRule>
  </conditionalFormatting>
  <conditionalFormatting sqref="BA21">
    <cfRule type="cellIs" dxfId="1868" priority="222" operator="equal">
      <formula>"EXTREMA 5:4"</formula>
    </cfRule>
  </conditionalFormatting>
  <conditionalFormatting sqref="BA21">
    <cfRule type="cellIs" dxfId="1867" priority="223" operator="equal">
      <formula>"EXTREMA 4:4"</formula>
    </cfRule>
  </conditionalFormatting>
  <conditionalFormatting sqref="BA21">
    <cfRule type="cellIs" dxfId="1866" priority="224" operator="equal">
      <formula>"EXTREMA 3:4"</formula>
    </cfRule>
  </conditionalFormatting>
  <conditionalFormatting sqref="BA21">
    <cfRule type="cellIs" dxfId="1865" priority="225" operator="equal">
      <formula>"EXTREMA 5:3"</formula>
    </cfRule>
  </conditionalFormatting>
  <conditionalFormatting sqref="BA21">
    <cfRule type="cellIs" dxfId="1864" priority="226" operator="equal">
      <formula>"ALTA 1:5"</formula>
    </cfRule>
  </conditionalFormatting>
  <conditionalFormatting sqref="BA21">
    <cfRule type="cellIs" dxfId="1863" priority="227" operator="equal">
      <formula>"ALTA 2:4"</formula>
    </cfRule>
  </conditionalFormatting>
  <conditionalFormatting sqref="BA21">
    <cfRule type="cellIs" dxfId="1862" priority="228" operator="equal">
      <formula>"ALTA 1:4"</formula>
    </cfRule>
  </conditionalFormatting>
  <conditionalFormatting sqref="BA21">
    <cfRule type="cellIs" dxfId="1861" priority="229" operator="equal">
      <formula>"ALTA 4:3"</formula>
    </cfRule>
  </conditionalFormatting>
  <conditionalFormatting sqref="BA21">
    <cfRule type="cellIs" dxfId="1860" priority="230" operator="equal">
      <formula>"ALTA 3:3"</formula>
    </cfRule>
  </conditionalFormatting>
  <conditionalFormatting sqref="BA21">
    <cfRule type="cellIs" dxfId="1859" priority="231" operator="equal">
      <formula>"ALTA 5:2"</formula>
    </cfRule>
  </conditionalFormatting>
  <conditionalFormatting sqref="BA21">
    <cfRule type="cellIs" dxfId="1858" priority="232" operator="equal">
      <formula>"ALTA 4:2"</formula>
    </cfRule>
  </conditionalFormatting>
  <conditionalFormatting sqref="BA21">
    <cfRule type="cellIs" dxfId="1857" priority="233" operator="equal">
      <formula>"ALTA 5:1"</formula>
    </cfRule>
  </conditionalFormatting>
  <conditionalFormatting sqref="BA21">
    <cfRule type="cellIs" dxfId="1856" priority="234" operator="equal">
      <formula>"MODERADA 2:3"</formula>
    </cfRule>
  </conditionalFormatting>
  <conditionalFormatting sqref="BA21">
    <cfRule type="cellIs" dxfId="1855" priority="235" operator="equal">
      <formula>"MODERADA 1:3"</formula>
    </cfRule>
  </conditionalFormatting>
  <conditionalFormatting sqref="BA21">
    <cfRule type="cellIs" dxfId="1854" priority="236" operator="equal">
      <formula>"MODERADA 3:2"</formula>
    </cfRule>
  </conditionalFormatting>
  <conditionalFormatting sqref="BA21">
    <cfRule type="cellIs" dxfId="1853" priority="237" operator="equal">
      <formula>"MODERADA 4:1"</formula>
    </cfRule>
  </conditionalFormatting>
  <conditionalFormatting sqref="BA21">
    <cfRule type="cellIs" dxfId="1852" priority="238" operator="equal">
      <formula>"BAJA 2:2"</formula>
    </cfRule>
  </conditionalFormatting>
  <conditionalFormatting sqref="BA21">
    <cfRule type="cellIs" dxfId="1851" priority="239" operator="equal">
      <formula>"BAJA 1:2"</formula>
    </cfRule>
  </conditionalFormatting>
  <conditionalFormatting sqref="BA21">
    <cfRule type="cellIs" dxfId="1850" priority="240" operator="equal">
      <formula>"BAJA 3:1"</formula>
    </cfRule>
  </conditionalFormatting>
  <conditionalFormatting sqref="BA21">
    <cfRule type="cellIs" dxfId="1849" priority="241" operator="equal">
      <formula>"BAJA 2:1"</formula>
    </cfRule>
  </conditionalFormatting>
  <conditionalFormatting sqref="BA21">
    <cfRule type="cellIs" dxfId="1848" priority="242" operator="equal">
      <formula>"BAJA 1:1"</formula>
    </cfRule>
  </conditionalFormatting>
  <conditionalFormatting sqref="AZ21">
    <cfRule type="containsText" dxfId="1847" priority="243" stopIfTrue="1" operator="containsText" text="ALTA">
      <formula>NOT(ISERROR(SEARCH(("ALTA"),(AZ21))))</formula>
    </cfRule>
  </conditionalFormatting>
  <conditionalFormatting sqref="AZ21">
    <cfRule type="containsText" dxfId="1846" priority="244" stopIfTrue="1" operator="containsText" text="MEDIA">
      <formula>NOT(ISERROR(SEARCH(("MEDIA"),(AZ21))))</formula>
    </cfRule>
  </conditionalFormatting>
  <conditionalFormatting sqref="AZ21">
    <cfRule type="containsText" dxfId="1845" priority="245" stopIfTrue="1" operator="containsText" text="BAJA">
      <formula>NOT(ISERROR(SEARCH(("BAJA"),(AZ21))))</formula>
    </cfRule>
  </conditionalFormatting>
  <conditionalFormatting sqref="AZ21">
    <cfRule type="containsText" dxfId="1844" priority="246" stopIfTrue="1" operator="containsText" text="ALTO">
      <formula>NOT(ISERROR(SEARCH(("ALTO"),(AZ21))))</formula>
    </cfRule>
  </conditionalFormatting>
  <conditionalFormatting sqref="AZ21">
    <cfRule type="containsText" dxfId="1843" priority="247" stopIfTrue="1" operator="containsText" text="ALTO">
      <formula>NOT(ISERROR(SEARCH(("ALTO"),(AZ21))))</formula>
    </cfRule>
  </conditionalFormatting>
  <conditionalFormatting sqref="AZ21">
    <cfRule type="containsText" dxfId="1842" priority="248" stopIfTrue="1" operator="containsText" text="MEDIO">
      <formula>NOT(ISERROR(SEARCH(("MEDIO"),(AZ21))))</formula>
    </cfRule>
  </conditionalFormatting>
  <conditionalFormatting sqref="AZ21">
    <cfRule type="containsText" dxfId="1841" priority="249" stopIfTrue="1" operator="containsText" text="MEDIO">
      <formula>NOT(ISERROR(SEARCH(("MEDIO"),(AZ21))))</formula>
    </cfRule>
  </conditionalFormatting>
  <conditionalFormatting sqref="AZ21">
    <cfRule type="containsText" dxfId="1840" priority="250" stopIfTrue="1" operator="containsText" text="BAJO">
      <formula>NOT(ISERROR(SEARCH(("BAJO"),(AZ21))))</formula>
    </cfRule>
  </conditionalFormatting>
  <conditionalFormatting sqref="AZ21">
    <cfRule type="cellIs" dxfId="1839" priority="251" operator="equal">
      <formula>"INSIGNIFICANTE"</formula>
    </cfRule>
  </conditionalFormatting>
  <conditionalFormatting sqref="AZ21">
    <cfRule type="cellIs" dxfId="1838" priority="252" operator="equal">
      <formula>"MENOR"</formula>
    </cfRule>
  </conditionalFormatting>
  <conditionalFormatting sqref="AZ21">
    <cfRule type="cellIs" dxfId="1837" priority="253" operator="equal">
      <formula>"MODERADO"</formula>
    </cfRule>
  </conditionalFormatting>
  <conditionalFormatting sqref="AZ21">
    <cfRule type="cellIs" dxfId="1836" priority="254" operator="equal">
      <formula>"MAYOR"</formula>
    </cfRule>
  </conditionalFormatting>
  <conditionalFormatting sqref="AZ21">
    <cfRule type="cellIs" dxfId="1835" priority="255" operator="equal">
      <formula>"CATASTRÓFICO"</formula>
    </cfRule>
  </conditionalFormatting>
  <conditionalFormatting sqref="I23">
    <cfRule type="cellIs" dxfId="1834" priority="256" operator="equal">
      <formula>"RARA VEZ"</formula>
    </cfRule>
  </conditionalFormatting>
  <conditionalFormatting sqref="I23">
    <cfRule type="cellIs" dxfId="1833" priority="257" operator="equal">
      <formula>"IMPROBABLE"</formula>
    </cfRule>
  </conditionalFormatting>
  <conditionalFormatting sqref="I23">
    <cfRule type="cellIs" dxfId="1832" priority="258" operator="equal">
      <formula>"POSIBLE"</formula>
    </cfRule>
  </conditionalFormatting>
  <conditionalFormatting sqref="I23">
    <cfRule type="cellIs" dxfId="1831" priority="259" operator="equal">
      <formula>"PROBABLE"</formula>
    </cfRule>
  </conditionalFormatting>
  <conditionalFormatting sqref="I23">
    <cfRule type="cellIs" dxfId="1830" priority="260" operator="equal">
      <formula>"CASI SEGURO"</formula>
    </cfRule>
  </conditionalFormatting>
  <conditionalFormatting sqref="K23">
    <cfRule type="containsText" dxfId="1829" priority="261" stopIfTrue="1" operator="containsText" text="ALTA">
      <formula>NOT(ISERROR(SEARCH(("ALTA"),(K23))))</formula>
    </cfRule>
  </conditionalFormatting>
  <conditionalFormatting sqref="K23">
    <cfRule type="containsText" dxfId="1828" priority="262" stopIfTrue="1" operator="containsText" text="MEDIA">
      <formula>NOT(ISERROR(SEARCH(("MEDIA"),(K23))))</formula>
    </cfRule>
  </conditionalFormatting>
  <conditionalFormatting sqref="K23">
    <cfRule type="containsText" dxfId="1827" priority="263" stopIfTrue="1" operator="containsText" text="BAJA">
      <formula>NOT(ISERROR(SEARCH(("BAJA"),(K23))))</formula>
    </cfRule>
  </conditionalFormatting>
  <conditionalFormatting sqref="K23">
    <cfRule type="containsText" dxfId="1826" priority="264" stopIfTrue="1" operator="containsText" text="ALTO">
      <formula>NOT(ISERROR(SEARCH(("ALTO"),(K23))))</formula>
    </cfRule>
  </conditionalFormatting>
  <conditionalFormatting sqref="K23">
    <cfRule type="containsText" dxfId="1825" priority="265" stopIfTrue="1" operator="containsText" text="ALTO">
      <formula>NOT(ISERROR(SEARCH(("ALTO"),(K23))))</formula>
    </cfRule>
  </conditionalFormatting>
  <conditionalFormatting sqref="K23">
    <cfRule type="containsText" dxfId="1824" priority="266" stopIfTrue="1" operator="containsText" text="MEDIO">
      <formula>NOT(ISERROR(SEARCH(("MEDIO"),(K23))))</formula>
    </cfRule>
  </conditionalFormatting>
  <conditionalFormatting sqref="K23">
    <cfRule type="containsText" dxfId="1823" priority="267" stopIfTrue="1" operator="containsText" text="MEDIO">
      <formula>NOT(ISERROR(SEARCH(("MEDIO"),(K23))))</formula>
    </cfRule>
  </conditionalFormatting>
  <conditionalFormatting sqref="K23">
    <cfRule type="containsText" dxfId="1822" priority="268" stopIfTrue="1" operator="containsText" text="BAJO">
      <formula>NOT(ISERROR(SEARCH(("BAJO"),(K23))))</formula>
    </cfRule>
  </conditionalFormatting>
  <conditionalFormatting sqref="K23">
    <cfRule type="cellIs" dxfId="1821" priority="269" operator="equal">
      <formula>"INSIGNIFICANTE"</formula>
    </cfRule>
  </conditionalFormatting>
  <conditionalFormatting sqref="K23">
    <cfRule type="cellIs" dxfId="1820" priority="270" operator="equal">
      <formula>"MENOR"</formula>
    </cfRule>
  </conditionalFormatting>
  <conditionalFormatting sqref="K23">
    <cfRule type="cellIs" dxfId="1819" priority="271" operator="equal">
      <formula>"MODERADO"</formula>
    </cfRule>
  </conditionalFormatting>
  <conditionalFormatting sqref="K23">
    <cfRule type="cellIs" dxfId="1818" priority="272" operator="equal">
      <formula>"MAYOR"</formula>
    </cfRule>
  </conditionalFormatting>
  <conditionalFormatting sqref="K23">
    <cfRule type="cellIs" dxfId="1817" priority="273" operator="equal">
      <formula>"CATASTRÓFICO"</formula>
    </cfRule>
  </conditionalFormatting>
  <conditionalFormatting sqref="I19">
    <cfRule type="cellIs" dxfId="1816" priority="274" operator="equal">
      <formula>"RARA VEZ"</formula>
    </cfRule>
  </conditionalFormatting>
  <conditionalFormatting sqref="I19">
    <cfRule type="cellIs" dxfId="1815" priority="275" operator="equal">
      <formula>"IMPROBABLE"</formula>
    </cfRule>
  </conditionalFormatting>
  <conditionalFormatting sqref="I19">
    <cfRule type="cellIs" dxfId="1814" priority="276" operator="equal">
      <formula>"POSIBLE"</formula>
    </cfRule>
  </conditionalFormatting>
  <conditionalFormatting sqref="I19">
    <cfRule type="cellIs" dxfId="1813" priority="277" operator="equal">
      <formula>"PROBABLE"</formula>
    </cfRule>
  </conditionalFormatting>
  <conditionalFormatting sqref="I19">
    <cfRule type="cellIs" dxfId="1812" priority="278" operator="equal">
      <formula>"CASI SEGURO"</formula>
    </cfRule>
  </conditionalFormatting>
  <conditionalFormatting sqref="K19">
    <cfRule type="containsText" dxfId="1811" priority="279" stopIfTrue="1" operator="containsText" text="ALTA">
      <formula>NOT(ISERROR(SEARCH(("ALTA"),(K19))))</formula>
    </cfRule>
  </conditionalFormatting>
  <conditionalFormatting sqref="K19">
    <cfRule type="containsText" dxfId="1810" priority="280" stopIfTrue="1" operator="containsText" text="MEDIA">
      <formula>NOT(ISERROR(SEARCH(("MEDIA"),(K19))))</formula>
    </cfRule>
  </conditionalFormatting>
  <conditionalFormatting sqref="K19">
    <cfRule type="containsText" dxfId="1809" priority="281" stopIfTrue="1" operator="containsText" text="BAJA">
      <formula>NOT(ISERROR(SEARCH(("BAJA"),(K19))))</formula>
    </cfRule>
  </conditionalFormatting>
  <conditionalFormatting sqref="K19">
    <cfRule type="containsText" dxfId="1808" priority="282" stopIfTrue="1" operator="containsText" text="ALTO">
      <formula>NOT(ISERROR(SEARCH(("ALTO"),(K19))))</formula>
    </cfRule>
  </conditionalFormatting>
  <conditionalFormatting sqref="K19">
    <cfRule type="containsText" dxfId="1807" priority="283" stopIfTrue="1" operator="containsText" text="ALTO">
      <formula>NOT(ISERROR(SEARCH(("ALTO"),(K19))))</formula>
    </cfRule>
  </conditionalFormatting>
  <conditionalFormatting sqref="K19">
    <cfRule type="containsText" dxfId="1806" priority="284" stopIfTrue="1" operator="containsText" text="MEDIO">
      <formula>NOT(ISERROR(SEARCH(("MEDIO"),(K19))))</formula>
    </cfRule>
  </conditionalFormatting>
  <conditionalFormatting sqref="K19">
    <cfRule type="containsText" dxfId="1805" priority="285" stopIfTrue="1" operator="containsText" text="MEDIO">
      <formula>NOT(ISERROR(SEARCH(("MEDIO"),(K19))))</formula>
    </cfRule>
  </conditionalFormatting>
  <conditionalFormatting sqref="K19">
    <cfRule type="containsText" dxfId="1804" priority="286" stopIfTrue="1" operator="containsText" text="BAJO">
      <formula>NOT(ISERROR(SEARCH(("BAJO"),(K19))))</formula>
    </cfRule>
  </conditionalFormatting>
  <conditionalFormatting sqref="K19">
    <cfRule type="cellIs" dxfId="1803" priority="287" operator="equal">
      <formula>"INSIGNIFICANTE"</formula>
    </cfRule>
  </conditionalFormatting>
  <conditionalFormatting sqref="K19">
    <cfRule type="cellIs" dxfId="1802" priority="288" operator="equal">
      <formula>"MENOR"</formula>
    </cfRule>
  </conditionalFormatting>
  <conditionalFormatting sqref="K19">
    <cfRule type="cellIs" dxfId="1801" priority="289" operator="equal">
      <formula>"MODERADO"</formula>
    </cfRule>
  </conditionalFormatting>
  <conditionalFormatting sqref="K19">
    <cfRule type="cellIs" dxfId="1800" priority="290" operator="equal">
      <formula>"MAYOR"</formula>
    </cfRule>
  </conditionalFormatting>
  <conditionalFormatting sqref="K19">
    <cfRule type="cellIs" dxfId="1799" priority="291" operator="equal">
      <formula>"CATASTRÓFICO"</formula>
    </cfRule>
  </conditionalFormatting>
  <conditionalFormatting sqref="M23">
    <cfRule type="cellIs" dxfId="1798" priority="292" operator="equal">
      <formula>"EXTREMA 5:5"</formula>
    </cfRule>
  </conditionalFormatting>
  <conditionalFormatting sqref="M23">
    <cfRule type="cellIs" dxfId="1797" priority="293" operator="equal">
      <formula>"EXTREMA 4:5"</formula>
    </cfRule>
  </conditionalFormatting>
  <conditionalFormatting sqref="M23">
    <cfRule type="cellIs" dxfId="1796" priority="294" operator="equal">
      <formula>"EXTREMA 3:5"</formula>
    </cfRule>
  </conditionalFormatting>
  <conditionalFormatting sqref="M23">
    <cfRule type="cellIs" dxfId="1795" priority="295" operator="equal">
      <formula>"EXTREMA 2:5"</formula>
    </cfRule>
  </conditionalFormatting>
  <conditionalFormatting sqref="M23">
    <cfRule type="cellIs" dxfId="1794" priority="296" operator="equal">
      <formula>"EXTREMA 5:4"</formula>
    </cfRule>
  </conditionalFormatting>
  <conditionalFormatting sqref="M23">
    <cfRule type="cellIs" dxfId="1793" priority="297" operator="equal">
      <formula>"EXTREMA 4:4"</formula>
    </cfRule>
  </conditionalFormatting>
  <conditionalFormatting sqref="M23">
    <cfRule type="cellIs" dxfId="1792" priority="298" operator="equal">
      <formula>"EXTREMA 3:4"</formula>
    </cfRule>
  </conditionalFormatting>
  <conditionalFormatting sqref="M23">
    <cfRule type="cellIs" dxfId="1791" priority="299" operator="equal">
      <formula>"EXTREMA 5:3"</formula>
    </cfRule>
  </conditionalFormatting>
  <conditionalFormatting sqref="M23">
    <cfRule type="cellIs" dxfId="1790" priority="300" operator="equal">
      <formula>"ALTA 1:5"</formula>
    </cfRule>
  </conditionalFormatting>
  <conditionalFormatting sqref="M23">
    <cfRule type="cellIs" dxfId="1789" priority="301" operator="equal">
      <formula>"ALTA 2:4"</formula>
    </cfRule>
  </conditionalFormatting>
  <conditionalFormatting sqref="M23">
    <cfRule type="cellIs" dxfId="1788" priority="302" operator="equal">
      <formula>"ALTA 1:4"</formula>
    </cfRule>
  </conditionalFormatting>
  <conditionalFormatting sqref="M23">
    <cfRule type="cellIs" dxfId="1787" priority="303" operator="equal">
      <formula>"ALTA 4:3"</formula>
    </cfRule>
  </conditionalFormatting>
  <conditionalFormatting sqref="M23">
    <cfRule type="cellIs" dxfId="1786" priority="304" operator="equal">
      <formula>"ALTA 3:3"</formula>
    </cfRule>
  </conditionalFormatting>
  <conditionalFormatting sqref="M23">
    <cfRule type="cellIs" dxfId="1785" priority="305" operator="equal">
      <formula>"ALTA 5:2"</formula>
    </cfRule>
  </conditionalFormatting>
  <conditionalFormatting sqref="M23">
    <cfRule type="cellIs" dxfId="1784" priority="306" operator="equal">
      <formula>"ALTA 4:2"</formula>
    </cfRule>
  </conditionalFormatting>
  <conditionalFormatting sqref="M23">
    <cfRule type="cellIs" dxfId="1783" priority="307" operator="equal">
      <formula>"ALTA 5:1"</formula>
    </cfRule>
  </conditionalFormatting>
  <conditionalFormatting sqref="M23">
    <cfRule type="cellIs" dxfId="1782" priority="308" operator="equal">
      <formula>"MODERADA 2:3"</formula>
    </cfRule>
  </conditionalFormatting>
  <conditionalFormatting sqref="M23">
    <cfRule type="cellIs" dxfId="1781" priority="309" operator="equal">
      <formula>"MODERADA 1:3"</formula>
    </cfRule>
  </conditionalFormatting>
  <conditionalFormatting sqref="M23">
    <cfRule type="cellIs" dxfId="1780" priority="310" operator="equal">
      <formula>"MODERADA 3:2"</formula>
    </cfRule>
  </conditionalFormatting>
  <conditionalFormatting sqref="M23">
    <cfRule type="cellIs" dxfId="1779" priority="311" operator="equal">
      <formula>"MODERADA 4:1"</formula>
    </cfRule>
  </conditionalFormatting>
  <conditionalFormatting sqref="M23">
    <cfRule type="cellIs" dxfId="1778" priority="312" operator="equal">
      <formula>"BAJA 2:2"</formula>
    </cfRule>
  </conditionalFormatting>
  <conditionalFormatting sqref="M23">
    <cfRule type="cellIs" dxfId="1777" priority="313" operator="equal">
      <formula>"BAJA 1:2"</formula>
    </cfRule>
  </conditionalFormatting>
  <conditionalFormatting sqref="M23">
    <cfRule type="cellIs" dxfId="1776" priority="314" operator="equal">
      <formula>"BAJA 3:1"</formula>
    </cfRule>
  </conditionalFormatting>
  <conditionalFormatting sqref="M23">
    <cfRule type="cellIs" dxfId="1775" priority="315" operator="equal">
      <formula>"BAJA 2:1"</formula>
    </cfRule>
  </conditionalFormatting>
  <conditionalFormatting sqref="M23">
    <cfRule type="cellIs" dxfId="1774" priority="316" operator="equal">
      <formula>"BAJA 1:1"</formula>
    </cfRule>
  </conditionalFormatting>
  <conditionalFormatting sqref="L23">
    <cfRule type="containsText" dxfId="1773" priority="317" stopIfTrue="1" operator="containsText" text="ALTA">
      <formula>NOT(ISERROR(SEARCH(("ALTA"),(L23))))</formula>
    </cfRule>
  </conditionalFormatting>
  <conditionalFormatting sqref="L23">
    <cfRule type="containsText" dxfId="1772" priority="318" stopIfTrue="1" operator="containsText" text="MEDIA">
      <formula>NOT(ISERROR(SEARCH(("MEDIA"),(L23))))</formula>
    </cfRule>
  </conditionalFormatting>
  <conditionalFormatting sqref="L23">
    <cfRule type="containsText" dxfId="1771" priority="319" stopIfTrue="1" operator="containsText" text="BAJA">
      <formula>NOT(ISERROR(SEARCH(("BAJA"),(L23))))</formula>
    </cfRule>
  </conditionalFormatting>
  <conditionalFormatting sqref="L23">
    <cfRule type="containsText" dxfId="1770" priority="320" stopIfTrue="1" operator="containsText" text="ALTO">
      <formula>NOT(ISERROR(SEARCH(("ALTO"),(L23))))</formula>
    </cfRule>
  </conditionalFormatting>
  <conditionalFormatting sqref="L23">
    <cfRule type="containsText" dxfId="1769" priority="321" stopIfTrue="1" operator="containsText" text="ALTO">
      <formula>NOT(ISERROR(SEARCH(("ALTO"),(L23))))</formula>
    </cfRule>
  </conditionalFormatting>
  <conditionalFormatting sqref="L23">
    <cfRule type="containsText" dxfId="1768" priority="322" stopIfTrue="1" operator="containsText" text="MEDIO">
      <formula>NOT(ISERROR(SEARCH(("MEDIO"),(L23))))</formula>
    </cfRule>
  </conditionalFormatting>
  <conditionalFormatting sqref="L23">
    <cfRule type="containsText" dxfId="1767" priority="323" stopIfTrue="1" operator="containsText" text="MEDIO">
      <formula>NOT(ISERROR(SEARCH(("MEDIO"),(L23))))</formula>
    </cfRule>
  </conditionalFormatting>
  <conditionalFormatting sqref="L23">
    <cfRule type="containsText" dxfId="1766" priority="324" stopIfTrue="1" operator="containsText" text="BAJO">
      <formula>NOT(ISERROR(SEARCH(("BAJO"),(L23))))</formula>
    </cfRule>
  </conditionalFormatting>
  <conditionalFormatting sqref="L23">
    <cfRule type="cellIs" dxfId="1765" priority="325" operator="equal">
      <formula>"INSIGNIFICANTE"</formula>
    </cfRule>
  </conditionalFormatting>
  <conditionalFormatting sqref="L23">
    <cfRule type="cellIs" dxfId="1764" priority="326" operator="equal">
      <formula>"MENOR"</formula>
    </cfRule>
  </conditionalFormatting>
  <conditionalFormatting sqref="L23">
    <cfRule type="cellIs" dxfId="1763" priority="327" operator="equal">
      <formula>"MODERADO"</formula>
    </cfRule>
  </conditionalFormatting>
  <conditionalFormatting sqref="L23">
    <cfRule type="cellIs" dxfId="1762" priority="328" operator="equal">
      <formula>"MAYOR"</formula>
    </cfRule>
  </conditionalFormatting>
  <conditionalFormatting sqref="L23">
    <cfRule type="cellIs" dxfId="1761" priority="329" operator="equal">
      <formula>"CATASTRÓFICO"</formula>
    </cfRule>
  </conditionalFormatting>
  <conditionalFormatting sqref="BA23">
    <cfRule type="cellIs" dxfId="1760" priority="330" operator="equal">
      <formula>"EXTREMA 5:5"</formula>
    </cfRule>
  </conditionalFormatting>
  <conditionalFormatting sqref="BA23">
    <cfRule type="cellIs" dxfId="1759" priority="331" operator="equal">
      <formula>"EXTREMA 4:5"</formula>
    </cfRule>
  </conditionalFormatting>
  <conditionalFormatting sqref="BA23">
    <cfRule type="cellIs" dxfId="1758" priority="332" operator="equal">
      <formula>"EXTREMA 3:5"</formula>
    </cfRule>
  </conditionalFormatting>
  <conditionalFormatting sqref="BA23">
    <cfRule type="cellIs" dxfId="1757" priority="333" operator="equal">
      <formula>"EXTREMA 2:5"</formula>
    </cfRule>
  </conditionalFormatting>
  <conditionalFormatting sqref="BA23">
    <cfRule type="cellIs" dxfId="1756" priority="334" operator="equal">
      <formula>"EXTREMA 5:4"</formula>
    </cfRule>
  </conditionalFormatting>
  <conditionalFormatting sqref="BA23">
    <cfRule type="cellIs" dxfId="1755" priority="335" operator="equal">
      <formula>"EXTREMA 4:4"</formula>
    </cfRule>
  </conditionalFormatting>
  <conditionalFormatting sqref="BA23">
    <cfRule type="cellIs" dxfId="1754" priority="336" operator="equal">
      <formula>"EXTREMA 3:4"</formula>
    </cfRule>
  </conditionalFormatting>
  <conditionalFormatting sqref="BA23">
    <cfRule type="cellIs" dxfId="1753" priority="337" operator="equal">
      <formula>"EXTREMA 5:3"</formula>
    </cfRule>
  </conditionalFormatting>
  <conditionalFormatting sqref="BA23">
    <cfRule type="cellIs" dxfId="1752" priority="338" operator="equal">
      <formula>"ALTA 1:5"</formula>
    </cfRule>
  </conditionalFormatting>
  <conditionalFormatting sqref="BA23">
    <cfRule type="cellIs" dxfId="1751" priority="339" operator="equal">
      <formula>"ALTA 2:4"</formula>
    </cfRule>
  </conditionalFormatting>
  <conditionalFormatting sqref="BA23">
    <cfRule type="cellIs" dxfId="1750" priority="340" operator="equal">
      <formula>"ALTA 1:4"</formula>
    </cfRule>
  </conditionalFormatting>
  <conditionalFormatting sqref="BA23">
    <cfRule type="cellIs" dxfId="1749" priority="341" operator="equal">
      <formula>"ALTA 4:3"</formula>
    </cfRule>
  </conditionalFormatting>
  <conditionalFormatting sqref="BA23">
    <cfRule type="cellIs" dxfId="1748" priority="342" operator="equal">
      <formula>"ALTA 3:3"</formula>
    </cfRule>
  </conditionalFormatting>
  <conditionalFormatting sqref="BA23">
    <cfRule type="cellIs" dxfId="1747" priority="343" operator="equal">
      <formula>"ALTA 5:2"</formula>
    </cfRule>
  </conditionalFormatting>
  <conditionalFormatting sqref="BA23">
    <cfRule type="cellIs" dxfId="1746" priority="344" operator="equal">
      <formula>"ALTA 4:2"</formula>
    </cfRule>
  </conditionalFormatting>
  <conditionalFormatting sqref="BA23">
    <cfRule type="cellIs" dxfId="1745" priority="345" operator="equal">
      <formula>"ALTA 5:1"</formula>
    </cfRule>
  </conditionalFormatting>
  <conditionalFormatting sqref="BA23">
    <cfRule type="cellIs" dxfId="1744" priority="346" operator="equal">
      <formula>"MODERADA 2:3"</formula>
    </cfRule>
  </conditionalFormatting>
  <conditionalFormatting sqref="BA23">
    <cfRule type="cellIs" dxfId="1743" priority="347" operator="equal">
      <formula>"MODERADA 1:3"</formula>
    </cfRule>
  </conditionalFormatting>
  <conditionalFormatting sqref="BA23">
    <cfRule type="cellIs" dxfId="1742" priority="348" operator="equal">
      <formula>"MODERADA 3:2"</formula>
    </cfRule>
  </conditionalFormatting>
  <conditionalFormatting sqref="BA23">
    <cfRule type="cellIs" dxfId="1741" priority="349" operator="equal">
      <formula>"MODERADA 4:1"</formula>
    </cfRule>
  </conditionalFormatting>
  <conditionalFormatting sqref="BA23">
    <cfRule type="cellIs" dxfId="1740" priority="350" operator="equal">
      <formula>"BAJA 2:2"</formula>
    </cfRule>
  </conditionalFormatting>
  <conditionalFormatting sqref="BA23">
    <cfRule type="cellIs" dxfId="1739" priority="351" operator="equal">
      <formula>"BAJA 1:2"</formula>
    </cfRule>
  </conditionalFormatting>
  <conditionalFormatting sqref="BA23">
    <cfRule type="cellIs" dxfId="1738" priority="352" operator="equal">
      <formula>"BAJA 3:1"</formula>
    </cfRule>
  </conditionalFormatting>
  <conditionalFormatting sqref="BA23">
    <cfRule type="cellIs" dxfId="1737" priority="353" operator="equal">
      <formula>"BAJA 2:1"</formula>
    </cfRule>
  </conditionalFormatting>
  <conditionalFormatting sqref="BA23">
    <cfRule type="cellIs" dxfId="1736" priority="354" operator="equal">
      <formula>"BAJA 1:1"</formula>
    </cfRule>
  </conditionalFormatting>
  <conditionalFormatting sqref="L19">
    <cfRule type="containsText" dxfId="1735" priority="355" stopIfTrue="1" operator="containsText" text="ALTA">
      <formula>NOT(ISERROR(SEARCH(("ALTA"),(L19))))</formula>
    </cfRule>
  </conditionalFormatting>
  <conditionalFormatting sqref="L19">
    <cfRule type="containsText" dxfId="1734" priority="356" stopIfTrue="1" operator="containsText" text="MEDIA">
      <formula>NOT(ISERROR(SEARCH(("MEDIA"),(L19))))</formula>
    </cfRule>
  </conditionalFormatting>
  <conditionalFormatting sqref="L19">
    <cfRule type="containsText" dxfId="1733" priority="357" stopIfTrue="1" operator="containsText" text="BAJA">
      <formula>NOT(ISERROR(SEARCH(("BAJA"),(L19))))</formula>
    </cfRule>
  </conditionalFormatting>
  <conditionalFormatting sqref="L19">
    <cfRule type="containsText" dxfId="1732" priority="358" stopIfTrue="1" operator="containsText" text="ALTO">
      <formula>NOT(ISERROR(SEARCH(("ALTO"),(L19))))</formula>
    </cfRule>
  </conditionalFormatting>
  <conditionalFormatting sqref="L19">
    <cfRule type="containsText" dxfId="1731" priority="359" stopIfTrue="1" operator="containsText" text="ALTO">
      <formula>NOT(ISERROR(SEARCH(("ALTO"),(L19))))</formula>
    </cfRule>
  </conditionalFormatting>
  <conditionalFormatting sqref="L19">
    <cfRule type="containsText" dxfId="1730" priority="360" stopIfTrue="1" operator="containsText" text="MEDIO">
      <formula>NOT(ISERROR(SEARCH(("MEDIO"),(L19))))</formula>
    </cfRule>
  </conditionalFormatting>
  <conditionalFormatting sqref="L19">
    <cfRule type="containsText" dxfId="1729" priority="361" stopIfTrue="1" operator="containsText" text="MEDIO">
      <formula>NOT(ISERROR(SEARCH(("MEDIO"),(L19))))</formula>
    </cfRule>
  </conditionalFormatting>
  <conditionalFormatting sqref="L19">
    <cfRule type="containsText" dxfId="1728" priority="362" stopIfTrue="1" operator="containsText" text="BAJO">
      <formula>NOT(ISERROR(SEARCH(("BAJO"),(L19))))</formula>
    </cfRule>
  </conditionalFormatting>
  <conditionalFormatting sqref="L19">
    <cfRule type="cellIs" dxfId="1727" priority="363" operator="equal">
      <formula>"INSIGNIFICANTE"</formula>
    </cfRule>
  </conditionalFormatting>
  <conditionalFormatting sqref="L19">
    <cfRule type="cellIs" dxfId="1726" priority="364" operator="equal">
      <formula>"MENOR"</formula>
    </cfRule>
  </conditionalFormatting>
  <conditionalFormatting sqref="L19">
    <cfRule type="cellIs" dxfId="1725" priority="365" operator="equal">
      <formula>"MODERADO"</formula>
    </cfRule>
  </conditionalFormatting>
  <conditionalFormatting sqref="L19">
    <cfRule type="cellIs" dxfId="1724" priority="366" operator="equal">
      <formula>"MAYOR"</formula>
    </cfRule>
  </conditionalFormatting>
  <conditionalFormatting sqref="L19">
    <cfRule type="cellIs" dxfId="1723" priority="367" operator="equal">
      <formula>"CATASTRÓFICO"</formula>
    </cfRule>
  </conditionalFormatting>
  <conditionalFormatting sqref="AV19">
    <cfRule type="cellIs" dxfId="1722" priority="368" operator="equal">
      <formula>"RARA VEZ"</formula>
    </cfRule>
  </conditionalFormatting>
  <conditionalFormatting sqref="AV19">
    <cfRule type="cellIs" dxfId="1721" priority="369" operator="equal">
      <formula>"IMPROBABLE"</formula>
    </cfRule>
  </conditionalFormatting>
  <conditionalFormatting sqref="AV19">
    <cfRule type="cellIs" dxfId="1720" priority="370" operator="equal">
      <formula>"POSIBLE"</formula>
    </cfRule>
  </conditionalFormatting>
  <conditionalFormatting sqref="AV19">
    <cfRule type="cellIs" dxfId="1719" priority="371" operator="equal">
      <formula>"PROBABLE"</formula>
    </cfRule>
  </conditionalFormatting>
  <conditionalFormatting sqref="AV19">
    <cfRule type="cellIs" dxfId="1718" priority="372" operator="equal">
      <formula>"CASI SEGURO"</formula>
    </cfRule>
  </conditionalFormatting>
  <conditionalFormatting sqref="AY19">
    <cfRule type="containsText" dxfId="1717" priority="373" stopIfTrue="1" operator="containsText" text="ALTA">
      <formula>NOT(ISERROR(SEARCH(("ALTA"),(AY19))))</formula>
    </cfRule>
  </conditionalFormatting>
  <conditionalFormatting sqref="AY19">
    <cfRule type="containsText" dxfId="1716" priority="374" stopIfTrue="1" operator="containsText" text="MEDIA">
      <formula>NOT(ISERROR(SEARCH(("MEDIA"),(AY19))))</formula>
    </cfRule>
  </conditionalFormatting>
  <conditionalFormatting sqref="AY19">
    <cfRule type="containsText" dxfId="1715" priority="375" stopIfTrue="1" operator="containsText" text="BAJA">
      <formula>NOT(ISERROR(SEARCH(("BAJA"),(AY19))))</formula>
    </cfRule>
  </conditionalFormatting>
  <conditionalFormatting sqref="AY19">
    <cfRule type="containsText" dxfId="1714" priority="376" stopIfTrue="1" operator="containsText" text="ALTO">
      <formula>NOT(ISERROR(SEARCH(("ALTO"),(AY19))))</formula>
    </cfRule>
  </conditionalFormatting>
  <conditionalFormatting sqref="AY19">
    <cfRule type="containsText" dxfId="1713" priority="377" stopIfTrue="1" operator="containsText" text="ALTO">
      <formula>NOT(ISERROR(SEARCH(("ALTO"),(AY19))))</formula>
    </cfRule>
  </conditionalFormatting>
  <conditionalFormatting sqref="AY19">
    <cfRule type="containsText" dxfId="1712" priority="378" stopIfTrue="1" operator="containsText" text="MEDIO">
      <formula>NOT(ISERROR(SEARCH(("MEDIO"),(AY19))))</formula>
    </cfRule>
  </conditionalFormatting>
  <conditionalFormatting sqref="AY19">
    <cfRule type="containsText" dxfId="1711" priority="379" stopIfTrue="1" operator="containsText" text="MEDIO">
      <formula>NOT(ISERROR(SEARCH(("MEDIO"),(AY19))))</formula>
    </cfRule>
  </conditionalFormatting>
  <conditionalFormatting sqref="AY19">
    <cfRule type="containsText" dxfId="1710" priority="380" stopIfTrue="1" operator="containsText" text="BAJO">
      <formula>NOT(ISERROR(SEARCH(("BAJO"),(AY19))))</formula>
    </cfRule>
  </conditionalFormatting>
  <conditionalFormatting sqref="AY19">
    <cfRule type="cellIs" dxfId="1709" priority="381" operator="equal">
      <formula>"INSIGNIFICANTE"</formula>
    </cfRule>
  </conditionalFormatting>
  <conditionalFormatting sqref="AY19">
    <cfRule type="cellIs" dxfId="1708" priority="382" operator="equal">
      <formula>"MENOR"</formula>
    </cfRule>
  </conditionalFormatting>
  <conditionalFormatting sqref="AY19">
    <cfRule type="cellIs" dxfId="1707" priority="383" operator="equal">
      <formula>"MODERADO"</formula>
    </cfRule>
  </conditionalFormatting>
  <conditionalFormatting sqref="AY19">
    <cfRule type="cellIs" dxfId="1706" priority="384" operator="equal">
      <formula>"MAYOR"</formula>
    </cfRule>
  </conditionalFormatting>
  <conditionalFormatting sqref="AY19">
    <cfRule type="cellIs" dxfId="1705" priority="385" operator="equal">
      <formula>"CATASTRÓFICO"</formula>
    </cfRule>
  </conditionalFormatting>
  <conditionalFormatting sqref="BA19">
    <cfRule type="cellIs" dxfId="1704" priority="386" operator="equal">
      <formula>"EXTREMA 5:5"</formula>
    </cfRule>
  </conditionalFormatting>
  <conditionalFormatting sqref="BA19">
    <cfRule type="cellIs" dxfId="1703" priority="387" operator="equal">
      <formula>"EXTREMA 4:5"</formula>
    </cfRule>
  </conditionalFormatting>
  <conditionalFormatting sqref="BA19">
    <cfRule type="cellIs" dxfId="1702" priority="388" operator="equal">
      <formula>"EXTREMA 3:5"</formula>
    </cfRule>
  </conditionalFormatting>
  <conditionalFormatting sqref="BA19">
    <cfRule type="cellIs" dxfId="1701" priority="389" operator="equal">
      <formula>"EXTREMA 2:5"</formula>
    </cfRule>
  </conditionalFormatting>
  <conditionalFormatting sqref="BA19">
    <cfRule type="cellIs" dxfId="1700" priority="390" operator="equal">
      <formula>"EXTREMA 5:4"</formula>
    </cfRule>
  </conditionalFormatting>
  <conditionalFormatting sqref="BA19">
    <cfRule type="cellIs" dxfId="1699" priority="391" operator="equal">
      <formula>"EXTREMA 4:4"</formula>
    </cfRule>
  </conditionalFormatting>
  <conditionalFormatting sqref="BA19">
    <cfRule type="cellIs" dxfId="1698" priority="392" operator="equal">
      <formula>"EXTREMA 3:4"</formula>
    </cfRule>
  </conditionalFormatting>
  <conditionalFormatting sqref="BA19">
    <cfRule type="cellIs" dxfId="1697" priority="393" operator="equal">
      <formula>"EXTREMA 5:3"</formula>
    </cfRule>
  </conditionalFormatting>
  <conditionalFormatting sqref="BA19">
    <cfRule type="cellIs" dxfId="1696" priority="394" operator="equal">
      <formula>"ALTA 1:5"</formula>
    </cfRule>
  </conditionalFormatting>
  <conditionalFormatting sqref="BA19">
    <cfRule type="cellIs" dxfId="1695" priority="395" operator="equal">
      <formula>"ALTA 2:4"</formula>
    </cfRule>
  </conditionalFormatting>
  <conditionalFormatting sqref="BA19">
    <cfRule type="cellIs" dxfId="1694" priority="396" operator="equal">
      <formula>"ALTA 1:4"</formula>
    </cfRule>
  </conditionalFormatting>
  <conditionalFormatting sqref="BA19">
    <cfRule type="cellIs" dxfId="1693" priority="397" operator="equal">
      <formula>"ALTA 4:3"</formula>
    </cfRule>
  </conditionalFormatting>
  <conditionalFormatting sqref="BA19">
    <cfRule type="cellIs" dxfId="1692" priority="398" operator="equal">
      <formula>"ALTA 3:3"</formula>
    </cfRule>
  </conditionalFormatting>
  <conditionalFormatting sqref="BA19">
    <cfRule type="cellIs" dxfId="1691" priority="399" operator="equal">
      <formula>"ALTA 5:2"</formula>
    </cfRule>
  </conditionalFormatting>
  <conditionalFormatting sqref="BA19">
    <cfRule type="cellIs" dxfId="1690" priority="400" operator="equal">
      <formula>"ALTA 4:2"</formula>
    </cfRule>
  </conditionalFormatting>
  <conditionalFormatting sqref="BA19">
    <cfRule type="cellIs" dxfId="1689" priority="401" operator="equal">
      <formula>"ALTA 5:1"</formula>
    </cfRule>
  </conditionalFormatting>
  <conditionalFormatting sqref="BA19">
    <cfRule type="cellIs" dxfId="1688" priority="402" operator="equal">
      <formula>"MODERADA 2:3"</formula>
    </cfRule>
  </conditionalFormatting>
  <conditionalFormatting sqref="BA19">
    <cfRule type="cellIs" dxfId="1687" priority="403" operator="equal">
      <formula>"MODERADA 1:3"</formula>
    </cfRule>
  </conditionalFormatting>
  <conditionalFormatting sqref="BA19">
    <cfRule type="cellIs" dxfId="1686" priority="404" operator="equal">
      <formula>"MODERADA 3:2"</formula>
    </cfRule>
  </conditionalFormatting>
  <conditionalFormatting sqref="BA19">
    <cfRule type="cellIs" dxfId="1685" priority="405" operator="equal">
      <formula>"MODERADA 4:1"</formula>
    </cfRule>
  </conditionalFormatting>
  <conditionalFormatting sqref="BA19">
    <cfRule type="cellIs" dxfId="1684" priority="406" operator="equal">
      <formula>"BAJA 2:2"</formula>
    </cfRule>
  </conditionalFormatting>
  <conditionalFormatting sqref="BA19">
    <cfRule type="cellIs" dxfId="1683" priority="407" operator="equal">
      <formula>"BAJA 1:2"</formula>
    </cfRule>
  </conditionalFormatting>
  <conditionalFormatting sqref="BA19">
    <cfRule type="cellIs" dxfId="1682" priority="408" operator="equal">
      <formula>"BAJA 3:1"</formula>
    </cfRule>
  </conditionalFormatting>
  <conditionalFormatting sqref="BA19">
    <cfRule type="cellIs" dxfId="1681" priority="409" operator="equal">
      <formula>"BAJA 2:1"</formula>
    </cfRule>
  </conditionalFormatting>
  <conditionalFormatting sqref="BA19">
    <cfRule type="cellIs" dxfId="1680" priority="410" operator="equal">
      <formula>"BAJA 1:1"</formula>
    </cfRule>
  </conditionalFormatting>
  <conditionalFormatting sqref="AV23">
    <cfRule type="cellIs" dxfId="1679" priority="411" operator="equal">
      <formula>"RARA VEZ"</formula>
    </cfRule>
  </conditionalFormatting>
  <conditionalFormatting sqref="AV23">
    <cfRule type="cellIs" dxfId="1678" priority="412" operator="equal">
      <formula>"IMPROBABLE"</formula>
    </cfRule>
  </conditionalFormatting>
  <conditionalFormatting sqref="AV23">
    <cfRule type="cellIs" dxfId="1677" priority="413" operator="equal">
      <formula>"POSIBLE"</formula>
    </cfRule>
  </conditionalFormatting>
  <conditionalFormatting sqref="AV23">
    <cfRule type="cellIs" dxfId="1676" priority="414" operator="equal">
      <formula>"PROBABLE"</formula>
    </cfRule>
  </conditionalFormatting>
  <conditionalFormatting sqref="AV23">
    <cfRule type="cellIs" dxfId="1675" priority="415" operator="equal">
      <formula>"CASI SEGURO"</formula>
    </cfRule>
  </conditionalFormatting>
  <conditionalFormatting sqref="AY23">
    <cfRule type="containsText" dxfId="1674" priority="416" stopIfTrue="1" operator="containsText" text="ALTA">
      <formula>NOT(ISERROR(SEARCH(("ALTA"),(AY23))))</formula>
    </cfRule>
  </conditionalFormatting>
  <conditionalFormatting sqref="AY23">
    <cfRule type="containsText" dxfId="1673" priority="417" stopIfTrue="1" operator="containsText" text="MEDIA">
      <formula>NOT(ISERROR(SEARCH(("MEDIA"),(AY23))))</formula>
    </cfRule>
  </conditionalFormatting>
  <conditionalFormatting sqref="AY23">
    <cfRule type="containsText" dxfId="1672" priority="418" stopIfTrue="1" operator="containsText" text="BAJA">
      <formula>NOT(ISERROR(SEARCH(("BAJA"),(AY23))))</formula>
    </cfRule>
  </conditionalFormatting>
  <conditionalFormatting sqref="AY23">
    <cfRule type="containsText" dxfId="1671" priority="419" stopIfTrue="1" operator="containsText" text="ALTO">
      <formula>NOT(ISERROR(SEARCH(("ALTO"),(AY23))))</formula>
    </cfRule>
  </conditionalFormatting>
  <conditionalFormatting sqref="AY23">
    <cfRule type="containsText" dxfId="1670" priority="420" stopIfTrue="1" operator="containsText" text="ALTO">
      <formula>NOT(ISERROR(SEARCH(("ALTO"),(AY23))))</formula>
    </cfRule>
  </conditionalFormatting>
  <conditionalFormatting sqref="AY23">
    <cfRule type="containsText" dxfId="1669" priority="421" stopIfTrue="1" operator="containsText" text="MEDIO">
      <formula>NOT(ISERROR(SEARCH(("MEDIO"),(AY23))))</formula>
    </cfRule>
  </conditionalFormatting>
  <conditionalFormatting sqref="AY23">
    <cfRule type="containsText" dxfId="1668" priority="422" stopIfTrue="1" operator="containsText" text="MEDIO">
      <formula>NOT(ISERROR(SEARCH(("MEDIO"),(AY23))))</formula>
    </cfRule>
  </conditionalFormatting>
  <conditionalFormatting sqref="AY23">
    <cfRule type="containsText" dxfId="1667" priority="423" stopIfTrue="1" operator="containsText" text="BAJO">
      <formula>NOT(ISERROR(SEARCH(("BAJO"),(AY23))))</formula>
    </cfRule>
  </conditionalFormatting>
  <conditionalFormatting sqref="AY23">
    <cfRule type="cellIs" dxfId="1666" priority="424" operator="equal">
      <formula>"INSIGNIFICANTE"</formula>
    </cfRule>
  </conditionalFormatting>
  <conditionalFormatting sqref="AY23">
    <cfRule type="cellIs" dxfId="1665" priority="425" operator="equal">
      <formula>"MENOR"</formula>
    </cfRule>
  </conditionalFormatting>
  <conditionalFormatting sqref="AY23">
    <cfRule type="cellIs" dxfId="1664" priority="426" operator="equal">
      <formula>"MODERADO"</formula>
    </cfRule>
  </conditionalFormatting>
  <conditionalFormatting sqref="AY23">
    <cfRule type="cellIs" dxfId="1663" priority="427" operator="equal">
      <formula>"MAYOR"</formula>
    </cfRule>
  </conditionalFormatting>
  <conditionalFormatting sqref="AY23">
    <cfRule type="cellIs" dxfId="1662" priority="428" operator="equal">
      <formula>"CATASTRÓFICO"</formula>
    </cfRule>
  </conditionalFormatting>
  <conditionalFormatting sqref="M21">
    <cfRule type="cellIs" dxfId="1661" priority="429" operator="equal">
      <formula>"EXTREMA 5:5"</formula>
    </cfRule>
  </conditionalFormatting>
  <conditionalFormatting sqref="M21">
    <cfRule type="cellIs" dxfId="1660" priority="430" operator="equal">
      <formula>"EXTREMA 4:5"</formula>
    </cfRule>
  </conditionalFormatting>
  <conditionalFormatting sqref="M21">
    <cfRule type="cellIs" dxfId="1659" priority="431" operator="equal">
      <formula>"EXTREMA 3:5"</formula>
    </cfRule>
  </conditionalFormatting>
  <conditionalFormatting sqref="M21">
    <cfRule type="cellIs" dxfId="1658" priority="432" operator="equal">
      <formula>"EXTREMA 2:5"</formula>
    </cfRule>
  </conditionalFormatting>
  <conditionalFormatting sqref="M21">
    <cfRule type="cellIs" dxfId="1657" priority="433" operator="equal">
      <formula>"EXTREMA 5:4"</formula>
    </cfRule>
  </conditionalFormatting>
  <conditionalFormatting sqref="M21">
    <cfRule type="cellIs" dxfId="1656" priority="434" operator="equal">
      <formula>"EXTREMA 4:4"</formula>
    </cfRule>
  </conditionalFormatting>
  <conditionalFormatting sqref="M21">
    <cfRule type="cellIs" dxfId="1655" priority="435" operator="equal">
      <formula>"EXTREMA 3:4"</formula>
    </cfRule>
  </conditionalFormatting>
  <conditionalFormatting sqref="M21">
    <cfRule type="cellIs" dxfId="1654" priority="436" operator="equal">
      <formula>"EXTREMA 5:3"</formula>
    </cfRule>
  </conditionalFormatting>
  <conditionalFormatting sqref="M21">
    <cfRule type="cellIs" dxfId="1653" priority="437" operator="equal">
      <formula>"ALTA 1:5"</formula>
    </cfRule>
  </conditionalFormatting>
  <conditionalFormatting sqref="M21">
    <cfRule type="cellIs" dxfId="1652" priority="438" operator="equal">
      <formula>"ALTA 2:4"</formula>
    </cfRule>
  </conditionalFormatting>
  <conditionalFormatting sqref="M21">
    <cfRule type="cellIs" dxfId="1651" priority="439" operator="equal">
      <formula>"ALTA 1:4"</formula>
    </cfRule>
  </conditionalFormatting>
  <conditionalFormatting sqref="M21">
    <cfRule type="cellIs" dxfId="1650" priority="440" operator="equal">
      <formula>"ALTA 4:3"</formula>
    </cfRule>
  </conditionalFormatting>
  <conditionalFormatting sqref="M21">
    <cfRule type="cellIs" dxfId="1649" priority="441" operator="equal">
      <formula>"ALTA 3:3"</formula>
    </cfRule>
  </conditionalFormatting>
  <conditionalFormatting sqref="M21">
    <cfRule type="cellIs" dxfId="1648" priority="442" operator="equal">
      <formula>"ALTA 5:2"</formula>
    </cfRule>
  </conditionalFormatting>
  <conditionalFormatting sqref="M21">
    <cfRule type="cellIs" dxfId="1647" priority="443" operator="equal">
      <formula>"ALTA 4:2"</formula>
    </cfRule>
  </conditionalFormatting>
  <conditionalFormatting sqref="M21">
    <cfRule type="cellIs" dxfId="1646" priority="444" operator="equal">
      <formula>"ALTA 5:1"</formula>
    </cfRule>
  </conditionalFormatting>
  <conditionalFormatting sqref="M21">
    <cfRule type="cellIs" dxfId="1645" priority="445" operator="equal">
      <formula>"MODERADA 2:3"</formula>
    </cfRule>
  </conditionalFormatting>
  <conditionalFormatting sqref="M21">
    <cfRule type="cellIs" dxfId="1644" priority="446" operator="equal">
      <formula>"MODERADA 1:3"</formula>
    </cfRule>
  </conditionalFormatting>
  <conditionalFormatting sqref="M21">
    <cfRule type="cellIs" dxfId="1643" priority="447" operator="equal">
      <formula>"MODERADA 3:2"</formula>
    </cfRule>
  </conditionalFormatting>
  <conditionalFormatting sqref="M21">
    <cfRule type="cellIs" dxfId="1642" priority="448" operator="equal">
      <formula>"MODERADA 4:1"</formula>
    </cfRule>
  </conditionalFormatting>
  <conditionalFormatting sqref="M21">
    <cfRule type="cellIs" dxfId="1641" priority="449" operator="equal">
      <formula>"BAJA 2:2"</formula>
    </cfRule>
  </conditionalFormatting>
  <conditionalFormatting sqref="M21">
    <cfRule type="cellIs" dxfId="1640" priority="450" operator="equal">
      <formula>"BAJA 1:2"</formula>
    </cfRule>
  </conditionalFormatting>
  <conditionalFormatting sqref="M21">
    <cfRule type="cellIs" dxfId="1639" priority="451" operator="equal">
      <formula>"BAJA 3:1"</formula>
    </cfRule>
  </conditionalFormatting>
  <conditionalFormatting sqref="M21">
    <cfRule type="cellIs" dxfId="1638" priority="452" operator="equal">
      <formula>"BAJA 2:1"</formula>
    </cfRule>
  </conditionalFormatting>
  <conditionalFormatting sqref="M21">
    <cfRule type="cellIs" dxfId="1637" priority="453" operator="equal">
      <formula>"BAJA 1:1"</formula>
    </cfRule>
  </conditionalFormatting>
  <conditionalFormatting sqref="M25">
    <cfRule type="cellIs" dxfId="1636" priority="454" operator="equal">
      <formula>"EXTREMA 5:5"</formula>
    </cfRule>
  </conditionalFormatting>
  <conditionalFormatting sqref="M25">
    <cfRule type="cellIs" dxfId="1635" priority="455" operator="equal">
      <formula>"EXTREMA 4:5"</formula>
    </cfRule>
  </conditionalFormatting>
  <conditionalFormatting sqref="M25">
    <cfRule type="cellIs" dxfId="1634" priority="456" operator="equal">
      <formula>"EXTREMA 3:5"</formula>
    </cfRule>
  </conditionalFormatting>
  <conditionalFormatting sqref="M25">
    <cfRule type="cellIs" dxfId="1633" priority="457" operator="equal">
      <formula>"EXTREMA 2:5"</formula>
    </cfRule>
  </conditionalFormatting>
  <conditionalFormatting sqref="M25">
    <cfRule type="cellIs" dxfId="1632" priority="458" operator="equal">
      <formula>"EXTREMA 5:4"</formula>
    </cfRule>
  </conditionalFormatting>
  <conditionalFormatting sqref="M25">
    <cfRule type="cellIs" dxfId="1631" priority="459" operator="equal">
      <formula>"EXTREMA 4:4"</formula>
    </cfRule>
  </conditionalFormatting>
  <conditionalFormatting sqref="M25">
    <cfRule type="cellIs" dxfId="1630" priority="460" operator="equal">
      <formula>"EXTREMA 3:4"</formula>
    </cfRule>
  </conditionalFormatting>
  <conditionalFormatting sqref="M25">
    <cfRule type="cellIs" dxfId="1629" priority="461" operator="equal">
      <formula>"EXTREMA 5:3"</formula>
    </cfRule>
  </conditionalFormatting>
  <conditionalFormatting sqref="M25">
    <cfRule type="cellIs" dxfId="1628" priority="462" operator="equal">
      <formula>"ALTA 1:5"</formula>
    </cfRule>
  </conditionalFormatting>
  <conditionalFormatting sqref="M25">
    <cfRule type="cellIs" dxfId="1627" priority="463" operator="equal">
      <formula>"ALTA 2:4"</formula>
    </cfRule>
  </conditionalFormatting>
  <conditionalFormatting sqref="M25">
    <cfRule type="cellIs" dxfId="1626" priority="464" operator="equal">
      <formula>"ALTA 1:4"</formula>
    </cfRule>
  </conditionalFormatting>
  <conditionalFormatting sqref="M25">
    <cfRule type="cellIs" dxfId="1625" priority="465" operator="equal">
      <formula>"ALTA 4:3"</formula>
    </cfRule>
  </conditionalFormatting>
  <conditionalFormatting sqref="M25">
    <cfRule type="cellIs" dxfId="1624" priority="466" operator="equal">
      <formula>"ALTA 3:3"</formula>
    </cfRule>
  </conditionalFormatting>
  <conditionalFormatting sqref="M25">
    <cfRule type="cellIs" dxfId="1623" priority="467" operator="equal">
      <formula>"ALTA 5:2"</formula>
    </cfRule>
  </conditionalFormatting>
  <conditionalFormatting sqref="M25">
    <cfRule type="cellIs" dxfId="1622" priority="468" operator="equal">
      <formula>"ALTA 4:2"</formula>
    </cfRule>
  </conditionalFormatting>
  <conditionalFormatting sqref="M25">
    <cfRule type="cellIs" dxfId="1621" priority="469" operator="equal">
      <formula>"ALTA 5:1"</formula>
    </cfRule>
  </conditionalFormatting>
  <conditionalFormatting sqref="M25">
    <cfRule type="cellIs" dxfId="1620" priority="470" operator="equal">
      <formula>"MODERADA 2:3"</formula>
    </cfRule>
  </conditionalFormatting>
  <conditionalFormatting sqref="M25">
    <cfRule type="cellIs" dxfId="1619" priority="471" operator="equal">
      <formula>"MODERADA 1:3"</formula>
    </cfRule>
  </conditionalFormatting>
  <conditionalFormatting sqref="M25">
    <cfRule type="cellIs" dxfId="1618" priority="472" operator="equal">
      <formula>"MODERADA 3:2"</formula>
    </cfRule>
  </conditionalFormatting>
  <conditionalFormatting sqref="M25">
    <cfRule type="cellIs" dxfId="1617" priority="473" operator="equal">
      <formula>"MODERADA 4:1"</formula>
    </cfRule>
  </conditionalFormatting>
  <conditionalFormatting sqref="M25">
    <cfRule type="cellIs" dxfId="1616" priority="474" operator="equal">
      <formula>"BAJA 2:2"</formula>
    </cfRule>
  </conditionalFormatting>
  <conditionalFormatting sqref="M25">
    <cfRule type="cellIs" dxfId="1615" priority="475" operator="equal">
      <formula>"BAJA 1:2"</formula>
    </cfRule>
  </conditionalFormatting>
  <conditionalFormatting sqref="M25">
    <cfRule type="cellIs" dxfId="1614" priority="476" operator="equal">
      <formula>"BAJA 3:1"</formula>
    </cfRule>
  </conditionalFormatting>
  <conditionalFormatting sqref="M25">
    <cfRule type="cellIs" dxfId="1613" priority="477" operator="equal">
      <formula>"BAJA 2:1"</formula>
    </cfRule>
  </conditionalFormatting>
  <conditionalFormatting sqref="M25">
    <cfRule type="cellIs" dxfId="1612" priority="478" operator="equal">
      <formula>"BAJA 1:1"</formula>
    </cfRule>
  </conditionalFormatting>
  <conditionalFormatting sqref="M19">
    <cfRule type="cellIs" dxfId="1611" priority="479" operator="equal">
      <formula>"EXTREMA 5:5"</formula>
    </cfRule>
  </conditionalFormatting>
  <conditionalFormatting sqref="M19">
    <cfRule type="cellIs" dxfId="1610" priority="480" operator="equal">
      <formula>"EXTREMA 4:5"</formula>
    </cfRule>
  </conditionalFormatting>
  <conditionalFormatting sqref="M19">
    <cfRule type="cellIs" dxfId="1609" priority="481" operator="equal">
      <formula>"EXTREMA 3:5"</formula>
    </cfRule>
  </conditionalFormatting>
  <conditionalFormatting sqref="M19">
    <cfRule type="cellIs" dxfId="1608" priority="482" operator="equal">
      <formula>"EXTREMA 2:5"</formula>
    </cfRule>
  </conditionalFormatting>
  <conditionalFormatting sqref="M19">
    <cfRule type="cellIs" dxfId="1607" priority="483" operator="equal">
      <formula>"EXTREMA 5:4"</formula>
    </cfRule>
  </conditionalFormatting>
  <conditionalFormatting sqref="M19">
    <cfRule type="cellIs" dxfId="1606" priority="484" operator="equal">
      <formula>"EXTREMA 4:4"</formula>
    </cfRule>
  </conditionalFormatting>
  <conditionalFormatting sqref="M19">
    <cfRule type="cellIs" dxfId="1605" priority="485" operator="equal">
      <formula>"EXTREMA 3:4"</formula>
    </cfRule>
  </conditionalFormatting>
  <conditionalFormatting sqref="M19">
    <cfRule type="cellIs" dxfId="1604" priority="486" operator="equal">
      <formula>"EXTREMA 5:3"</formula>
    </cfRule>
  </conditionalFormatting>
  <conditionalFormatting sqref="M19">
    <cfRule type="cellIs" dxfId="1603" priority="487" operator="equal">
      <formula>"ALTA 1:5"</formula>
    </cfRule>
  </conditionalFormatting>
  <conditionalFormatting sqref="M19">
    <cfRule type="cellIs" dxfId="1602" priority="488" operator="equal">
      <formula>"ALTA 2:4"</formula>
    </cfRule>
  </conditionalFormatting>
  <conditionalFormatting sqref="M19">
    <cfRule type="cellIs" dxfId="1601" priority="489" operator="equal">
      <formula>"ALTA 1:4"</formula>
    </cfRule>
  </conditionalFormatting>
  <conditionalFormatting sqref="M19">
    <cfRule type="cellIs" dxfId="1600" priority="490" operator="equal">
      <formula>"ALTA 4:3"</formula>
    </cfRule>
  </conditionalFormatting>
  <conditionalFormatting sqref="M19">
    <cfRule type="cellIs" dxfId="1599" priority="491" operator="equal">
      <formula>"ALTA 3:3"</formula>
    </cfRule>
  </conditionalFormatting>
  <conditionalFormatting sqref="M19">
    <cfRule type="cellIs" dxfId="1598" priority="492" operator="equal">
      <formula>"ALTA 5:2"</formula>
    </cfRule>
  </conditionalFormatting>
  <conditionalFormatting sqref="M19">
    <cfRule type="cellIs" dxfId="1597" priority="493" operator="equal">
      <formula>"ALTA 4:2"</formula>
    </cfRule>
  </conditionalFormatting>
  <conditionalFormatting sqref="M19">
    <cfRule type="cellIs" dxfId="1596" priority="494" operator="equal">
      <formula>"ALTA 5:1"</formula>
    </cfRule>
  </conditionalFormatting>
  <conditionalFormatting sqref="M19">
    <cfRule type="cellIs" dxfId="1595" priority="495" operator="equal">
      <formula>"MODERADA 2:3"</formula>
    </cfRule>
  </conditionalFormatting>
  <conditionalFormatting sqref="M19">
    <cfRule type="cellIs" dxfId="1594" priority="496" operator="equal">
      <formula>"MODERADA 1:3"</formula>
    </cfRule>
  </conditionalFormatting>
  <conditionalFormatting sqref="M19">
    <cfRule type="cellIs" dxfId="1593" priority="497" operator="equal">
      <formula>"MODERADA 3:2"</formula>
    </cfRule>
  </conditionalFormatting>
  <conditionalFormatting sqref="M19">
    <cfRule type="cellIs" dxfId="1592" priority="498" operator="equal">
      <formula>"MODERADA 4:1"</formula>
    </cfRule>
  </conditionalFormatting>
  <conditionalFormatting sqref="M19">
    <cfRule type="cellIs" dxfId="1591" priority="499" operator="equal">
      <formula>"BAJA 2:2"</formula>
    </cfRule>
  </conditionalFormatting>
  <conditionalFormatting sqref="M19">
    <cfRule type="cellIs" dxfId="1590" priority="500" operator="equal">
      <formula>"BAJA 1:2"</formula>
    </cfRule>
  </conditionalFormatting>
  <conditionalFormatting sqref="M19">
    <cfRule type="cellIs" dxfId="1589" priority="501" operator="equal">
      <formula>"BAJA 3:1"</formula>
    </cfRule>
  </conditionalFormatting>
  <conditionalFormatting sqref="M19">
    <cfRule type="cellIs" dxfId="1588" priority="502" operator="equal">
      <formula>"BAJA 2:1"</formula>
    </cfRule>
  </conditionalFormatting>
  <conditionalFormatting sqref="M19">
    <cfRule type="cellIs" dxfId="1587" priority="503" operator="equal">
      <formula>"BAJA 1:1"</formula>
    </cfRule>
  </conditionalFormatting>
  <dataValidations count="13">
    <dataValidation type="list" allowBlank="1" showErrorMessage="1" sqref="AI8:AI16 AI19 AI21 AI23:AI25" xr:uid="{00000000-0002-0000-0900-000000000000}">
      <formula1>$AI$98:$AI$99</formula1>
    </dataValidation>
    <dataValidation type="list" allowBlank="1" showInputMessage="1" prompt="CALIFIQUE - 1 - Rara vez_x000a_2 - Improbable_x000a_3 - Posible_x000a_4 - Probable_x000a_5 - Casi Seguro_x000a_" sqref="H8 AU8 H12 AU12 H16 AU16 H19 H21 AU21 H23 AU23 H25 AU25" xr:uid="{00000000-0002-0000-0900-000001000000}">
      <formula1>$AI$28:$AI$32</formula1>
    </dataValidation>
    <dataValidation type="list" allowBlank="1" showErrorMessage="1" sqref="S8 S12 S16 S19 S21 S23 S25" xr:uid="{00000000-0002-0000-0900-000002000000}">
      <formula1>$S$30:$S$33</formula1>
    </dataValidation>
    <dataValidation type="list" allowBlank="1" showErrorMessage="1" sqref="AK8:AK16 AK19 AK21 AK23:AK25" xr:uid="{00000000-0002-0000-0900-000003000000}">
      <formula1>$AK$98:$AK$99</formula1>
    </dataValidation>
    <dataValidation type="list" allowBlank="1" showErrorMessage="1" sqref="AA8:AA16 AA19 AA21 AA23:AA25" xr:uid="{00000000-0002-0000-0900-000004000000}">
      <formula1>$AA$98:$AA$99</formula1>
    </dataValidation>
    <dataValidation type="list" allowBlank="1" showErrorMessage="1" sqref="AQ8:AS8 AQ9:AR11 AQ12:AS12 AQ13:AR15 AQ16:AS16 AQ19:AS19 AQ21:AS21 AQ23:AS23 AQ24:AR24 AQ25:AS25" xr:uid="{00000000-0002-0000-0900-000005000000}">
      <formula1>$AQ$98:$AQ$100</formula1>
    </dataValidation>
    <dataValidation type="list" allowBlank="1" showErrorMessage="1" sqref="AE8:AE16 AE19 AE21 AE23:AE25" xr:uid="{00000000-0002-0000-0900-000006000000}">
      <formula1>$AE$98:$AE$99</formula1>
    </dataValidation>
    <dataValidation type="list" allowBlank="1" showInputMessage="1" showErrorMessage="1" prompt="Seleccione el tipo de riesgo de acuerdo a la lista desplegable" sqref="G8 G12 G16 G19 G21 G23 G25" xr:uid="{00000000-0002-0000-0900-000007000000}">
      <formula1>$AH$28:$AH$37</formula1>
    </dataValidation>
    <dataValidation type="list" allowBlank="1" showInputMessage="1" showErrorMessage="1" prompt="CALIFIQUE - 1 - Insignificante_x000a_2 - Menor_x000a_3 - Moderado_x000a_4 - Mayor_x000a_5 - Catastrófico" sqref="J8 AX8 J12 AX12 J16 AX16 J19 J21 AX21 J23 AX23 J25 AX25" xr:uid="{00000000-0002-0000-0900-000008000000}">
      <formula1>$AI$28:$AI$32</formula1>
    </dataValidation>
    <dataValidation type="list" allowBlank="1" showErrorMessage="1" sqref="AC8:AC16 AC19 AC21 AC23:AC25" xr:uid="{00000000-0002-0000-0900-000009000000}">
      <formula1>$AC$98:$AC$99</formula1>
    </dataValidation>
    <dataValidation type="list" allowBlank="1" showErrorMessage="1" sqref="AM8:AM16 AM19 AM21 AM23:AM25" xr:uid="{00000000-0002-0000-0900-00000A000000}">
      <formula1>$AM$98:$AM$100</formula1>
    </dataValidation>
    <dataValidation type="list" allowBlank="1" showErrorMessage="1" sqref="AG8:AG16 AG19 AG21 AG23:AG25" xr:uid="{00000000-0002-0000-0900-00000B000000}">
      <formula1>$AG$98:$AG$100</formula1>
    </dataValidation>
    <dataValidation type="list" allowBlank="1" showErrorMessage="1" sqref="AT8 AW8 AT12 AW12 AT16 AW16 AT19 AW19 AT21 AW21 AT23 AW23 AT25 AW25" xr:uid="{00000000-0002-0000-0900-00000C000000}">
      <formula1>$AT$98:$AT$100</formula1>
    </dataValidation>
  </dataValidations>
  <hyperlinks>
    <hyperlink ref="BW8" r:id="rId1" xr:uid="{00000000-0004-0000-0900-000000000000}"/>
  </hyperlinks>
  <pageMargins left="0.7" right="0.7" top="0.75" bottom="0.75" header="0" footer="0"/>
  <pageSetup paperSize="9"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6923C"/>
  </sheetPr>
  <dimension ref="A1:CG1000"/>
  <sheetViews>
    <sheetView topLeftCell="CB13" zoomScale="70" zoomScaleNormal="70" workbookViewId="0">
      <selection sqref="A1:A3"/>
    </sheetView>
  </sheetViews>
  <sheetFormatPr baseColWidth="10" defaultColWidth="11.21875" defaultRowHeight="15" customHeight="1"/>
  <cols>
    <col min="1" max="1" width="17" customWidth="1"/>
    <col min="2" max="2" width="38.8867187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20" width="29.44140625" customWidth="1"/>
    <col min="21" max="21" width="25.109375" customWidth="1"/>
    <col min="22" max="22" width="11.5546875" customWidth="1"/>
    <col min="23" max="23" width="29.6640625" customWidth="1"/>
    <col min="24" max="24" width="26.5546875" customWidth="1"/>
    <col min="25" max="25" width="19.554687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48" width="11.5546875" customWidth="1"/>
    <col min="49" max="49" width="18.77734375" customWidth="1"/>
    <col min="50" max="50" width="11.5546875" customWidth="1"/>
    <col min="51" max="52" width="15" customWidth="1"/>
    <col min="53" max="53" width="12.5546875" customWidth="1"/>
    <col min="54" max="58" width="11.5546875" hidden="1" customWidth="1"/>
    <col min="59" max="59" width="22.33203125" customWidth="1"/>
    <col min="60" max="60" width="14.33203125" customWidth="1"/>
    <col min="61" max="62" width="11.5546875" customWidth="1"/>
    <col min="63" max="63" width="17.77734375" customWidth="1"/>
    <col min="64" max="64" width="20.77734375" customWidth="1"/>
    <col min="65" max="65" width="12.6640625" customWidth="1"/>
    <col min="66" max="66" width="11.5546875" customWidth="1"/>
    <col min="67" max="67" width="20.6640625" customWidth="1"/>
    <col min="68" max="68" width="15.88671875" customWidth="1"/>
    <col min="69" max="69" width="24" customWidth="1"/>
    <col min="70" max="70" width="44.33203125" customWidth="1"/>
    <col min="71" max="71" width="19.6640625" customWidth="1"/>
    <col min="72" max="72" width="28.109375" customWidth="1"/>
    <col min="73" max="73" width="24.21875" customWidth="1"/>
    <col min="74" max="74" width="11.5546875" customWidth="1"/>
    <col min="75" max="76" width="20.44140625" customWidth="1"/>
    <col min="77" max="79" width="27.5546875" customWidth="1"/>
    <col min="80" max="80" width="39.44140625" customWidth="1"/>
    <col min="81" max="83" width="27.5546875" customWidth="1"/>
    <col min="84" max="84" width="39.44140625" customWidth="1"/>
    <col min="85" max="85" width="39" customWidth="1"/>
  </cols>
  <sheetData>
    <row r="1" spans="1:85" ht="27.75" customHeight="1">
      <c r="A1" s="445"/>
      <c r="B1" s="446" t="s">
        <v>0</v>
      </c>
      <c r="C1" s="421"/>
      <c r="D1" s="421"/>
      <c r="E1" s="421"/>
      <c r="F1" s="421"/>
      <c r="G1" s="421"/>
      <c r="H1" s="422"/>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27.75" customHeight="1">
      <c r="A2" s="435"/>
      <c r="B2" s="447" t="s">
        <v>197</v>
      </c>
      <c r="C2" s="421"/>
      <c r="D2" s="421"/>
      <c r="E2" s="421"/>
      <c r="F2" s="421"/>
      <c r="G2" s="421"/>
      <c r="H2" s="422"/>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27.75" customHeight="1">
      <c r="A3" s="436"/>
      <c r="B3" s="446" t="s">
        <v>2</v>
      </c>
      <c r="C3" s="421"/>
      <c r="D3" s="421"/>
      <c r="E3" s="421"/>
      <c r="F3" s="421"/>
      <c r="G3" s="421"/>
      <c r="H3" s="422"/>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ht="15" customHeight="1">
      <c r="A5" s="449" t="s">
        <v>198</v>
      </c>
      <c r="B5" s="449" t="s">
        <v>199</v>
      </c>
      <c r="C5" s="449" t="s">
        <v>200</v>
      </c>
      <c r="D5" s="465" t="s">
        <v>201</v>
      </c>
      <c r="E5" s="421"/>
      <c r="F5" s="421"/>
      <c r="G5" s="421"/>
      <c r="H5" s="421"/>
      <c r="I5" s="421"/>
      <c r="J5" s="421"/>
      <c r="K5" s="421"/>
      <c r="L5" s="421"/>
      <c r="M5" s="422"/>
      <c r="N5" s="19"/>
      <c r="O5" s="19"/>
      <c r="P5" s="19"/>
      <c r="Q5" s="19"/>
      <c r="R5" s="19"/>
      <c r="S5" s="438"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615" t="s">
        <v>204</v>
      </c>
      <c r="AU5" s="451"/>
      <c r="AV5" s="451"/>
      <c r="AW5" s="451"/>
      <c r="AX5" s="451"/>
      <c r="AY5" s="451"/>
      <c r="AZ5" s="451"/>
      <c r="BA5" s="428"/>
      <c r="BB5" s="19"/>
      <c r="BC5" s="19"/>
      <c r="BD5" s="19"/>
      <c r="BE5" s="19"/>
      <c r="BF5" s="19"/>
      <c r="BG5" s="457" t="s">
        <v>347</v>
      </c>
      <c r="BH5" s="451"/>
      <c r="BI5" s="451"/>
      <c r="BJ5" s="451"/>
      <c r="BK5" s="428"/>
      <c r="BL5" s="461" t="s">
        <v>206</v>
      </c>
      <c r="BM5" s="451"/>
      <c r="BN5" s="451"/>
      <c r="BO5" s="451"/>
      <c r="BP5" s="451"/>
      <c r="BQ5" s="428"/>
      <c r="BR5" s="462" t="s">
        <v>207</v>
      </c>
      <c r="BS5" s="463"/>
      <c r="BT5" s="464"/>
      <c r="BU5" s="462" t="s">
        <v>208</v>
      </c>
      <c r="BV5" s="463"/>
      <c r="BW5" s="463"/>
      <c r="BX5" s="464"/>
      <c r="BY5" s="450" t="s">
        <v>209</v>
      </c>
      <c r="BZ5" s="451"/>
      <c r="CA5" s="451"/>
      <c r="CB5" s="466"/>
      <c r="CC5" s="450" t="s">
        <v>210</v>
      </c>
      <c r="CD5" s="451"/>
      <c r="CE5" s="451"/>
      <c r="CF5" s="451"/>
      <c r="CG5" s="428"/>
    </row>
    <row r="6" spans="1:85" ht="15" customHeight="1">
      <c r="A6" s="435"/>
      <c r="B6" s="435"/>
      <c r="C6" s="435"/>
      <c r="D6" s="438" t="s">
        <v>211</v>
      </c>
      <c r="E6" s="438" t="s">
        <v>348</v>
      </c>
      <c r="F6" s="438" t="s">
        <v>213</v>
      </c>
      <c r="G6" s="468" t="s">
        <v>214</v>
      </c>
      <c r="H6" s="443" t="s">
        <v>215</v>
      </c>
      <c r="I6" s="428"/>
      <c r="J6" s="443" t="s">
        <v>216</v>
      </c>
      <c r="K6" s="428"/>
      <c r="L6" s="20"/>
      <c r="M6" s="438" t="s">
        <v>217</v>
      </c>
      <c r="N6" s="19"/>
      <c r="O6" s="19"/>
      <c r="P6" s="19"/>
      <c r="Q6" s="19"/>
      <c r="R6" s="19"/>
      <c r="S6" s="435"/>
      <c r="T6" s="440" t="s">
        <v>218</v>
      </c>
      <c r="U6" s="421"/>
      <c r="V6" s="421"/>
      <c r="W6" s="421"/>
      <c r="X6" s="421"/>
      <c r="Y6" s="421"/>
      <c r="Z6" s="422"/>
      <c r="AA6" s="441" t="s">
        <v>219</v>
      </c>
      <c r="AB6" s="421"/>
      <c r="AC6" s="421"/>
      <c r="AD6" s="421"/>
      <c r="AE6" s="421"/>
      <c r="AF6" s="421"/>
      <c r="AG6" s="421"/>
      <c r="AH6" s="421"/>
      <c r="AI6" s="421"/>
      <c r="AJ6" s="421"/>
      <c r="AK6" s="421"/>
      <c r="AL6" s="421"/>
      <c r="AM6" s="421"/>
      <c r="AN6" s="421"/>
      <c r="AO6" s="421"/>
      <c r="AP6" s="422"/>
      <c r="AQ6" s="442" t="s">
        <v>220</v>
      </c>
      <c r="AR6" s="442" t="s">
        <v>221</v>
      </c>
      <c r="AS6" s="442"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168" customHeight="1">
      <c r="A7" s="436"/>
      <c r="B7" s="436"/>
      <c r="C7" s="436"/>
      <c r="D7" s="436"/>
      <c r="E7" s="436"/>
      <c r="F7" s="436"/>
      <c r="G7" s="436"/>
      <c r="H7" s="431"/>
      <c r="I7" s="432"/>
      <c r="J7" s="431"/>
      <c r="K7" s="432"/>
      <c r="L7" s="20"/>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22" t="s">
        <v>235</v>
      </c>
      <c r="AB7" s="23" t="s">
        <v>236</v>
      </c>
      <c r="AC7" s="22" t="s">
        <v>237</v>
      </c>
      <c r="AD7" s="23" t="s">
        <v>236</v>
      </c>
      <c r="AE7" s="22" t="s">
        <v>238</v>
      </c>
      <c r="AF7" s="23" t="s">
        <v>236</v>
      </c>
      <c r="AG7" s="22" t="s">
        <v>239</v>
      </c>
      <c r="AH7" s="23" t="s">
        <v>236</v>
      </c>
      <c r="AI7" s="22" t="s">
        <v>240</v>
      </c>
      <c r="AJ7" s="23" t="s">
        <v>236</v>
      </c>
      <c r="AK7" s="23" t="s">
        <v>241</v>
      </c>
      <c r="AL7" s="23" t="s">
        <v>236</v>
      </c>
      <c r="AM7" s="23" t="s">
        <v>242</v>
      </c>
      <c r="AN7" s="23" t="s">
        <v>236</v>
      </c>
      <c r="AO7" s="24" t="s">
        <v>243</v>
      </c>
      <c r="AP7" s="22" t="s">
        <v>244</v>
      </c>
      <c r="AQ7" s="436"/>
      <c r="AR7" s="436"/>
      <c r="AS7" s="436"/>
      <c r="AT7" s="218" t="s">
        <v>245</v>
      </c>
      <c r="AU7" s="612" t="s">
        <v>215</v>
      </c>
      <c r="AV7" s="422"/>
      <c r="AW7" s="218" t="s">
        <v>246</v>
      </c>
      <c r="AX7" s="612" t="s">
        <v>216</v>
      </c>
      <c r="AY7" s="422"/>
      <c r="AZ7" s="20"/>
      <c r="BA7" s="218" t="s">
        <v>247</v>
      </c>
      <c r="BB7" s="19" t="s">
        <v>223</v>
      </c>
      <c r="BC7" s="19" t="s">
        <v>224</v>
      </c>
      <c r="BD7" s="19" t="s">
        <v>225</v>
      </c>
      <c r="BE7" s="19" t="s">
        <v>226</v>
      </c>
      <c r="BF7" s="19" t="s">
        <v>227</v>
      </c>
      <c r="BG7" s="26" t="s">
        <v>248</v>
      </c>
      <c r="BH7" s="26" t="s">
        <v>249</v>
      </c>
      <c r="BI7" s="26" t="s">
        <v>250</v>
      </c>
      <c r="BJ7" s="26" t="s">
        <v>251</v>
      </c>
      <c r="BK7" s="26" t="s">
        <v>252</v>
      </c>
      <c r="BL7" s="27" t="s">
        <v>253</v>
      </c>
      <c r="BM7" s="27" t="s">
        <v>254</v>
      </c>
      <c r="BN7" s="27" t="s">
        <v>249</v>
      </c>
      <c r="BO7" s="27" t="s">
        <v>255</v>
      </c>
      <c r="BP7" s="27" t="s">
        <v>256</v>
      </c>
      <c r="BQ7" s="27" t="s">
        <v>257</v>
      </c>
      <c r="BR7" s="28" t="s">
        <v>258</v>
      </c>
      <c r="BS7" s="28" t="s">
        <v>259</v>
      </c>
      <c r="BT7" s="28" t="s">
        <v>260</v>
      </c>
      <c r="BU7" s="28" t="s">
        <v>258</v>
      </c>
      <c r="BV7" s="28" t="s">
        <v>259</v>
      </c>
      <c r="BW7" s="28" t="s">
        <v>260</v>
      </c>
      <c r="BX7" s="28" t="s">
        <v>261</v>
      </c>
      <c r="BY7" s="28" t="s">
        <v>258</v>
      </c>
      <c r="BZ7" s="28" t="s">
        <v>259</v>
      </c>
      <c r="CA7" s="28" t="s">
        <v>260</v>
      </c>
      <c r="CB7" s="29" t="s">
        <v>261</v>
      </c>
      <c r="CC7" s="28" t="s">
        <v>258</v>
      </c>
      <c r="CD7" s="28" t="s">
        <v>259</v>
      </c>
      <c r="CE7" s="28" t="s">
        <v>260</v>
      </c>
      <c r="CF7" s="28" t="s">
        <v>261</v>
      </c>
      <c r="CG7" s="28" t="s">
        <v>262</v>
      </c>
    </row>
    <row r="8" spans="1:85" ht="88.5" customHeight="1">
      <c r="A8" s="454" t="s">
        <v>1450</v>
      </c>
      <c r="B8" s="454" t="s">
        <v>1451</v>
      </c>
      <c r="C8" s="454" t="s">
        <v>1452</v>
      </c>
      <c r="D8" s="577" t="s">
        <v>1453</v>
      </c>
      <c r="E8" s="577" t="s">
        <v>1454</v>
      </c>
      <c r="F8" s="577" t="s">
        <v>1455</v>
      </c>
      <c r="G8" s="569" t="s">
        <v>21</v>
      </c>
      <c r="H8" s="569">
        <v>4</v>
      </c>
      <c r="I8" s="603" t="str">
        <f>IF(H8=5,"CASI SEGURO",IF(H8=4,"PROBABLE",IF(H8=3,"POSIBLE",IF(H8=2,"IMPROBABLE","RARA VEZ"))))</f>
        <v>PROBABLE</v>
      </c>
      <c r="J8" s="569">
        <v>3</v>
      </c>
      <c r="K8" s="603" t="str">
        <f>IF(J8=1,"INSIGNIFICANTE",IF(J8=2,"MENOR",IF(J8=3,"MODERADO",IF(J8=4,"MAYOR","CATASTRÓFICO"))))</f>
        <v>MODERADO</v>
      </c>
      <c r="L8" s="603">
        <f>IF(J8=2,H8+20,IF(J8=3,H8+30,IF(J8=4,H8+40,IF(J8=5,H8+50,H8+10))))</f>
        <v>34</v>
      </c>
      <c r="M8" s="604" t="str">
        <f>IF(J8=1,$N$8,IF(J8=2,$O$8,IF(J8=3,$P$8,IF(J8=4,$Q$8,$R$8))))</f>
        <v>ALTA 4:3</v>
      </c>
      <c r="N8" s="563" t="str">
        <f>IF($L8=11,"BAJA 1:1",IF($L8=12,"BAJA 2:1",IF($L8=13,"BAJA 3:1",IF($L8=14,"MODERADA 4:1","ALTA 5:1"))))</f>
        <v>ALTA 5:1</v>
      </c>
      <c r="O8" s="564" t="str">
        <f>IF($L8=21,"BAJA 1:2",IF($L8=22,"BAJA 2:2",IF($L8=23,"MODERADA 3:2",IF($L8=24,"ALTA 4:2","ALTA 5:2"))))</f>
        <v>ALTA 5:2</v>
      </c>
      <c r="P8" s="564" t="str">
        <f>IF($L8=31,"MODERADA 1:3",IF($L8=32,"MODERADA 2:3",IF($L8=33,"ALTA 3:3",IF($L8=34,"ALTA 4:3","EXTREMA 5:3"))))</f>
        <v>ALTA 4:3</v>
      </c>
      <c r="Q8" s="564" t="str">
        <f>IF($L8=41,"ALTA 1:4",IF($L8=42,"ALTA 2:4",IF($L8=43,"EXTREMA 3:4",IF($L8=44,"EXTREMA 4:4","EXTREMA 5:4"))))</f>
        <v>EXTREMA 5:4</v>
      </c>
      <c r="R8" s="565" t="str">
        <f>IF($L8=51,"ALTA 1:5",IF($L8=52,"EXTREMA 2:5",IF($L8=53,"EXTREMA 3:5",IF($L8=54,"EXTREMA 4:5","EXTREMA 5:5"))))</f>
        <v>EXTREMA 5:5</v>
      </c>
      <c r="S8" s="577" t="s">
        <v>269</v>
      </c>
      <c r="T8" s="10" t="s">
        <v>1456</v>
      </c>
      <c r="U8" s="148" t="s">
        <v>1457</v>
      </c>
      <c r="V8" s="146" t="s">
        <v>457</v>
      </c>
      <c r="W8" s="148" t="s">
        <v>1458</v>
      </c>
      <c r="X8" s="10" t="s">
        <v>1459</v>
      </c>
      <c r="Y8" s="213" t="s">
        <v>1460</v>
      </c>
      <c r="Z8" s="147" t="s">
        <v>276</v>
      </c>
      <c r="AA8" s="147" t="s">
        <v>277</v>
      </c>
      <c r="AB8" s="147">
        <f t="shared" ref="AB8:AB22" si="0">IF(AA8 = "Asignado",$AB$105,IF(AA8="No asignado",0,""))</f>
        <v>15</v>
      </c>
      <c r="AC8" s="147" t="s">
        <v>278</v>
      </c>
      <c r="AD8" s="147">
        <f t="shared" ref="AD8:AD22" si="1">IF(AC8 = "Adecuado",$AB$105,IF(AC8="No adecuado",0,""))</f>
        <v>15</v>
      </c>
      <c r="AE8" s="147" t="s">
        <v>279</v>
      </c>
      <c r="AF8" s="147">
        <f t="shared" ref="AF8:AF22" si="2">IF(AE8 = "Oportuna",$AB$105,IF(AE8="Inoportuna",0,""))</f>
        <v>15</v>
      </c>
      <c r="AG8" s="147" t="s">
        <v>276</v>
      </c>
      <c r="AH8" s="147">
        <f t="shared" ref="AH8:AH22" si="3">IF(AG8 = "Prevenir",$AB$105,IF(AG8="Detectar",$AB$106,IF(AG8="No es un control",0,"")))</f>
        <v>15</v>
      </c>
      <c r="AI8" s="147" t="s">
        <v>280</v>
      </c>
      <c r="AJ8" s="147">
        <f t="shared" ref="AJ8:AJ22" si="4">IF(AI8 = "Confiable",$AB$105,IF(AI8="No confiable",0,""))</f>
        <v>15</v>
      </c>
      <c r="AK8" s="213" t="s">
        <v>281</v>
      </c>
      <c r="AL8" s="147">
        <f t="shared" ref="AL8:AL22" si="5">IF(AK8 = "Se investigan y resuelven oportunamente",$AB$105,IF(AK8="No se investigan y resuelven oportunamente",0,""))</f>
        <v>15</v>
      </c>
      <c r="AM8" s="147" t="s">
        <v>282</v>
      </c>
      <c r="AN8" s="147">
        <f t="shared" ref="AN8:AN22" si="6">IF(AM8 = "Completa",$AB$105,IF(AM8="Incompleta",$AB$106,IF(AM8="No existe",0,"")))</f>
        <v>15</v>
      </c>
      <c r="AO8" s="147">
        <f t="shared" ref="AO8:AO22" si="7">+AB8+AD8+AF8+AH8+AJ8+AL8+AN8</f>
        <v>105</v>
      </c>
      <c r="AP8" s="147" t="str">
        <f t="shared" ref="AP8:AP10" si="8">+IF(AO8&gt;96,"Fuerte",IF(AO8&lt;86,"Débil","Moderado"))</f>
        <v>Fuerte</v>
      </c>
      <c r="AQ8" s="147" t="s">
        <v>341</v>
      </c>
      <c r="AR8" s="147" t="s">
        <v>341</v>
      </c>
      <c r="AS8" s="568" t="s">
        <v>341</v>
      </c>
      <c r="AT8" s="569" t="s">
        <v>284</v>
      </c>
      <c r="AU8" s="569">
        <v>3</v>
      </c>
      <c r="AV8" s="603" t="str">
        <f>IF(AU8=5,"CASI SEGURO",IF(AU8=4,"PROBABLE",IF(AU8=3,"POSIBLE",IF(AU8=2,"IMPROBABLE","RARA VEZ"))))</f>
        <v>POSIBLE</v>
      </c>
      <c r="AW8" s="569" t="s">
        <v>284</v>
      </c>
      <c r="AX8" s="569">
        <v>3</v>
      </c>
      <c r="AY8" s="603" t="str">
        <f>IF(AX8=1,"INSIGNIFICANTE",IF(AX8=2,"MENOR",IF(AX8=3,"MODERADO",IF(AX8=4,"MAYOR","CATASTRÓFICO"))))</f>
        <v>MODERADO</v>
      </c>
      <c r="AZ8" s="603">
        <f>IF(AX8=2,AU8+20,IF(AX8=3,AU8+30,IF(AX8=4,AU8+40,IF(AX8=5,AU8+50,AU8+10))))</f>
        <v>33</v>
      </c>
      <c r="BA8" s="604" t="str">
        <f>IF(AX8=1,$BB8,IF(AX8=2,$BC$8,IF(AX8=3,$BD$8,IF(AX8=4,$BE$8,$BF$8))))</f>
        <v>ALTA 3:3</v>
      </c>
      <c r="BB8" s="563" t="str">
        <f>IF($AZ8=11,"BAJA 1:1",IF($AZ8=12,"BAJA 2:1",IF($AZ8=13,"BAJA 3:1",IF($AZ8=14,"MODERADA 4:1","ALTA 5:1"))))</f>
        <v>ALTA 5:1</v>
      </c>
      <c r="BC8" s="564" t="str">
        <f>IF($AZ8=21,"BAJA 1:2",IF($AZ8=22,"BAJA 2:2",IF($AZ8=23,"MODERADA 3:2",IF($AZ8=24,"ALTA 4:2","ALTA 5:2"))))</f>
        <v>ALTA 5:2</v>
      </c>
      <c r="BD8" s="564" t="str">
        <f>IF($AZ8=31,"MODERADA 1:3",IF($AZ8=32,"MODERADA 2:3",IF($AZ8=33,"ALTA 3:3",IF($AZ8=34,"ALTA 4:3","EXTREMA 5:3"))))</f>
        <v>ALTA 3:3</v>
      </c>
      <c r="BE8" s="564" t="str">
        <f>IF($AZ8=41,"ALTA 1:4",IF($AZ8=42,"ALTA 2:4",IF($AZ8=43,"EXTREMA 3:4",IF($AZ8=44,"EXTREMA 4:4","EXTREMA 5:4"))))</f>
        <v>EXTREMA 5:4</v>
      </c>
      <c r="BF8" s="565" t="str">
        <f>IF($AZ8=51,"ALTA 1:5",IF($AZ8=52,"EXTREMA 2:5",IF($AZ8=53,"EXTREMA 3:5",IF($AZ8=54,"EXTREMA 4:5","EXTREMA 5:5"))))</f>
        <v>EXTREMA 5:5</v>
      </c>
      <c r="BG8" s="577" t="s">
        <v>1461</v>
      </c>
      <c r="BH8" s="569" t="s">
        <v>1462</v>
      </c>
      <c r="BI8" s="619">
        <v>43891</v>
      </c>
      <c r="BJ8" s="619">
        <v>44196</v>
      </c>
      <c r="BK8" s="569" t="s">
        <v>1463</v>
      </c>
      <c r="BL8" s="569" t="s">
        <v>1464</v>
      </c>
      <c r="BM8" s="569" t="s">
        <v>1465</v>
      </c>
      <c r="BN8" s="569" t="s">
        <v>1466</v>
      </c>
      <c r="BO8" s="577" t="s">
        <v>1467</v>
      </c>
      <c r="BP8" s="569" t="s">
        <v>1468</v>
      </c>
      <c r="BQ8" s="577" t="s">
        <v>1469</v>
      </c>
      <c r="BR8" s="569" t="s">
        <v>1470</v>
      </c>
      <c r="BS8" s="620">
        <v>1</v>
      </c>
      <c r="BT8" s="569" t="s">
        <v>1471</v>
      </c>
      <c r="BU8" s="569" t="s">
        <v>1472</v>
      </c>
      <c r="BV8" s="569" t="s">
        <v>1473</v>
      </c>
      <c r="BW8" s="569" t="s">
        <v>1474</v>
      </c>
      <c r="BX8" s="445" t="s">
        <v>1475</v>
      </c>
      <c r="BY8" s="569" t="s">
        <v>1476</v>
      </c>
      <c r="BZ8" s="569" t="s">
        <v>1477</v>
      </c>
      <c r="CA8" s="569" t="s">
        <v>1478</v>
      </c>
      <c r="CB8" s="552" t="s">
        <v>1479</v>
      </c>
      <c r="CC8" s="445" t="s">
        <v>1480</v>
      </c>
      <c r="CD8" s="445"/>
      <c r="CE8" s="445"/>
      <c r="CF8" s="554" t="s">
        <v>1481</v>
      </c>
      <c r="CG8" s="35"/>
    </row>
    <row r="9" spans="1:85" ht="71.25" customHeight="1">
      <c r="A9" s="435"/>
      <c r="B9" s="435"/>
      <c r="C9" s="435"/>
      <c r="D9" s="435"/>
      <c r="E9" s="435"/>
      <c r="F9" s="435"/>
      <c r="G9" s="435"/>
      <c r="H9" s="435"/>
      <c r="I9" s="435"/>
      <c r="J9" s="435"/>
      <c r="K9" s="435"/>
      <c r="L9" s="435"/>
      <c r="M9" s="435"/>
      <c r="N9" s="429"/>
      <c r="O9" s="460"/>
      <c r="P9" s="460"/>
      <c r="Q9" s="460"/>
      <c r="R9" s="430"/>
      <c r="S9" s="435"/>
      <c r="T9" s="154" t="s">
        <v>1482</v>
      </c>
      <c r="U9" s="10" t="s">
        <v>1483</v>
      </c>
      <c r="V9" s="30" t="s">
        <v>457</v>
      </c>
      <c r="W9" s="10" t="s">
        <v>1484</v>
      </c>
      <c r="X9" s="10" t="s">
        <v>1485</v>
      </c>
      <c r="Y9" s="186" t="s">
        <v>1486</v>
      </c>
      <c r="Z9" s="72" t="s">
        <v>276</v>
      </c>
      <c r="AA9" s="72" t="s">
        <v>277</v>
      </c>
      <c r="AB9" s="147">
        <f t="shared" si="0"/>
        <v>15</v>
      </c>
      <c r="AC9" s="72" t="s">
        <v>278</v>
      </c>
      <c r="AD9" s="147">
        <f t="shared" si="1"/>
        <v>15</v>
      </c>
      <c r="AE9" s="72" t="s">
        <v>279</v>
      </c>
      <c r="AF9" s="147">
        <f t="shared" si="2"/>
        <v>15</v>
      </c>
      <c r="AG9" s="72" t="s">
        <v>276</v>
      </c>
      <c r="AH9" s="147">
        <f t="shared" si="3"/>
        <v>15</v>
      </c>
      <c r="AI9" s="72" t="s">
        <v>280</v>
      </c>
      <c r="AJ9" s="147">
        <f t="shared" si="4"/>
        <v>15</v>
      </c>
      <c r="AK9" s="186" t="s">
        <v>281</v>
      </c>
      <c r="AL9" s="147">
        <f t="shared" si="5"/>
        <v>15</v>
      </c>
      <c r="AM9" s="72" t="s">
        <v>282</v>
      </c>
      <c r="AN9" s="147">
        <f t="shared" si="6"/>
        <v>15</v>
      </c>
      <c r="AO9" s="147">
        <f t="shared" si="7"/>
        <v>105</v>
      </c>
      <c r="AP9" s="147" t="str">
        <f t="shared" si="8"/>
        <v>Fuerte</v>
      </c>
      <c r="AQ9" s="72" t="s">
        <v>341</v>
      </c>
      <c r="AR9" s="147" t="s">
        <v>341</v>
      </c>
      <c r="AS9" s="435"/>
      <c r="AT9" s="435"/>
      <c r="AU9" s="435"/>
      <c r="AV9" s="435"/>
      <c r="AW9" s="435"/>
      <c r="AX9" s="435"/>
      <c r="AY9" s="435"/>
      <c r="AZ9" s="435"/>
      <c r="BA9" s="435"/>
      <c r="BB9" s="429"/>
      <c r="BC9" s="460"/>
      <c r="BD9" s="460"/>
      <c r="BE9" s="460"/>
      <c r="BF9" s="430"/>
      <c r="BG9" s="435"/>
      <c r="BH9" s="435"/>
      <c r="BI9" s="435"/>
      <c r="BJ9" s="435"/>
      <c r="BK9" s="435"/>
      <c r="BL9" s="435"/>
      <c r="BM9" s="435"/>
      <c r="BN9" s="435"/>
      <c r="BO9" s="435"/>
      <c r="BP9" s="435"/>
      <c r="BQ9" s="435"/>
      <c r="BR9" s="435"/>
      <c r="BS9" s="435"/>
      <c r="BT9" s="435"/>
      <c r="BU9" s="435"/>
      <c r="BV9" s="435"/>
      <c r="BW9" s="435"/>
      <c r="BX9" s="435"/>
      <c r="BY9" s="435"/>
      <c r="BZ9" s="435"/>
      <c r="CA9" s="435"/>
      <c r="CB9" s="429"/>
      <c r="CC9" s="435"/>
      <c r="CD9" s="435"/>
      <c r="CE9" s="435"/>
      <c r="CF9" s="435"/>
      <c r="CG9" s="35"/>
    </row>
    <row r="10" spans="1:85" ht="71.25" customHeight="1">
      <c r="A10" s="435"/>
      <c r="B10" s="435"/>
      <c r="C10" s="435"/>
      <c r="D10" s="435"/>
      <c r="E10" s="435"/>
      <c r="F10" s="435"/>
      <c r="G10" s="435"/>
      <c r="H10" s="435"/>
      <c r="I10" s="435"/>
      <c r="J10" s="435"/>
      <c r="K10" s="435"/>
      <c r="L10" s="435"/>
      <c r="M10" s="435"/>
      <c r="N10" s="429"/>
      <c r="O10" s="460"/>
      <c r="P10" s="460"/>
      <c r="Q10" s="460"/>
      <c r="R10" s="430"/>
      <c r="S10" s="435"/>
      <c r="T10" s="232" t="s">
        <v>1487</v>
      </c>
      <c r="U10" s="232" t="s">
        <v>1488</v>
      </c>
      <c r="V10" s="232" t="s">
        <v>457</v>
      </c>
      <c r="W10" s="232" t="s">
        <v>1489</v>
      </c>
      <c r="X10" s="232" t="s">
        <v>1459</v>
      </c>
      <c r="Y10" s="233" t="s">
        <v>1490</v>
      </c>
      <c r="Z10" s="233" t="s">
        <v>276</v>
      </c>
      <c r="AA10" s="233" t="s">
        <v>277</v>
      </c>
      <c r="AB10" s="233">
        <f t="shared" si="0"/>
        <v>15</v>
      </c>
      <c r="AC10" s="233" t="s">
        <v>278</v>
      </c>
      <c r="AD10" s="233">
        <f t="shared" si="1"/>
        <v>15</v>
      </c>
      <c r="AE10" s="233" t="s">
        <v>279</v>
      </c>
      <c r="AF10" s="233">
        <f t="shared" si="2"/>
        <v>15</v>
      </c>
      <c r="AG10" s="233" t="s">
        <v>276</v>
      </c>
      <c r="AH10" s="233">
        <f t="shared" si="3"/>
        <v>15</v>
      </c>
      <c r="AI10" s="233" t="s">
        <v>280</v>
      </c>
      <c r="AJ10" s="233">
        <f t="shared" si="4"/>
        <v>15</v>
      </c>
      <c r="AK10" s="233" t="s">
        <v>281</v>
      </c>
      <c r="AL10" s="233">
        <f t="shared" si="5"/>
        <v>15</v>
      </c>
      <c r="AM10" s="233" t="s">
        <v>282</v>
      </c>
      <c r="AN10" s="233">
        <f t="shared" si="6"/>
        <v>15</v>
      </c>
      <c r="AO10" s="233">
        <f t="shared" si="7"/>
        <v>105</v>
      </c>
      <c r="AP10" s="233" t="str">
        <f t="shared" si="8"/>
        <v>Fuerte</v>
      </c>
      <c r="AQ10" s="233" t="s">
        <v>283</v>
      </c>
      <c r="AR10" s="233" t="s">
        <v>283</v>
      </c>
      <c r="AS10" s="435"/>
      <c r="AT10" s="435"/>
      <c r="AU10" s="435"/>
      <c r="AV10" s="435"/>
      <c r="AW10" s="435"/>
      <c r="AX10" s="435"/>
      <c r="AY10" s="435"/>
      <c r="AZ10" s="435"/>
      <c r="BA10" s="435"/>
      <c r="BB10" s="429"/>
      <c r="BC10" s="460"/>
      <c r="BD10" s="460"/>
      <c r="BE10" s="460"/>
      <c r="BF10" s="430"/>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29"/>
      <c r="CC10" s="435"/>
      <c r="CD10" s="435"/>
      <c r="CE10" s="435"/>
      <c r="CF10" s="435"/>
      <c r="CG10" s="35"/>
    </row>
    <row r="11" spans="1:85" ht="71.25" customHeight="1">
      <c r="A11" s="435"/>
      <c r="B11" s="435"/>
      <c r="C11" s="436"/>
      <c r="D11" s="435"/>
      <c r="E11" s="435"/>
      <c r="F11" s="435"/>
      <c r="G11" s="435"/>
      <c r="H11" s="435"/>
      <c r="I11" s="513"/>
      <c r="J11" s="435"/>
      <c r="K11" s="513"/>
      <c r="L11" s="513"/>
      <c r="M11" s="513"/>
      <c r="N11" s="429"/>
      <c r="O11" s="460"/>
      <c r="P11" s="460"/>
      <c r="Q11" s="460"/>
      <c r="R11" s="430"/>
      <c r="S11" s="435"/>
      <c r="T11" s="234"/>
      <c r="U11" s="234"/>
      <c r="V11" s="234"/>
      <c r="W11" s="234"/>
      <c r="X11" s="234"/>
      <c r="Y11" s="234"/>
      <c r="Z11" s="234"/>
      <c r="AA11" s="234"/>
      <c r="AB11" s="234" t="str">
        <f t="shared" si="0"/>
        <v/>
      </c>
      <c r="AC11" s="234"/>
      <c r="AD11" s="234" t="str">
        <f t="shared" si="1"/>
        <v/>
      </c>
      <c r="AE11" s="234"/>
      <c r="AF11" s="234" t="str">
        <f t="shared" si="2"/>
        <v/>
      </c>
      <c r="AG11" s="234"/>
      <c r="AH11" s="234" t="str">
        <f t="shared" si="3"/>
        <v/>
      </c>
      <c r="AI11" s="234"/>
      <c r="AJ11" s="234" t="str">
        <f t="shared" si="4"/>
        <v/>
      </c>
      <c r="AK11" s="234"/>
      <c r="AL11" s="234" t="str">
        <f t="shared" si="5"/>
        <v/>
      </c>
      <c r="AM11" s="234"/>
      <c r="AN11" s="234" t="str">
        <f t="shared" si="6"/>
        <v/>
      </c>
      <c r="AO11" s="234" t="e">
        <f t="shared" si="7"/>
        <v>#VALUE!</v>
      </c>
      <c r="AP11" s="234"/>
      <c r="AQ11" s="234"/>
      <c r="AR11" s="234"/>
      <c r="AS11" s="436"/>
      <c r="AT11" s="436"/>
      <c r="AU11" s="436"/>
      <c r="AV11" s="436"/>
      <c r="AW11" s="436"/>
      <c r="AX11" s="436"/>
      <c r="AY11" s="436"/>
      <c r="AZ11" s="436"/>
      <c r="BA11" s="436"/>
      <c r="BB11" s="429"/>
      <c r="BC11" s="460"/>
      <c r="BD11" s="460"/>
      <c r="BE11" s="460"/>
      <c r="BF11" s="430"/>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1"/>
      <c r="CC11" s="436"/>
      <c r="CD11" s="436"/>
      <c r="CE11" s="436"/>
      <c r="CF11" s="436"/>
      <c r="CG11" s="35"/>
    </row>
    <row r="12" spans="1:85" ht="92.25" customHeight="1">
      <c r="A12" s="454" t="s">
        <v>1450</v>
      </c>
      <c r="B12" s="454" t="s">
        <v>1451</v>
      </c>
      <c r="C12" s="454" t="s">
        <v>1491</v>
      </c>
      <c r="D12" s="454" t="s">
        <v>1492</v>
      </c>
      <c r="E12" s="454" t="s">
        <v>1493</v>
      </c>
      <c r="F12" s="454" t="s">
        <v>1494</v>
      </c>
      <c r="G12" s="445" t="s">
        <v>326</v>
      </c>
      <c r="H12" s="445">
        <v>4</v>
      </c>
      <c r="I12" s="455" t="str">
        <f>IF(H12=5,"CASI SEGURO",IF(H12=4,"PROBABLE",IF(H12=3,"POSIBLE",IF(H12=2,"IMPROBABLE","RARA VEZ"))))</f>
        <v>PROBABLE</v>
      </c>
      <c r="J12" s="445">
        <v>3</v>
      </c>
      <c r="K12" s="455" t="str">
        <f>IF(J12=1,"INSIGNIFICANTE",IF(J12=2,"MENOR",IF(J12=3,"MODERADO",IF(J12=4,"MAYOR","CATASTRÓFICO"))))</f>
        <v>MODERADO</v>
      </c>
      <c r="L12" s="455">
        <f>IF(J12=2,H12+20,IF(J12=3,H12+30,IF(J12=4,H12+40,IF(J12=5,H12+50,H12+10))))</f>
        <v>34</v>
      </c>
      <c r="M12" s="453" t="str">
        <f>IF(J12=1,N12,IF(J12=2,O12,IF(J12=3,P12,IF(J12=4,Q12,R12))))</f>
        <v>ALTA 4:3</v>
      </c>
      <c r="N12" s="563" t="str">
        <f>IF($L12=11,"BAJA 1:1",IF($L12=12,"BAJA 2:1",IF($L12=13,"BAJA 3:1",IF($L12=14,"MODERADA 4:1","ALTA 5:1"))))</f>
        <v>ALTA 5:1</v>
      </c>
      <c r="O12" s="564" t="str">
        <f>IF($L12=21,"BAJA 1:2",IF($L12=22,"BAJA 2:2",IF($L12=23,"MODERADA 3:2",IF($L12=24,"ALTA 4:2","ALTA 5:2"))))</f>
        <v>ALTA 5:2</v>
      </c>
      <c r="P12" s="564" t="str">
        <f>IF($L12=31,"MODERADA 1:3",IF($L12=32,"MODERADA 2:3",IF($L12=33,"ALTA 3:3",IF($L12=34,"ALTA 4:3","EXTREMA 5:3"))))</f>
        <v>ALTA 4:3</v>
      </c>
      <c r="Q12" s="564" t="str">
        <f>IF($L12=41,"ALTA 1:4",IF($L12=42,"ALTA 2:4",IF($L12=43,"EXTREMA 3:4",IF($L12=44,"EXTREMA 4:4","EXTREMA 5:4"))))</f>
        <v>EXTREMA 5:4</v>
      </c>
      <c r="R12" s="565" t="str">
        <f>IF($L12=51,"ALTA 1:5",IF($L12=52,"EXTREMA 2:5",IF($L12=53,"EXTREMA 3:5",IF($L12=54,"EXTREMA 4:5","EXTREMA 5:5"))))</f>
        <v>EXTREMA 5:5</v>
      </c>
      <c r="S12" s="445" t="s">
        <v>269</v>
      </c>
      <c r="T12" s="188" t="s">
        <v>1495</v>
      </c>
      <c r="U12" s="6" t="s">
        <v>1496</v>
      </c>
      <c r="V12" s="71" t="s">
        <v>390</v>
      </c>
      <c r="W12" s="6" t="s">
        <v>1497</v>
      </c>
      <c r="X12" s="6" t="s">
        <v>1459</v>
      </c>
      <c r="Y12" s="186" t="s">
        <v>1498</v>
      </c>
      <c r="Z12" s="72" t="s">
        <v>276</v>
      </c>
      <c r="AA12" s="72" t="s">
        <v>277</v>
      </c>
      <c r="AB12" s="147">
        <f t="shared" si="0"/>
        <v>15</v>
      </c>
      <c r="AC12" s="72" t="s">
        <v>278</v>
      </c>
      <c r="AD12" s="147">
        <f t="shared" si="1"/>
        <v>15</v>
      </c>
      <c r="AE12" s="72" t="s">
        <v>279</v>
      </c>
      <c r="AF12" s="147">
        <f t="shared" si="2"/>
        <v>15</v>
      </c>
      <c r="AG12" s="72" t="s">
        <v>337</v>
      </c>
      <c r="AH12" s="147">
        <f t="shared" si="3"/>
        <v>10</v>
      </c>
      <c r="AI12" s="72" t="s">
        <v>280</v>
      </c>
      <c r="AJ12" s="147">
        <f t="shared" si="4"/>
        <v>15</v>
      </c>
      <c r="AK12" s="186" t="s">
        <v>281</v>
      </c>
      <c r="AL12" s="147">
        <f t="shared" si="5"/>
        <v>15</v>
      </c>
      <c r="AM12" s="72" t="s">
        <v>282</v>
      </c>
      <c r="AN12" s="147">
        <f t="shared" si="6"/>
        <v>15</v>
      </c>
      <c r="AO12" s="147">
        <f t="shared" si="7"/>
        <v>100</v>
      </c>
      <c r="AP12" s="147" t="str">
        <f t="shared" ref="AP12:AP13" si="9">+IF(AO12&gt;96,"Fuerte",IF(AO12&lt;86,"Débil","Moderado"))</f>
        <v>Fuerte</v>
      </c>
      <c r="AQ12" s="72" t="s">
        <v>341</v>
      </c>
      <c r="AR12" s="147" t="s">
        <v>341</v>
      </c>
      <c r="AS12" s="458" t="s">
        <v>341</v>
      </c>
      <c r="AT12" s="445" t="s">
        <v>284</v>
      </c>
      <c r="AU12" s="445">
        <v>3</v>
      </c>
      <c r="AV12" s="455" t="str">
        <f>IF(AU12=5,"CASI SEGURO",IF(AU12=4,"PROBABLE",IF(AU12=3,"POSIBLE",IF(AU12=2,"IMPROBABLE","RARA VEZ"))))</f>
        <v>POSIBLE</v>
      </c>
      <c r="AW12" s="445" t="s">
        <v>284</v>
      </c>
      <c r="AX12" s="445">
        <v>2</v>
      </c>
      <c r="AY12" s="455" t="str">
        <f>IF(AX12=1,"INSIGNIFICANTE",IF(AX12=2,"MENOR",IF(AX12=3,"MODERADO",IF(AX12=4,"MAYOR","CATASTRÓFICO"))))</f>
        <v>MENOR</v>
      </c>
      <c r="AZ12" s="455">
        <f>IF(AX12=2,AU12+20,IF(AX12=3,AU12+30,IF(AX12=4,AU12+40,IF(AX12=5,AU12+50,AU12+10))))</f>
        <v>23</v>
      </c>
      <c r="BA12" s="604" t="str">
        <f>IF(AX12=1,$BB12,IF(AX12=2,$BC$12,IF(AX12=3,$BD$12,IF(AX12=4,$BE$12,$BF$12))))</f>
        <v>MODERADA 3:2</v>
      </c>
      <c r="BB12" s="563" t="str">
        <f>IF($AZ12=11,"BAJA 1:1",IF($AZ12=12,"BAJA 2:1",IF($AZ12=13,"BAJA 3:1",IF($AZ12=14,"MODERADA 4:1","ALTA 5:1"))))</f>
        <v>ALTA 5:1</v>
      </c>
      <c r="BC12" s="564" t="str">
        <f>IF($AZ12=21,"BAJA 1:2",IF($AZ12=22,"BAJA 2:2",IF($AZ12=23,"MODERADA 3:2",IF($AZ12=24,"ALTA 4:2","ALTA 5:2"))))</f>
        <v>MODERADA 3:2</v>
      </c>
      <c r="BD12" s="564" t="str">
        <f>IF($AZ12=31,"MODERADA 1:3",IF($AZ12=32,"MODERADA 2:3",IF($AZ12=33,"ALTA 3:3",IF($AZ12=34,"ALTA 4:3","EXTREMA 5:3"))))</f>
        <v>EXTREMA 5:3</v>
      </c>
      <c r="BE12" s="564" t="str">
        <f>IF($AZ12=41,"ALTA 1:4",IF($AZ12=42,"ALTA 2:4",IF($AZ12=43,"EXTREMA 3:4",IF($AZ12=44,"EXTREMA 4:4","EXTREMA 5:4"))))</f>
        <v>EXTREMA 5:4</v>
      </c>
      <c r="BF12" s="565" t="str">
        <f>IF($AZ12=51,"ALTA 1:5",IF($AZ12=52,"EXTREMA 2:5",IF($AZ12=53,"EXTREMA 3:5",IF($AZ12=54,"EXTREMA 4:5","EXTREMA 5:5"))))</f>
        <v>EXTREMA 5:5</v>
      </c>
      <c r="BG12" s="445" t="s">
        <v>1499</v>
      </c>
      <c r="BH12" s="445" t="s">
        <v>1500</v>
      </c>
      <c r="BI12" s="607">
        <v>43891</v>
      </c>
      <c r="BJ12" s="607">
        <v>44196</v>
      </c>
      <c r="BK12" s="445" t="s">
        <v>1463</v>
      </c>
      <c r="BL12" s="445" t="s">
        <v>1464</v>
      </c>
      <c r="BM12" s="445" t="s">
        <v>1501</v>
      </c>
      <c r="BN12" s="445" t="s">
        <v>1466</v>
      </c>
      <c r="BO12" s="445" t="s">
        <v>1467</v>
      </c>
      <c r="BP12" s="445" t="s">
        <v>1502</v>
      </c>
      <c r="BQ12" s="445" t="s">
        <v>1503</v>
      </c>
      <c r="BR12" s="445" t="s">
        <v>1504</v>
      </c>
      <c r="BS12" s="445" t="s">
        <v>1505</v>
      </c>
      <c r="BT12" s="445" t="s">
        <v>1506</v>
      </c>
      <c r="BU12" s="445" t="s">
        <v>1507</v>
      </c>
      <c r="BV12" s="445" t="s">
        <v>1508</v>
      </c>
      <c r="BW12" s="445" t="s">
        <v>1509</v>
      </c>
      <c r="BX12" s="445" t="s">
        <v>1510</v>
      </c>
      <c r="BY12" s="445" t="s">
        <v>1507</v>
      </c>
      <c r="BZ12" s="445" t="s">
        <v>1511</v>
      </c>
      <c r="CA12" s="445" t="s">
        <v>1512</v>
      </c>
      <c r="CB12" s="552" t="s">
        <v>1513</v>
      </c>
      <c r="CC12" s="445" t="s">
        <v>1514</v>
      </c>
      <c r="CD12" s="445" t="s">
        <v>1515</v>
      </c>
      <c r="CE12" s="445" t="s">
        <v>1435</v>
      </c>
      <c r="CF12" s="554" t="s">
        <v>1516</v>
      </c>
      <c r="CG12" s="35"/>
    </row>
    <row r="13" spans="1:85" ht="55.5" customHeight="1">
      <c r="A13" s="435"/>
      <c r="B13" s="435"/>
      <c r="C13" s="435"/>
      <c r="D13" s="435"/>
      <c r="E13" s="435"/>
      <c r="F13" s="435"/>
      <c r="G13" s="435"/>
      <c r="H13" s="435"/>
      <c r="I13" s="435"/>
      <c r="J13" s="435"/>
      <c r="K13" s="435"/>
      <c r="L13" s="435"/>
      <c r="M13" s="435"/>
      <c r="N13" s="429"/>
      <c r="O13" s="460"/>
      <c r="P13" s="460"/>
      <c r="Q13" s="460"/>
      <c r="R13" s="430"/>
      <c r="S13" s="435"/>
      <c r="T13" s="235" t="s">
        <v>1517</v>
      </c>
      <c r="U13" s="235" t="s">
        <v>1518</v>
      </c>
      <c r="V13" s="235" t="s">
        <v>1519</v>
      </c>
      <c r="W13" s="235" t="s">
        <v>1520</v>
      </c>
      <c r="X13" s="235" t="s">
        <v>1459</v>
      </c>
      <c r="Y13" s="233" t="s">
        <v>1521</v>
      </c>
      <c r="Z13" s="233" t="s">
        <v>276</v>
      </c>
      <c r="AA13" s="233" t="s">
        <v>277</v>
      </c>
      <c r="AB13" s="233">
        <f t="shared" si="0"/>
        <v>15</v>
      </c>
      <c r="AC13" s="233" t="s">
        <v>278</v>
      </c>
      <c r="AD13" s="233">
        <f t="shared" si="1"/>
        <v>15</v>
      </c>
      <c r="AE13" s="233" t="s">
        <v>279</v>
      </c>
      <c r="AF13" s="233">
        <f t="shared" si="2"/>
        <v>15</v>
      </c>
      <c r="AG13" s="233" t="s">
        <v>276</v>
      </c>
      <c r="AH13" s="233">
        <f t="shared" si="3"/>
        <v>15</v>
      </c>
      <c r="AI13" s="233" t="s">
        <v>280</v>
      </c>
      <c r="AJ13" s="233">
        <f t="shared" si="4"/>
        <v>15</v>
      </c>
      <c r="AK13" s="233" t="s">
        <v>281</v>
      </c>
      <c r="AL13" s="233">
        <f t="shared" si="5"/>
        <v>15</v>
      </c>
      <c r="AM13" s="233" t="s">
        <v>340</v>
      </c>
      <c r="AN13" s="233">
        <f t="shared" si="6"/>
        <v>10</v>
      </c>
      <c r="AO13" s="233">
        <f t="shared" si="7"/>
        <v>100</v>
      </c>
      <c r="AP13" s="233" t="str">
        <f t="shared" si="9"/>
        <v>Fuerte</v>
      </c>
      <c r="AQ13" s="233" t="s">
        <v>341</v>
      </c>
      <c r="AR13" s="233" t="s">
        <v>341</v>
      </c>
      <c r="AS13" s="435"/>
      <c r="AT13" s="435"/>
      <c r="AU13" s="435"/>
      <c r="AV13" s="435"/>
      <c r="AW13" s="435"/>
      <c r="AX13" s="435"/>
      <c r="AY13" s="435"/>
      <c r="AZ13" s="435"/>
      <c r="BA13" s="435"/>
      <c r="BB13" s="429"/>
      <c r="BC13" s="460"/>
      <c r="BD13" s="460"/>
      <c r="BE13" s="460"/>
      <c r="BF13" s="430"/>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29"/>
      <c r="CC13" s="435"/>
      <c r="CD13" s="435"/>
      <c r="CE13" s="435"/>
      <c r="CF13" s="435"/>
      <c r="CG13" s="35"/>
    </row>
    <row r="14" spans="1:85" ht="55.5" customHeight="1">
      <c r="A14" s="435"/>
      <c r="B14" s="435"/>
      <c r="C14" s="435"/>
      <c r="D14" s="435"/>
      <c r="E14" s="435"/>
      <c r="F14" s="435"/>
      <c r="G14" s="435"/>
      <c r="H14" s="435"/>
      <c r="I14" s="435"/>
      <c r="J14" s="435"/>
      <c r="K14" s="435"/>
      <c r="L14" s="435"/>
      <c r="M14" s="435"/>
      <c r="N14" s="429"/>
      <c r="O14" s="460"/>
      <c r="P14" s="460"/>
      <c r="Q14" s="460"/>
      <c r="R14" s="430"/>
      <c r="S14" s="435"/>
      <c r="T14" s="236"/>
      <c r="U14" s="236"/>
      <c r="V14" s="236"/>
      <c r="W14" s="236"/>
      <c r="X14" s="236"/>
      <c r="Y14" s="237"/>
      <c r="Z14" s="237"/>
      <c r="AA14" s="237"/>
      <c r="AB14" s="237" t="str">
        <f t="shared" si="0"/>
        <v/>
      </c>
      <c r="AC14" s="237"/>
      <c r="AD14" s="237" t="str">
        <f t="shared" si="1"/>
        <v/>
      </c>
      <c r="AE14" s="237"/>
      <c r="AF14" s="237" t="str">
        <f t="shared" si="2"/>
        <v/>
      </c>
      <c r="AG14" s="237"/>
      <c r="AH14" s="237" t="str">
        <f t="shared" si="3"/>
        <v/>
      </c>
      <c r="AI14" s="237"/>
      <c r="AJ14" s="237" t="str">
        <f t="shared" si="4"/>
        <v/>
      </c>
      <c r="AK14" s="237"/>
      <c r="AL14" s="237" t="str">
        <f t="shared" si="5"/>
        <v/>
      </c>
      <c r="AM14" s="237"/>
      <c r="AN14" s="237" t="str">
        <f t="shared" si="6"/>
        <v/>
      </c>
      <c r="AO14" s="237" t="e">
        <f t="shared" si="7"/>
        <v>#VALUE!</v>
      </c>
      <c r="AP14" s="237"/>
      <c r="AQ14" s="237"/>
      <c r="AR14" s="237"/>
      <c r="AS14" s="435"/>
      <c r="AT14" s="435"/>
      <c r="AU14" s="435"/>
      <c r="AV14" s="435"/>
      <c r="AW14" s="435"/>
      <c r="AX14" s="435"/>
      <c r="AY14" s="435"/>
      <c r="AZ14" s="435"/>
      <c r="BA14" s="435"/>
      <c r="BB14" s="429"/>
      <c r="BC14" s="460"/>
      <c r="BD14" s="460"/>
      <c r="BE14" s="460"/>
      <c r="BF14" s="430"/>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29"/>
      <c r="CC14" s="435"/>
      <c r="CD14" s="435"/>
      <c r="CE14" s="435"/>
      <c r="CF14" s="435"/>
      <c r="CG14" s="35"/>
    </row>
    <row r="15" spans="1:85" ht="55.5" customHeight="1">
      <c r="A15" s="435"/>
      <c r="B15" s="435"/>
      <c r="C15" s="435"/>
      <c r="D15" s="435"/>
      <c r="E15" s="435"/>
      <c r="F15" s="435"/>
      <c r="G15" s="435"/>
      <c r="H15" s="435"/>
      <c r="I15" s="435"/>
      <c r="J15" s="435"/>
      <c r="K15" s="435"/>
      <c r="L15" s="435"/>
      <c r="M15" s="435"/>
      <c r="N15" s="429"/>
      <c r="O15" s="460"/>
      <c r="P15" s="460"/>
      <c r="Q15" s="460"/>
      <c r="R15" s="430"/>
      <c r="S15" s="435"/>
      <c r="T15" s="236"/>
      <c r="U15" s="236"/>
      <c r="V15" s="236"/>
      <c r="W15" s="236"/>
      <c r="X15" s="236"/>
      <c r="Y15" s="237"/>
      <c r="Z15" s="237"/>
      <c r="AA15" s="237"/>
      <c r="AB15" s="237" t="str">
        <f t="shared" si="0"/>
        <v/>
      </c>
      <c r="AC15" s="237"/>
      <c r="AD15" s="237" t="str">
        <f t="shared" si="1"/>
        <v/>
      </c>
      <c r="AE15" s="237"/>
      <c r="AF15" s="237" t="str">
        <f t="shared" si="2"/>
        <v/>
      </c>
      <c r="AG15" s="237"/>
      <c r="AH15" s="237" t="str">
        <f t="shared" si="3"/>
        <v/>
      </c>
      <c r="AI15" s="237"/>
      <c r="AJ15" s="237" t="str">
        <f t="shared" si="4"/>
        <v/>
      </c>
      <c r="AK15" s="237"/>
      <c r="AL15" s="237" t="str">
        <f t="shared" si="5"/>
        <v/>
      </c>
      <c r="AM15" s="237"/>
      <c r="AN15" s="237" t="str">
        <f t="shared" si="6"/>
        <v/>
      </c>
      <c r="AO15" s="237" t="e">
        <f t="shared" si="7"/>
        <v>#VALUE!</v>
      </c>
      <c r="AP15" s="237"/>
      <c r="AQ15" s="237"/>
      <c r="AR15" s="237"/>
      <c r="AS15" s="435"/>
      <c r="AT15" s="435"/>
      <c r="AU15" s="435"/>
      <c r="AV15" s="435"/>
      <c r="AW15" s="435"/>
      <c r="AX15" s="435"/>
      <c r="AY15" s="435"/>
      <c r="AZ15" s="435"/>
      <c r="BA15" s="435"/>
      <c r="BB15" s="429"/>
      <c r="BC15" s="460"/>
      <c r="BD15" s="460"/>
      <c r="BE15" s="460"/>
      <c r="BF15" s="430"/>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29"/>
      <c r="CC15" s="435"/>
      <c r="CD15" s="435"/>
      <c r="CE15" s="435"/>
      <c r="CF15" s="435"/>
      <c r="CG15" s="35"/>
    </row>
    <row r="16" spans="1:85" ht="55.5" customHeight="1">
      <c r="A16" s="436"/>
      <c r="B16" s="436"/>
      <c r="C16" s="436"/>
      <c r="D16" s="436"/>
      <c r="E16" s="436"/>
      <c r="F16" s="436"/>
      <c r="G16" s="436"/>
      <c r="H16" s="436"/>
      <c r="I16" s="513"/>
      <c r="J16" s="435"/>
      <c r="K16" s="513"/>
      <c r="L16" s="513"/>
      <c r="M16" s="513"/>
      <c r="N16" s="429"/>
      <c r="O16" s="460"/>
      <c r="P16" s="460"/>
      <c r="Q16" s="460"/>
      <c r="R16" s="430"/>
      <c r="S16" s="435"/>
      <c r="T16" s="238"/>
      <c r="U16" s="238"/>
      <c r="V16" s="238"/>
      <c r="W16" s="238"/>
      <c r="X16" s="238"/>
      <c r="Y16" s="234"/>
      <c r="Z16" s="234"/>
      <c r="AA16" s="234"/>
      <c r="AB16" s="234" t="str">
        <f t="shared" si="0"/>
        <v/>
      </c>
      <c r="AC16" s="234"/>
      <c r="AD16" s="234" t="str">
        <f t="shared" si="1"/>
        <v/>
      </c>
      <c r="AE16" s="234"/>
      <c r="AF16" s="234" t="str">
        <f t="shared" si="2"/>
        <v/>
      </c>
      <c r="AG16" s="234"/>
      <c r="AH16" s="234" t="str">
        <f t="shared" si="3"/>
        <v/>
      </c>
      <c r="AI16" s="234"/>
      <c r="AJ16" s="234" t="str">
        <f t="shared" si="4"/>
        <v/>
      </c>
      <c r="AK16" s="234"/>
      <c r="AL16" s="234" t="str">
        <f t="shared" si="5"/>
        <v/>
      </c>
      <c r="AM16" s="234"/>
      <c r="AN16" s="234" t="str">
        <f t="shared" si="6"/>
        <v/>
      </c>
      <c r="AO16" s="234" t="e">
        <f t="shared" si="7"/>
        <v>#VALUE!</v>
      </c>
      <c r="AP16" s="234"/>
      <c r="AQ16" s="234"/>
      <c r="AR16" s="234"/>
      <c r="AS16" s="436"/>
      <c r="AT16" s="436"/>
      <c r="AU16" s="436"/>
      <c r="AV16" s="436"/>
      <c r="AW16" s="436"/>
      <c r="AX16" s="436"/>
      <c r="AY16" s="436"/>
      <c r="AZ16" s="436"/>
      <c r="BA16" s="436"/>
      <c r="BB16" s="429"/>
      <c r="BC16" s="460"/>
      <c r="BD16" s="460"/>
      <c r="BE16" s="460"/>
      <c r="BF16" s="430"/>
      <c r="BG16" s="436"/>
      <c r="BH16" s="436"/>
      <c r="BI16" s="436"/>
      <c r="BJ16" s="436"/>
      <c r="BK16" s="436"/>
      <c r="BL16" s="436"/>
      <c r="BM16" s="436"/>
      <c r="BN16" s="436"/>
      <c r="BO16" s="436"/>
      <c r="BP16" s="436"/>
      <c r="BQ16" s="436"/>
      <c r="BR16" s="436"/>
      <c r="BS16" s="436"/>
      <c r="BT16" s="436"/>
      <c r="BU16" s="436"/>
      <c r="BV16" s="436"/>
      <c r="BW16" s="436"/>
      <c r="BX16" s="436"/>
      <c r="BY16" s="436"/>
      <c r="BZ16" s="436"/>
      <c r="CA16" s="436"/>
      <c r="CB16" s="431"/>
      <c r="CC16" s="436"/>
      <c r="CD16" s="436"/>
      <c r="CE16" s="436"/>
      <c r="CF16" s="436"/>
      <c r="CG16" s="35"/>
    </row>
    <row r="17" spans="1:85" ht="124.5" customHeight="1">
      <c r="A17" s="454" t="s">
        <v>1450</v>
      </c>
      <c r="B17" s="454" t="s">
        <v>1451</v>
      </c>
      <c r="C17" s="454" t="s">
        <v>1522</v>
      </c>
      <c r="D17" s="454" t="s">
        <v>1523</v>
      </c>
      <c r="E17" s="454" t="s">
        <v>1524</v>
      </c>
      <c r="F17" s="454" t="s">
        <v>1525</v>
      </c>
      <c r="G17" s="445" t="s">
        <v>318</v>
      </c>
      <c r="H17" s="445">
        <v>4</v>
      </c>
      <c r="I17" s="455" t="str">
        <f>IF(H17=5,"CASI SEGURO",IF(H17=4,"PROBABLE",IF(H17=3,"POSIBLE",IF(H17=2,"IMPROBABLE","RARA VEZ"))))</f>
        <v>PROBABLE</v>
      </c>
      <c r="J17" s="445">
        <v>3</v>
      </c>
      <c r="K17" s="455" t="str">
        <f>IF(J17=1,"INSIGNIFICANTE",IF(J17=2,"MENOR",IF(J17=3,"MODERADO",IF(J17=4,"MAYOR","CATASTRÓFICO"))))</f>
        <v>MODERADO</v>
      </c>
      <c r="L17" s="455">
        <f>IF(J17=2,H17+20,IF(J17=3,H17+30,IF(J17=4,H17+40,IF(J17=5,H17+50,H17+10))))</f>
        <v>34</v>
      </c>
      <c r="M17" s="453" t="str">
        <f>IF(J17=1,N17,IF(J17=2,O17,IF(J17=3,P17,IF(J17=4,Q17,R17))))</f>
        <v>ALTA 4:3</v>
      </c>
      <c r="N17" s="563" t="str">
        <f>IF($L17=11,"BAJA 1:1",IF($L17=12,"BAJA 2:1",IF($L17=13,"BAJA 3:1",IF($L17=14,"MODERADA 4:1","ALTA 5:1"))))</f>
        <v>ALTA 5:1</v>
      </c>
      <c r="O17" s="564" t="str">
        <f>IF($L17=21,"BAJA 1:2",IF($L17=22,"BAJA 2:2",IF($L17=23,"MODERADA 3:2",IF($L17=24,"ALTA 4:2","ALTA 5:2"))))</f>
        <v>ALTA 5:2</v>
      </c>
      <c r="P17" s="564" t="str">
        <f>IF($L17=31,"MODERADA 1:3",IF($L17=32,"MODERADA 2:3",IF($L17=33,"ALTA 3:3",IF($L17=34,"ALTA 4:3","EXTREMA 5:3"))))</f>
        <v>ALTA 4:3</v>
      </c>
      <c r="Q17" s="564" t="str">
        <f>IF($L17=41,"ALTA 1:4",IF($L17=42,"ALTA 2:4",IF($L17=43,"EXTREMA 3:4",IF($L17=44,"EXTREMA 4:4","EXTREMA 5:4"))))</f>
        <v>EXTREMA 5:4</v>
      </c>
      <c r="R17" s="565" t="str">
        <f>IF($L17=51,"ALTA 1:5",IF($L17=52,"EXTREMA 2:5",IF($L17=53,"EXTREMA 3:5",IF($L17=54,"EXTREMA 4:5","EXTREMA 5:5"))))</f>
        <v>EXTREMA 5:5</v>
      </c>
      <c r="S17" s="445" t="s">
        <v>1526</v>
      </c>
      <c r="T17" s="239" t="s">
        <v>1527</v>
      </c>
      <c r="U17" s="30" t="s">
        <v>1528</v>
      </c>
      <c r="V17" s="30" t="s">
        <v>457</v>
      </c>
      <c r="W17" s="10" t="s">
        <v>1529</v>
      </c>
      <c r="X17" s="10" t="s">
        <v>1530</v>
      </c>
      <c r="Y17" s="186" t="s">
        <v>1531</v>
      </c>
      <c r="Z17" s="72" t="s">
        <v>276</v>
      </c>
      <c r="AA17" s="72" t="s">
        <v>277</v>
      </c>
      <c r="AB17" s="147">
        <f t="shared" si="0"/>
        <v>15</v>
      </c>
      <c r="AC17" s="72" t="s">
        <v>335</v>
      </c>
      <c r="AD17" s="147">
        <f t="shared" si="1"/>
        <v>0</v>
      </c>
      <c r="AE17" s="72" t="s">
        <v>279</v>
      </c>
      <c r="AF17" s="147">
        <f t="shared" si="2"/>
        <v>15</v>
      </c>
      <c r="AG17" s="72" t="s">
        <v>276</v>
      </c>
      <c r="AH17" s="147">
        <f t="shared" si="3"/>
        <v>15</v>
      </c>
      <c r="AI17" s="72" t="s">
        <v>280</v>
      </c>
      <c r="AJ17" s="147">
        <f t="shared" si="4"/>
        <v>15</v>
      </c>
      <c r="AK17" s="186" t="s">
        <v>281</v>
      </c>
      <c r="AL17" s="147">
        <f t="shared" si="5"/>
        <v>15</v>
      </c>
      <c r="AM17" s="72" t="s">
        <v>282</v>
      </c>
      <c r="AN17" s="147">
        <f t="shared" si="6"/>
        <v>15</v>
      </c>
      <c r="AO17" s="147">
        <f t="shared" si="7"/>
        <v>90</v>
      </c>
      <c r="AP17" s="147" t="str">
        <f t="shared" ref="AP17:AP18" si="10">+IF(AO17&gt;96,"Fuerte",IF(AO17&lt;86,"Débil","Moderado"))</f>
        <v>Moderado</v>
      </c>
      <c r="AQ17" s="72" t="s">
        <v>345</v>
      </c>
      <c r="AR17" s="147" t="s">
        <v>345</v>
      </c>
      <c r="AS17" s="458" t="s">
        <v>341</v>
      </c>
      <c r="AT17" s="445" t="s">
        <v>284</v>
      </c>
      <c r="AU17" s="445">
        <v>4</v>
      </c>
      <c r="AV17" s="455" t="str">
        <f>IF(AU17=5,"CASI SEGURO",IF(AU17=4,"PROBABLE",IF(AU17=3,"POSIBLE",IF(AU17=2,"IMPROBABLE","RARA VEZ"))))</f>
        <v>PROBABLE</v>
      </c>
      <c r="AW17" s="445" t="s">
        <v>284</v>
      </c>
      <c r="AX17" s="445">
        <v>3</v>
      </c>
      <c r="AY17" s="455" t="str">
        <f>IF(AX17=1,"INSIGNIFICANTE",IF(AX17=2,"MENOR",IF(AX17=3,"MODERADO",IF(AX17=4,"MAYOR","CATASTRÓFICO"))))</f>
        <v>MODERADO</v>
      </c>
      <c r="AZ17" s="455">
        <f>IF(AX17=2,AU17+20,IF(AX17=3,AU17+30,IF(AX17=4,AU17+40,IF(AX17=5,AU17+50,AU17+10))))</f>
        <v>34</v>
      </c>
      <c r="BA17" s="453" t="str">
        <f>IF(AX17=1,$BB17:$BB21,IF(AX17=2,$BC$17:$BC$21,IF(AX17=3,$BD$17:$BD$21,IF(AX17=4,$BE$17:$BE$21,$BF$17:$BF$21))))</f>
        <v>ALTA 4:3</v>
      </c>
      <c r="BB17" s="563" t="str">
        <f>IF($AZ17=11,"BAJA 1:1",IF($AZ17=12,"BAJA 2:1",IF($AZ17=13,"BAJA 3:1",IF($AZ17=14,"MODERADA 4:1","ALTA 5:1"))))</f>
        <v>ALTA 5:1</v>
      </c>
      <c r="BC17" s="564" t="str">
        <f>IF($AZ17=21,"BAJA 1:2",IF($AZ17=22,"BAJA 2:2",IF($AZ17=23,"MODERADA 3:2",IF($AZ17=24,"ALTA 4:2","ALTA 5:2"))))</f>
        <v>ALTA 5:2</v>
      </c>
      <c r="BD17" s="564" t="str">
        <f>IF($AZ17=31,"MODERADA 1:3",IF($AZ17=32,"MODERADA 2:3",IF($AZ17=33,"ALTA 3:3",IF($AZ17=34,"ALTA 4:3","EXTREMA 5:3"))))</f>
        <v>ALTA 4:3</v>
      </c>
      <c r="BE17" s="564" t="str">
        <f>IF($AZ17=41,"ALTA 1:4",IF($AZ17=42,"ALTA 2:4",IF($AZ17=43,"EXTREMA 3:4",IF($AZ17=44,"EXTREMA 4:4","EXTREMA 5:4"))))</f>
        <v>EXTREMA 5:4</v>
      </c>
      <c r="BF17" s="565" t="str">
        <f>IF($AZ17=51,"ALTA 1:5",IF($AZ17=52,"EXTREMA 2:5",IF($AZ17=53,"EXTREMA 3:5",IF($AZ17=54,"EXTREMA 4:5","EXTREMA 5:5"))))</f>
        <v>EXTREMA 5:5</v>
      </c>
      <c r="BG17" s="70" t="s">
        <v>1532</v>
      </c>
      <c r="BH17" s="86" t="s">
        <v>1533</v>
      </c>
      <c r="BI17" s="223">
        <v>43891</v>
      </c>
      <c r="BJ17" s="223">
        <v>44196</v>
      </c>
      <c r="BK17" s="86" t="s">
        <v>1534</v>
      </c>
      <c r="BL17" s="70" t="s">
        <v>1535</v>
      </c>
      <c r="BM17" s="32" t="s">
        <v>1501</v>
      </c>
      <c r="BN17" s="32" t="s">
        <v>1466</v>
      </c>
      <c r="BO17" s="70" t="s">
        <v>1536</v>
      </c>
      <c r="BP17" s="86" t="s">
        <v>1537</v>
      </c>
      <c r="BQ17" s="86" t="s">
        <v>1538</v>
      </c>
      <c r="BR17" s="32" t="s">
        <v>1539</v>
      </c>
      <c r="BS17" s="32" t="s">
        <v>1540</v>
      </c>
      <c r="BT17" s="32" t="s">
        <v>1541</v>
      </c>
      <c r="BU17" s="86" t="s">
        <v>1542</v>
      </c>
      <c r="BV17" s="86" t="s">
        <v>1543</v>
      </c>
      <c r="BW17" s="86" t="s">
        <v>1544</v>
      </c>
      <c r="BX17" s="86" t="s">
        <v>1545</v>
      </c>
      <c r="BY17" s="86" t="s">
        <v>1546</v>
      </c>
      <c r="BZ17" s="86" t="s">
        <v>1547</v>
      </c>
      <c r="CA17" s="86" t="s">
        <v>1547</v>
      </c>
      <c r="CB17" s="552" t="s">
        <v>1548</v>
      </c>
      <c r="CC17" s="86" t="s">
        <v>1549</v>
      </c>
      <c r="CD17" s="86" t="s">
        <v>1550</v>
      </c>
      <c r="CE17" s="86"/>
      <c r="CF17" s="554" t="s">
        <v>1551</v>
      </c>
      <c r="CG17" s="35"/>
    </row>
    <row r="18" spans="1:85" ht="89.25" customHeight="1">
      <c r="A18" s="435"/>
      <c r="B18" s="435"/>
      <c r="C18" s="435"/>
      <c r="D18" s="435"/>
      <c r="E18" s="435"/>
      <c r="F18" s="435"/>
      <c r="G18" s="435"/>
      <c r="H18" s="435"/>
      <c r="I18" s="435"/>
      <c r="J18" s="435"/>
      <c r="K18" s="435"/>
      <c r="L18" s="435"/>
      <c r="M18" s="435"/>
      <c r="N18" s="429"/>
      <c r="O18" s="460"/>
      <c r="P18" s="460"/>
      <c r="Q18" s="460"/>
      <c r="R18" s="430"/>
      <c r="S18" s="435"/>
      <c r="T18" s="240" t="s">
        <v>1552</v>
      </c>
      <c r="U18" s="240" t="s">
        <v>1553</v>
      </c>
      <c r="V18" s="240" t="s">
        <v>1554</v>
      </c>
      <c r="W18" s="240" t="s">
        <v>1555</v>
      </c>
      <c r="X18" s="232" t="s">
        <v>1530</v>
      </c>
      <c r="Y18" s="241" t="s">
        <v>1531</v>
      </c>
      <c r="Z18" s="241" t="s">
        <v>1556</v>
      </c>
      <c r="AA18" s="241" t="s">
        <v>277</v>
      </c>
      <c r="AB18" s="241">
        <f t="shared" si="0"/>
        <v>15</v>
      </c>
      <c r="AC18" s="241" t="s">
        <v>278</v>
      </c>
      <c r="AD18" s="241">
        <f t="shared" si="1"/>
        <v>15</v>
      </c>
      <c r="AE18" s="241" t="s">
        <v>336</v>
      </c>
      <c r="AF18" s="241">
        <f t="shared" si="2"/>
        <v>0</v>
      </c>
      <c r="AG18" s="241" t="s">
        <v>343</v>
      </c>
      <c r="AH18" s="241">
        <f t="shared" si="3"/>
        <v>0</v>
      </c>
      <c r="AI18" s="241" t="s">
        <v>338</v>
      </c>
      <c r="AJ18" s="241">
        <f t="shared" si="4"/>
        <v>0</v>
      </c>
      <c r="AK18" s="241" t="s">
        <v>281</v>
      </c>
      <c r="AL18" s="241">
        <f t="shared" si="5"/>
        <v>15</v>
      </c>
      <c r="AM18" s="241" t="s">
        <v>340</v>
      </c>
      <c r="AN18" s="241">
        <f t="shared" si="6"/>
        <v>10</v>
      </c>
      <c r="AO18" s="241">
        <f t="shared" si="7"/>
        <v>55</v>
      </c>
      <c r="AP18" s="241" t="str">
        <f t="shared" si="10"/>
        <v>Débil</v>
      </c>
      <c r="AQ18" s="241" t="s">
        <v>345</v>
      </c>
      <c r="AR18" s="241" t="s">
        <v>345</v>
      </c>
      <c r="AS18" s="435"/>
      <c r="AT18" s="435"/>
      <c r="AU18" s="435"/>
      <c r="AV18" s="435"/>
      <c r="AW18" s="435"/>
      <c r="AX18" s="435"/>
      <c r="AY18" s="435"/>
      <c r="AZ18" s="435"/>
      <c r="BA18" s="435"/>
      <c r="BB18" s="429"/>
      <c r="BC18" s="460"/>
      <c r="BD18" s="460"/>
      <c r="BE18" s="460"/>
      <c r="BF18" s="430"/>
      <c r="BG18" s="70" t="s">
        <v>1557</v>
      </c>
      <c r="BH18" s="86" t="s">
        <v>1533</v>
      </c>
      <c r="BI18" s="223">
        <v>43891</v>
      </c>
      <c r="BJ18" s="223">
        <v>44196</v>
      </c>
      <c r="BK18" s="86" t="s">
        <v>1558</v>
      </c>
      <c r="BL18" s="70" t="s">
        <v>1535</v>
      </c>
      <c r="BM18" s="32" t="s">
        <v>1501</v>
      </c>
      <c r="BN18" s="32" t="s">
        <v>1466</v>
      </c>
      <c r="BO18" s="70" t="s">
        <v>1536</v>
      </c>
      <c r="BP18" s="86" t="s">
        <v>1537</v>
      </c>
      <c r="BQ18" s="86" t="s">
        <v>1559</v>
      </c>
      <c r="BR18" s="70" t="s">
        <v>1560</v>
      </c>
      <c r="BS18" s="86" t="s">
        <v>1561</v>
      </c>
      <c r="BT18" s="86" t="s">
        <v>1562</v>
      </c>
      <c r="BU18" s="86" t="s">
        <v>1563</v>
      </c>
      <c r="BV18" s="86"/>
      <c r="BW18" s="86" t="s">
        <v>1564</v>
      </c>
      <c r="BX18" s="86" t="s">
        <v>1565</v>
      </c>
      <c r="BY18" s="86" t="s">
        <v>1566</v>
      </c>
      <c r="BZ18" s="86"/>
      <c r="CA18" s="86" t="s">
        <v>1567</v>
      </c>
      <c r="CB18" s="431"/>
      <c r="CC18" s="86"/>
      <c r="CD18" s="86"/>
      <c r="CE18" s="86"/>
      <c r="CF18" s="436"/>
      <c r="CG18" s="35"/>
    </row>
    <row r="19" spans="1:85" ht="154.5" customHeight="1">
      <c r="A19" s="435"/>
      <c r="B19" s="435"/>
      <c r="C19" s="435"/>
      <c r="D19" s="435"/>
      <c r="E19" s="435"/>
      <c r="F19" s="435"/>
      <c r="G19" s="435"/>
      <c r="H19" s="435"/>
      <c r="I19" s="435"/>
      <c r="J19" s="435"/>
      <c r="K19" s="435"/>
      <c r="L19" s="435"/>
      <c r="M19" s="435"/>
      <c r="N19" s="429"/>
      <c r="O19" s="460"/>
      <c r="P19" s="460"/>
      <c r="Q19" s="460"/>
      <c r="R19" s="430"/>
      <c r="S19" s="435"/>
      <c r="T19" s="236"/>
      <c r="U19" s="236"/>
      <c r="V19" s="236"/>
      <c r="W19" s="236"/>
      <c r="X19" s="236"/>
      <c r="Y19" s="236"/>
      <c r="Z19" s="236"/>
      <c r="AA19" s="236"/>
      <c r="AB19" s="236" t="str">
        <f t="shared" si="0"/>
        <v/>
      </c>
      <c r="AC19" s="236"/>
      <c r="AD19" s="236" t="str">
        <f t="shared" si="1"/>
        <v/>
      </c>
      <c r="AE19" s="236"/>
      <c r="AF19" s="236" t="str">
        <f t="shared" si="2"/>
        <v/>
      </c>
      <c r="AG19" s="236"/>
      <c r="AH19" s="236" t="str">
        <f t="shared" si="3"/>
        <v/>
      </c>
      <c r="AI19" s="236"/>
      <c r="AJ19" s="236" t="str">
        <f t="shared" si="4"/>
        <v/>
      </c>
      <c r="AK19" s="236"/>
      <c r="AL19" s="236" t="str">
        <f t="shared" si="5"/>
        <v/>
      </c>
      <c r="AM19" s="236"/>
      <c r="AN19" s="236" t="str">
        <f t="shared" si="6"/>
        <v/>
      </c>
      <c r="AO19" s="236" t="e">
        <f t="shared" si="7"/>
        <v>#VALUE!</v>
      </c>
      <c r="AP19" s="236"/>
      <c r="AQ19" s="236"/>
      <c r="AR19" s="236"/>
      <c r="AS19" s="435"/>
      <c r="AT19" s="435"/>
      <c r="AU19" s="435"/>
      <c r="AV19" s="435"/>
      <c r="AW19" s="435"/>
      <c r="AX19" s="435"/>
      <c r="AY19" s="435"/>
      <c r="AZ19" s="435"/>
      <c r="BA19" s="435"/>
      <c r="BB19" s="429"/>
      <c r="BC19" s="460"/>
      <c r="BD19" s="460"/>
      <c r="BE19" s="460"/>
      <c r="BF19" s="430"/>
      <c r="BG19" s="445" t="s">
        <v>1461</v>
      </c>
      <c r="BH19" s="445" t="s">
        <v>1462</v>
      </c>
      <c r="BI19" s="607">
        <v>43952</v>
      </c>
      <c r="BJ19" s="607">
        <v>44196</v>
      </c>
      <c r="BK19" s="445" t="s">
        <v>1463</v>
      </c>
      <c r="BL19" s="445" t="s">
        <v>1568</v>
      </c>
      <c r="BM19" s="445" t="s">
        <v>1501</v>
      </c>
      <c r="BN19" s="445" t="s">
        <v>1462</v>
      </c>
      <c r="BO19" s="445" t="s">
        <v>1569</v>
      </c>
      <c r="BP19" s="445" t="s">
        <v>1570</v>
      </c>
      <c r="BQ19" s="445" t="s">
        <v>1571</v>
      </c>
      <c r="BR19" s="70" t="s">
        <v>1572</v>
      </c>
      <c r="BS19" s="86" t="s">
        <v>1573</v>
      </c>
      <c r="BT19" s="86" t="s">
        <v>1574</v>
      </c>
      <c r="BU19" s="86" t="s">
        <v>1575</v>
      </c>
      <c r="BV19" s="86" t="s">
        <v>1576</v>
      </c>
      <c r="BW19" s="86" t="s">
        <v>1577</v>
      </c>
      <c r="BX19" s="86" t="s">
        <v>1578</v>
      </c>
      <c r="BY19" s="86"/>
      <c r="BZ19" s="86"/>
      <c r="CA19" s="86"/>
      <c r="CB19" s="126"/>
      <c r="CC19" s="86"/>
      <c r="CD19" s="86"/>
      <c r="CE19" s="86"/>
      <c r="CF19" s="32"/>
      <c r="CG19" s="35"/>
    </row>
    <row r="20" spans="1:85" ht="91.5" customHeight="1">
      <c r="A20" s="435"/>
      <c r="B20" s="435"/>
      <c r="C20" s="435"/>
      <c r="D20" s="435"/>
      <c r="E20" s="435"/>
      <c r="F20" s="435"/>
      <c r="G20" s="435"/>
      <c r="H20" s="435"/>
      <c r="I20" s="435"/>
      <c r="J20" s="435"/>
      <c r="K20" s="435"/>
      <c r="L20" s="435"/>
      <c r="M20" s="435"/>
      <c r="N20" s="429"/>
      <c r="O20" s="460"/>
      <c r="P20" s="460"/>
      <c r="Q20" s="460"/>
      <c r="R20" s="430"/>
      <c r="S20" s="435"/>
      <c r="T20" s="236"/>
      <c r="U20" s="236"/>
      <c r="V20" s="236"/>
      <c r="W20" s="236"/>
      <c r="X20" s="236"/>
      <c r="Y20" s="236"/>
      <c r="Z20" s="236"/>
      <c r="AA20" s="236"/>
      <c r="AB20" s="236" t="str">
        <f t="shared" si="0"/>
        <v/>
      </c>
      <c r="AC20" s="236"/>
      <c r="AD20" s="236" t="str">
        <f t="shared" si="1"/>
        <v/>
      </c>
      <c r="AE20" s="236"/>
      <c r="AF20" s="236" t="str">
        <f t="shared" si="2"/>
        <v/>
      </c>
      <c r="AG20" s="236"/>
      <c r="AH20" s="236" t="str">
        <f t="shared" si="3"/>
        <v/>
      </c>
      <c r="AI20" s="236"/>
      <c r="AJ20" s="236" t="str">
        <f t="shared" si="4"/>
        <v/>
      </c>
      <c r="AK20" s="236"/>
      <c r="AL20" s="236" t="str">
        <f t="shared" si="5"/>
        <v/>
      </c>
      <c r="AM20" s="236"/>
      <c r="AN20" s="236" t="str">
        <f t="shared" si="6"/>
        <v/>
      </c>
      <c r="AO20" s="236" t="e">
        <f t="shared" si="7"/>
        <v>#VALUE!</v>
      </c>
      <c r="AP20" s="236"/>
      <c r="AQ20" s="236"/>
      <c r="AR20" s="236"/>
      <c r="AS20" s="435"/>
      <c r="AT20" s="435"/>
      <c r="AU20" s="435"/>
      <c r="AV20" s="435"/>
      <c r="AW20" s="435"/>
      <c r="AX20" s="435"/>
      <c r="AY20" s="435"/>
      <c r="AZ20" s="435"/>
      <c r="BA20" s="435"/>
      <c r="BB20" s="429"/>
      <c r="BC20" s="460"/>
      <c r="BD20" s="460"/>
      <c r="BE20" s="460"/>
      <c r="BF20" s="430"/>
      <c r="BG20" s="435"/>
      <c r="BH20" s="435"/>
      <c r="BI20" s="435"/>
      <c r="BJ20" s="435"/>
      <c r="BK20" s="435"/>
      <c r="BL20" s="435"/>
      <c r="BM20" s="435"/>
      <c r="BN20" s="435"/>
      <c r="BO20" s="435"/>
      <c r="BP20" s="435"/>
      <c r="BQ20" s="435"/>
      <c r="BR20" s="70" t="s">
        <v>1579</v>
      </c>
      <c r="BS20" s="86" t="s">
        <v>1580</v>
      </c>
      <c r="BT20" s="86" t="s">
        <v>1581</v>
      </c>
      <c r="BU20" s="86" t="s">
        <v>1582</v>
      </c>
      <c r="BV20" s="86" t="s">
        <v>1583</v>
      </c>
      <c r="BW20" s="86" t="s">
        <v>1584</v>
      </c>
      <c r="BX20" s="86" t="s">
        <v>1585</v>
      </c>
      <c r="BY20" s="445" t="s">
        <v>1579</v>
      </c>
      <c r="BZ20" s="445" t="s">
        <v>1579</v>
      </c>
      <c r="CA20" s="445" t="s">
        <v>1579</v>
      </c>
      <c r="CB20" s="552" t="s">
        <v>1586</v>
      </c>
      <c r="CC20" s="445"/>
      <c r="CD20" s="445"/>
      <c r="CE20" s="445"/>
      <c r="CF20" s="454"/>
      <c r="CG20" s="35"/>
    </row>
    <row r="21" spans="1:85" ht="96" customHeight="1">
      <c r="A21" s="436"/>
      <c r="B21" s="436"/>
      <c r="C21" s="436"/>
      <c r="D21" s="436"/>
      <c r="E21" s="436"/>
      <c r="F21" s="436"/>
      <c r="G21" s="436"/>
      <c r="H21" s="436"/>
      <c r="I21" s="513"/>
      <c r="J21" s="435"/>
      <c r="K21" s="513"/>
      <c r="L21" s="513"/>
      <c r="M21" s="513"/>
      <c r="N21" s="429"/>
      <c r="O21" s="460"/>
      <c r="P21" s="460"/>
      <c r="Q21" s="460"/>
      <c r="R21" s="430"/>
      <c r="S21" s="435"/>
      <c r="T21" s="238"/>
      <c r="U21" s="238"/>
      <c r="V21" s="238"/>
      <c r="W21" s="238"/>
      <c r="X21" s="238"/>
      <c r="Y21" s="238"/>
      <c r="Z21" s="238"/>
      <c r="AA21" s="238"/>
      <c r="AB21" s="238" t="str">
        <f t="shared" si="0"/>
        <v/>
      </c>
      <c r="AC21" s="238"/>
      <c r="AD21" s="238" t="str">
        <f t="shared" si="1"/>
        <v/>
      </c>
      <c r="AE21" s="238"/>
      <c r="AF21" s="238" t="str">
        <f t="shared" si="2"/>
        <v/>
      </c>
      <c r="AG21" s="238"/>
      <c r="AH21" s="238" t="str">
        <f t="shared" si="3"/>
        <v/>
      </c>
      <c r="AI21" s="238"/>
      <c r="AJ21" s="238" t="str">
        <f t="shared" si="4"/>
        <v/>
      </c>
      <c r="AK21" s="238"/>
      <c r="AL21" s="238" t="str">
        <f t="shared" si="5"/>
        <v/>
      </c>
      <c r="AM21" s="238"/>
      <c r="AN21" s="238" t="str">
        <f t="shared" si="6"/>
        <v/>
      </c>
      <c r="AO21" s="238" t="e">
        <f t="shared" si="7"/>
        <v>#VALUE!</v>
      </c>
      <c r="AP21" s="238"/>
      <c r="AQ21" s="238"/>
      <c r="AR21" s="238"/>
      <c r="AS21" s="436"/>
      <c r="AT21" s="436"/>
      <c r="AU21" s="436"/>
      <c r="AV21" s="436"/>
      <c r="AW21" s="436"/>
      <c r="AX21" s="436"/>
      <c r="AY21" s="436"/>
      <c r="AZ21" s="436"/>
      <c r="BA21" s="436"/>
      <c r="BB21" s="429"/>
      <c r="BC21" s="460"/>
      <c r="BD21" s="460"/>
      <c r="BE21" s="460"/>
      <c r="BF21" s="430"/>
      <c r="BG21" s="436"/>
      <c r="BH21" s="436"/>
      <c r="BI21" s="436"/>
      <c r="BJ21" s="436"/>
      <c r="BK21" s="436"/>
      <c r="BL21" s="436"/>
      <c r="BM21" s="436"/>
      <c r="BN21" s="436"/>
      <c r="BO21" s="436"/>
      <c r="BP21" s="436"/>
      <c r="BQ21" s="436"/>
      <c r="BR21" s="86"/>
      <c r="BS21" s="86"/>
      <c r="BT21" s="86"/>
      <c r="BU21" s="86"/>
      <c r="BV21" s="86"/>
      <c r="BW21" s="86"/>
      <c r="BX21" s="86"/>
      <c r="BY21" s="436"/>
      <c r="BZ21" s="436"/>
      <c r="CA21" s="436"/>
      <c r="CB21" s="431"/>
      <c r="CC21" s="436"/>
      <c r="CD21" s="436"/>
      <c r="CE21" s="436"/>
      <c r="CF21" s="436"/>
      <c r="CG21" s="35"/>
    </row>
    <row r="22" spans="1:85" ht="190.5" customHeight="1">
      <c r="A22" s="454" t="s">
        <v>1450</v>
      </c>
      <c r="B22" s="454" t="s">
        <v>1451</v>
      </c>
      <c r="C22" s="454" t="s">
        <v>1587</v>
      </c>
      <c r="D22" s="454" t="s">
        <v>1588</v>
      </c>
      <c r="E22" s="454" t="s">
        <v>1589</v>
      </c>
      <c r="F22" s="454" t="s">
        <v>1590</v>
      </c>
      <c r="G22" s="445" t="s">
        <v>318</v>
      </c>
      <c r="H22" s="445">
        <v>1</v>
      </c>
      <c r="I22" s="455" t="str">
        <f>IF(H22=5,"CASI SEGURO",IF(H22=4,"PROBABLE",IF(H22=3,"POSIBLE",IF(H22=2,"IMPROBABLE","RARA VEZ"))))</f>
        <v>RARA VEZ</v>
      </c>
      <c r="J22" s="445">
        <v>3</v>
      </c>
      <c r="K22" s="455" t="str">
        <f>IF(J22=1,"INSIGNIFICANTE",IF(J22=2,"MENOR",IF(J22=3,"MODERADO",IF(J22=4,"MAYOR","CATASTRÓFICO"))))</f>
        <v>MODERADO</v>
      </c>
      <c r="L22" s="455">
        <f>IF(J22=2,H22+20,IF(J22=3,H22+30,IF(J22=4,H22+40,IF(J22=5,H22+50,H22+10))))</f>
        <v>31</v>
      </c>
      <c r="M22" s="453" t="str">
        <f>IF(J22=1,N22,IF(J22=2,O22,IF(J22=3,P22,IF(J22=4,Q22,R22))))</f>
        <v>MODERADA 1:3</v>
      </c>
      <c r="N22" s="563" t="str">
        <f>IF($L22=11,"BAJA 1:1",IF($L22=12,"BAJA 2:1",IF($L22=13,"BAJA 3:1",IF($L22=14,"MODERADA 4:1","ALTA 5:1"))))</f>
        <v>ALTA 5:1</v>
      </c>
      <c r="O22" s="564" t="str">
        <f>IF($L22=21,"BAJA 1:2",IF($L22=22,"BAJA 2:2",IF($L22=23,"MODERADA 3:2",IF($L22=24,"ALTA 4:2","ALTA 5:2"))))</f>
        <v>ALTA 5:2</v>
      </c>
      <c r="P22" s="564" t="str">
        <f>IF($L22=31,"MODERADA 1:3",IF($L22=32,"MODERADA 2:3",IF($L22=33,"ALTA 3:3",IF($L22=34,"ALTA 4:3","EXTREMA 5:3"))))</f>
        <v>MODERADA 1:3</v>
      </c>
      <c r="Q22" s="564" t="str">
        <f>IF($L22=41,"ALTA 1:4",IF($L22=42,"ALTA 2:4",IF($L22=43,"EXTREMA 3:4",IF($L22=44,"EXTREMA 4:4","EXTREMA 5:4"))))</f>
        <v>EXTREMA 5:4</v>
      </c>
      <c r="R22" s="565" t="str">
        <f>IF($L22=51,"ALTA 1:5",IF($L22=52,"EXTREMA 2:5",IF($L22=53,"EXTREMA 3:5",IF($L22=54,"EXTREMA 4:5","EXTREMA 5:5"))))</f>
        <v>EXTREMA 5:5</v>
      </c>
      <c r="S22" s="445" t="s">
        <v>353</v>
      </c>
      <c r="T22" s="458" t="s">
        <v>1591</v>
      </c>
      <c r="U22" s="458" t="s">
        <v>1592</v>
      </c>
      <c r="V22" s="458" t="s">
        <v>272</v>
      </c>
      <c r="W22" s="458" t="s">
        <v>1593</v>
      </c>
      <c r="X22" s="458" t="s">
        <v>1594</v>
      </c>
      <c r="Y22" s="458" t="s">
        <v>1595</v>
      </c>
      <c r="Z22" s="458" t="s">
        <v>276</v>
      </c>
      <c r="AA22" s="458" t="s">
        <v>277</v>
      </c>
      <c r="AB22" s="458">
        <f t="shared" si="0"/>
        <v>15</v>
      </c>
      <c r="AC22" s="458" t="s">
        <v>278</v>
      </c>
      <c r="AD22" s="458">
        <f t="shared" si="1"/>
        <v>15</v>
      </c>
      <c r="AE22" s="458" t="s">
        <v>279</v>
      </c>
      <c r="AF22" s="458">
        <f t="shared" si="2"/>
        <v>15</v>
      </c>
      <c r="AG22" s="458" t="s">
        <v>337</v>
      </c>
      <c r="AH22" s="458">
        <f t="shared" si="3"/>
        <v>10</v>
      </c>
      <c r="AI22" s="458" t="s">
        <v>338</v>
      </c>
      <c r="AJ22" s="458">
        <f t="shared" si="4"/>
        <v>0</v>
      </c>
      <c r="AK22" s="458" t="s">
        <v>281</v>
      </c>
      <c r="AL22" s="458">
        <f t="shared" si="5"/>
        <v>15</v>
      </c>
      <c r="AM22" s="458" t="s">
        <v>282</v>
      </c>
      <c r="AN22" s="458">
        <f t="shared" si="6"/>
        <v>15</v>
      </c>
      <c r="AO22" s="458">
        <f t="shared" si="7"/>
        <v>85</v>
      </c>
      <c r="AP22" s="458" t="str">
        <f>+IF(AO22&gt;96,"Fuerte",IF(AO22&lt;86,"Débil","Moderado"))</f>
        <v>Débil</v>
      </c>
      <c r="AQ22" s="458" t="s">
        <v>341</v>
      </c>
      <c r="AR22" s="458" t="s">
        <v>345</v>
      </c>
      <c r="AS22" s="458" t="s">
        <v>345</v>
      </c>
      <c r="AT22" s="445" t="s">
        <v>284</v>
      </c>
      <c r="AU22" s="445">
        <v>1</v>
      </c>
      <c r="AV22" s="455" t="str">
        <f>IF(AU22=5,"CASI SEGURO",IF(AU22=4,"PROBABLE",IF(AU22=3,"POSIBLE",IF(AU22=2,"IMPROBABLE","RARA VEZ"))))</f>
        <v>RARA VEZ</v>
      </c>
      <c r="AW22" s="445" t="s">
        <v>284</v>
      </c>
      <c r="AX22" s="445">
        <v>3</v>
      </c>
      <c r="AY22" s="455" t="str">
        <f>IF(AX22=1,"INSIGNIFICANTE",IF(AX22=2,"MENOR",IF(AX22=3,"MODERADO",IF(AX22=4,"MAYOR","CATASTRÓFICO"))))</f>
        <v>MODERADO</v>
      </c>
      <c r="AZ22" s="455">
        <f>IF(AX22=2,AU22+20,IF(AX22=3,AU22+30,IF(AX22=4,AU22+40,IF(AX22=5,AU22+50,AU22+10))))</f>
        <v>31</v>
      </c>
      <c r="BA22" s="453" t="str">
        <f>IF(AX22=1,$BB22,IF(AX22=2,$BC$22,IF(AX22=3,$BD$22,IF(AX22=4,$BE$22,$BF$22))))</f>
        <v>MODERADA 1:3</v>
      </c>
      <c r="BB22" s="563" t="str">
        <f>IF($AZ22=11,"BAJA 1:1",IF($AZ22=12,"BAJA 2:1",IF($AZ22=13,"BAJA 3:1",IF($AZ22=14,"MODERADA 4:1","ALTA 5:1"))))</f>
        <v>ALTA 5:1</v>
      </c>
      <c r="BC22" s="564" t="str">
        <f>IF($AZ22=21,"BAJA 1:2",IF($AZ22=22,"BAJA 2:2",IF($AZ22=23,"MODERADA 3:2",IF($AZ22=24,"ALTA 4:2","ALTA 5:2"))))</f>
        <v>ALTA 5:2</v>
      </c>
      <c r="BD22" s="564" t="str">
        <f>IF($AZ22=31,"MODERADA 1:3",IF($AZ22=32,"MODERADA 2:3",IF($AZ22=33,"ALTA 3:3",IF($AZ22=34,"ALTA 4:3","EXTREMA 5:3"))))</f>
        <v>MODERADA 1:3</v>
      </c>
      <c r="BE22" s="564" t="str">
        <f>IF($AZ22=41,"ALTA 1:4",IF($AZ22=42,"ALTA 2:4",IF($AZ22=43,"EXTREMA 3:4",IF($AZ22=44,"EXTREMA 4:4","EXTREMA 5:4"))))</f>
        <v>EXTREMA 5:4</v>
      </c>
      <c r="BF22" s="565" t="str">
        <f>IF($AZ22=51,"ALTA 1:5",IF($AZ22=52,"EXTREMA 2:5",IF($AZ22=53,"EXTREMA 3:5",IF($AZ22=54,"EXTREMA 4:5","EXTREMA 5:5"))))</f>
        <v>EXTREMA 5:5</v>
      </c>
      <c r="BG22" s="32" t="s">
        <v>1596</v>
      </c>
      <c r="BH22" s="32" t="s">
        <v>1597</v>
      </c>
      <c r="BI22" s="33">
        <v>43983</v>
      </c>
      <c r="BJ22" s="33">
        <v>44196</v>
      </c>
      <c r="BK22" s="32"/>
      <c r="BL22" s="32" t="s">
        <v>1598</v>
      </c>
      <c r="BM22" s="32" t="s">
        <v>323</v>
      </c>
      <c r="BN22" s="32" t="s">
        <v>1599</v>
      </c>
      <c r="BO22" s="32" t="s">
        <v>1600</v>
      </c>
      <c r="BP22" s="32" t="s">
        <v>1601</v>
      </c>
      <c r="BQ22" s="32" t="s">
        <v>1602</v>
      </c>
      <c r="BR22" s="32" t="s">
        <v>1603</v>
      </c>
      <c r="BS22" s="32" t="s">
        <v>1604</v>
      </c>
      <c r="BT22" s="32" t="s">
        <v>1605</v>
      </c>
      <c r="BU22" s="32" t="s">
        <v>1606</v>
      </c>
      <c r="BV22" s="32" t="s">
        <v>1607</v>
      </c>
      <c r="BW22" s="32" t="s">
        <v>1608</v>
      </c>
      <c r="BX22" s="32" t="s">
        <v>1609</v>
      </c>
      <c r="BY22" s="32" t="s">
        <v>1610</v>
      </c>
      <c r="BZ22" s="32" t="s">
        <v>1611</v>
      </c>
      <c r="CA22" s="32" t="s">
        <v>1612</v>
      </c>
      <c r="CB22" s="126" t="s">
        <v>1613</v>
      </c>
      <c r="CC22" s="32" t="s">
        <v>1614</v>
      </c>
      <c r="CD22" s="32"/>
      <c r="CE22" s="32"/>
      <c r="CF22" s="129" t="s">
        <v>1615</v>
      </c>
      <c r="CG22" s="35"/>
    </row>
    <row r="23" spans="1:85" ht="85.5" customHeight="1">
      <c r="A23" s="435"/>
      <c r="B23" s="435"/>
      <c r="C23" s="435"/>
      <c r="D23" s="435"/>
      <c r="E23" s="435"/>
      <c r="F23" s="435"/>
      <c r="G23" s="435"/>
      <c r="H23" s="435"/>
      <c r="I23" s="435"/>
      <c r="J23" s="435"/>
      <c r="K23" s="435"/>
      <c r="L23" s="435"/>
      <c r="M23" s="435"/>
      <c r="N23" s="429"/>
      <c r="O23" s="460"/>
      <c r="P23" s="460"/>
      <c r="Q23" s="460"/>
      <c r="R23" s="430"/>
      <c r="S23" s="435"/>
      <c r="T23" s="435"/>
      <c r="U23" s="435"/>
      <c r="V23" s="435"/>
      <c r="W23" s="435"/>
      <c r="X23" s="435"/>
      <c r="Y23" s="435"/>
      <c r="Z23" s="435"/>
      <c r="AA23" s="435"/>
      <c r="AB23" s="435"/>
      <c r="AC23" s="435"/>
      <c r="AD23" s="435"/>
      <c r="AE23" s="435"/>
      <c r="AF23" s="435"/>
      <c r="AG23" s="435"/>
      <c r="AH23" s="435"/>
      <c r="AI23" s="435"/>
      <c r="AJ23" s="435"/>
      <c r="AK23" s="435"/>
      <c r="AL23" s="435"/>
      <c r="AM23" s="435"/>
      <c r="AN23" s="435"/>
      <c r="AO23" s="435"/>
      <c r="AP23" s="435"/>
      <c r="AQ23" s="435"/>
      <c r="AR23" s="435"/>
      <c r="AS23" s="435"/>
      <c r="AT23" s="435"/>
      <c r="AU23" s="435"/>
      <c r="AV23" s="435"/>
      <c r="AW23" s="435"/>
      <c r="AX23" s="435"/>
      <c r="AY23" s="435"/>
      <c r="AZ23" s="435"/>
      <c r="BA23" s="435"/>
      <c r="BB23" s="429"/>
      <c r="BC23" s="460"/>
      <c r="BD23" s="460"/>
      <c r="BE23" s="460"/>
      <c r="BF23" s="430"/>
      <c r="BG23" s="445" t="s">
        <v>1616</v>
      </c>
      <c r="BH23" s="445" t="s">
        <v>1597</v>
      </c>
      <c r="BI23" s="607">
        <v>43983</v>
      </c>
      <c r="BJ23" s="607">
        <v>44196</v>
      </c>
      <c r="BK23" s="445" t="s">
        <v>1617</v>
      </c>
      <c r="BL23" s="445" t="s">
        <v>1618</v>
      </c>
      <c r="BM23" s="445" t="s">
        <v>323</v>
      </c>
      <c r="BN23" s="445" t="s">
        <v>1599</v>
      </c>
      <c r="BO23" s="445" t="s">
        <v>1619</v>
      </c>
      <c r="BP23" s="445" t="s">
        <v>1620</v>
      </c>
      <c r="BQ23" s="445" t="s">
        <v>1602</v>
      </c>
      <c r="BR23" s="454" t="s">
        <v>1621</v>
      </c>
      <c r="BS23" s="445"/>
      <c r="BT23" s="454" t="s">
        <v>1622</v>
      </c>
      <c r="BU23" s="445"/>
      <c r="BV23" s="445"/>
      <c r="BW23" s="445"/>
      <c r="BX23" s="445"/>
      <c r="BY23" s="445"/>
      <c r="BZ23" s="445"/>
      <c r="CA23" s="445"/>
      <c r="CB23" s="427"/>
      <c r="CC23" s="610" t="s">
        <v>1614</v>
      </c>
      <c r="CD23" s="445"/>
      <c r="CE23" s="445"/>
      <c r="CF23" s="470" t="s">
        <v>1615</v>
      </c>
      <c r="CG23" s="35"/>
    </row>
    <row r="24" spans="1:85" ht="57.75" customHeight="1">
      <c r="A24" s="435"/>
      <c r="B24" s="435"/>
      <c r="C24" s="435"/>
      <c r="D24" s="435"/>
      <c r="E24" s="435"/>
      <c r="F24" s="435"/>
      <c r="G24" s="435"/>
      <c r="H24" s="435"/>
      <c r="I24" s="435"/>
      <c r="J24" s="435"/>
      <c r="K24" s="435"/>
      <c r="L24" s="435"/>
      <c r="M24" s="435"/>
      <c r="N24" s="429"/>
      <c r="O24" s="460"/>
      <c r="P24" s="460"/>
      <c r="Q24" s="460"/>
      <c r="R24" s="430"/>
      <c r="S24" s="435"/>
      <c r="T24" s="435"/>
      <c r="U24" s="435"/>
      <c r="V24" s="435"/>
      <c r="W24" s="435"/>
      <c r="X24" s="435"/>
      <c r="Y24" s="435"/>
      <c r="Z24" s="435"/>
      <c r="AA24" s="435"/>
      <c r="AB24" s="435"/>
      <c r="AC24" s="435"/>
      <c r="AD24" s="435"/>
      <c r="AE24" s="435"/>
      <c r="AF24" s="435"/>
      <c r="AG24" s="435"/>
      <c r="AH24" s="435"/>
      <c r="AI24" s="435"/>
      <c r="AJ24" s="435"/>
      <c r="AK24" s="435"/>
      <c r="AL24" s="435"/>
      <c r="AM24" s="435"/>
      <c r="AN24" s="435"/>
      <c r="AO24" s="435"/>
      <c r="AP24" s="435"/>
      <c r="AQ24" s="435"/>
      <c r="AR24" s="435"/>
      <c r="AS24" s="435"/>
      <c r="AT24" s="435"/>
      <c r="AU24" s="435"/>
      <c r="AV24" s="435"/>
      <c r="AW24" s="435"/>
      <c r="AX24" s="435"/>
      <c r="AY24" s="435"/>
      <c r="AZ24" s="435"/>
      <c r="BA24" s="435"/>
      <c r="BB24" s="429"/>
      <c r="BC24" s="460"/>
      <c r="BD24" s="460"/>
      <c r="BE24" s="460"/>
      <c r="BF24" s="430"/>
      <c r="BG24" s="435"/>
      <c r="BH24" s="435"/>
      <c r="BI24" s="435"/>
      <c r="BJ24" s="435"/>
      <c r="BK24" s="435"/>
      <c r="BL24" s="435"/>
      <c r="BM24" s="435"/>
      <c r="BN24" s="435"/>
      <c r="BO24" s="435"/>
      <c r="BP24" s="435"/>
      <c r="BQ24" s="435"/>
      <c r="BR24" s="435"/>
      <c r="BS24" s="435"/>
      <c r="BT24" s="435"/>
      <c r="BU24" s="435"/>
      <c r="BV24" s="435"/>
      <c r="BW24" s="435"/>
      <c r="BX24" s="435"/>
      <c r="BY24" s="435"/>
      <c r="BZ24" s="435"/>
      <c r="CA24" s="435"/>
      <c r="CB24" s="429"/>
      <c r="CC24" s="435"/>
      <c r="CD24" s="435"/>
      <c r="CE24" s="435"/>
      <c r="CF24" s="435"/>
      <c r="CG24" s="35"/>
    </row>
    <row r="25" spans="1:85" ht="25.5" customHeight="1">
      <c r="A25" s="435"/>
      <c r="B25" s="435"/>
      <c r="C25" s="435"/>
      <c r="D25" s="435"/>
      <c r="E25" s="435"/>
      <c r="F25" s="435"/>
      <c r="G25" s="435"/>
      <c r="H25" s="435"/>
      <c r="I25" s="435"/>
      <c r="J25" s="435"/>
      <c r="K25" s="435"/>
      <c r="L25" s="435"/>
      <c r="M25" s="435"/>
      <c r="N25" s="429"/>
      <c r="O25" s="460"/>
      <c r="P25" s="460"/>
      <c r="Q25" s="460"/>
      <c r="R25" s="430"/>
      <c r="S25" s="435"/>
      <c r="T25" s="435"/>
      <c r="U25" s="435"/>
      <c r="V25" s="435"/>
      <c r="W25" s="435"/>
      <c r="X25" s="435"/>
      <c r="Y25" s="435"/>
      <c r="Z25" s="435"/>
      <c r="AA25" s="435"/>
      <c r="AB25" s="435"/>
      <c r="AC25" s="435"/>
      <c r="AD25" s="435"/>
      <c r="AE25" s="435"/>
      <c r="AF25" s="435"/>
      <c r="AG25" s="435"/>
      <c r="AH25" s="435"/>
      <c r="AI25" s="435"/>
      <c r="AJ25" s="435"/>
      <c r="AK25" s="435"/>
      <c r="AL25" s="435"/>
      <c r="AM25" s="435"/>
      <c r="AN25" s="435"/>
      <c r="AO25" s="435"/>
      <c r="AP25" s="435"/>
      <c r="AQ25" s="435"/>
      <c r="AR25" s="435"/>
      <c r="AS25" s="435"/>
      <c r="AT25" s="435"/>
      <c r="AU25" s="435"/>
      <c r="AV25" s="435"/>
      <c r="AW25" s="435"/>
      <c r="AX25" s="435"/>
      <c r="AY25" s="435"/>
      <c r="AZ25" s="435"/>
      <c r="BA25" s="435"/>
      <c r="BB25" s="429"/>
      <c r="BC25" s="460"/>
      <c r="BD25" s="460"/>
      <c r="BE25" s="460"/>
      <c r="BF25" s="430"/>
      <c r="BG25" s="435"/>
      <c r="BH25" s="435"/>
      <c r="BI25" s="435"/>
      <c r="BJ25" s="435"/>
      <c r="BK25" s="435"/>
      <c r="BL25" s="435"/>
      <c r="BM25" s="435"/>
      <c r="BN25" s="435"/>
      <c r="BO25" s="435"/>
      <c r="BP25" s="435"/>
      <c r="BQ25" s="435"/>
      <c r="BR25" s="435"/>
      <c r="BS25" s="435"/>
      <c r="BT25" s="435"/>
      <c r="BU25" s="435"/>
      <c r="BV25" s="435"/>
      <c r="BW25" s="435"/>
      <c r="BX25" s="436"/>
      <c r="BY25" s="435"/>
      <c r="BZ25" s="436"/>
      <c r="CA25" s="436"/>
      <c r="CB25" s="431"/>
      <c r="CC25" s="435"/>
      <c r="CD25" s="436"/>
      <c r="CE25" s="436"/>
      <c r="CF25" s="436"/>
      <c r="CG25" s="35"/>
    </row>
    <row r="26" spans="1:85" ht="57.75" hidden="1" customHeight="1">
      <c r="A26" s="436"/>
      <c r="B26" s="436"/>
      <c r="C26" s="436"/>
      <c r="D26" s="436"/>
      <c r="E26" s="436"/>
      <c r="F26" s="436"/>
      <c r="G26" s="435"/>
      <c r="H26" s="436"/>
      <c r="I26" s="513"/>
      <c r="J26" s="435"/>
      <c r="K26" s="513"/>
      <c r="L26" s="513"/>
      <c r="M26" s="513"/>
      <c r="N26" s="429"/>
      <c r="O26" s="460"/>
      <c r="P26" s="460"/>
      <c r="Q26" s="460"/>
      <c r="R26" s="430"/>
      <c r="S26" s="435"/>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29"/>
      <c r="BC26" s="460"/>
      <c r="BD26" s="460"/>
      <c r="BE26" s="460"/>
      <c r="BF26" s="430"/>
      <c r="BG26" s="436"/>
      <c r="BH26" s="436"/>
      <c r="BI26" s="436"/>
      <c r="BJ26" s="436"/>
      <c r="BK26" s="436"/>
      <c r="BL26" s="436"/>
      <c r="BM26" s="436"/>
      <c r="BN26" s="436"/>
      <c r="BO26" s="436"/>
      <c r="BP26" s="436"/>
      <c r="BQ26" s="436"/>
      <c r="BR26" s="436"/>
      <c r="BS26" s="436"/>
      <c r="BT26" s="436"/>
      <c r="BU26" s="436"/>
      <c r="BV26" s="436"/>
      <c r="BW26" s="436"/>
      <c r="BX26" s="86"/>
      <c r="BY26" s="436"/>
      <c r="BZ26" s="32"/>
      <c r="CA26" s="32"/>
      <c r="CB26" s="126"/>
      <c r="CC26" s="436"/>
      <c r="CD26" s="32"/>
      <c r="CE26" s="32"/>
      <c r="CF26" s="32"/>
      <c r="CG26" s="35"/>
    </row>
    <row r="27" spans="1:85" ht="195.75" customHeight="1">
      <c r="A27" s="454" t="s">
        <v>1450</v>
      </c>
      <c r="B27" s="454" t="s">
        <v>1451</v>
      </c>
      <c r="C27" s="454" t="s">
        <v>1623</v>
      </c>
      <c r="D27" s="454" t="s">
        <v>1624</v>
      </c>
      <c r="E27" s="454" t="s">
        <v>1625</v>
      </c>
      <c r="F27" s="454" t="s">
        <v>1626</v>
      </c>
      <c r="G27" s="445" t="s">
        <v>85</v>
      </c>
      <c r="H27" s="445">
        <v>3</v>
      </c>
      <c r="I27" s="455" t="str">
        <f>IF(H27=5,"CASI SEGURO",IF(H27=4,"PROBABLE",IF(H27=3,"POSIBLE",IF(H27=2,"IMPROBABLE","RARA VEZ"))))</f>
        <v>POSIBLE</v>
      </c>
      <c r="J27" s="445">
        <v>4</v>
      </c>
      <c r="K27" s="455" t="str">
        <f>IF(J27=1,"INSIGNIFICANTE",IF(J27=2,"MENOR",IF(J27=3,"MODERADO",IF(J27=4,"MAYOR","CATASTRÓFICO"))))</f>
        <v>MAYOR</v>
      </c>
      <c r="L27" s="455">
        <f>IF(J27=2,H27+20,IF(J27=3,H27+30,IF(J27=4,H27+40,IF(J27=5,H27+50,H27+10))))</f>
        <v>43</v>
      </c>
      <c r="M27" s="453" t="str">
        <f>IF(J27=1,N27,IF(J27=2,O27,IF(J27=3,P27,IF(J27=4,Q27,R27))))</f>
        <v>EXTREMA 3:4</v>
      </c>
      <c r="N27" s="563" t="str">
        <f>IF($L27=11,"BAJA 1:1",IF($L27=12,"BAJA 2:1",IF($L27=13,"BAJA 3:1",IF($L27=14,"MODERADA 4:1","ALTA 5:1"))))</f>
        <v>ALTA 5:1</v>
      </c>
      <c r="O27" s="564" t="str">
        <f>IF($L27=21,"BAJA 1:2",IF($L27=22,"BAJA 2:2",IF($L27=23,"MODERADA 3:2",IF($L27=24,"ALTA 4:2","ALTA 5:2"))))</f>
        <v>ALTA 5:2</v>
      </c>
      <c r="P27" s="564" t="str">
        <f>IF($L27=31,"MODERADA 1:3",IF($L27=32,"MODERADA 2:3",IF($L27=33,"ALTA 3:3",IF($L27=34,"ALTA 4:3","EXTREMA 5:3"))))</f>
        <v>EXTREMA 5:3</v>
      </c>
      <c r="Q27" s="564" t="str">
        <f>IF($L27=41,"ALTA 1:4",IF($L27=42,"ALTA 2:4",IF($L27=43,"EXTREMA 3:4",IF($L27=44,"EXTREMA 4:4","EXTREMA 5:4"))))</f>
        <v>EXTREMA 3:4</v>
      </c>
      <c r="R27" s="565" t="str">
        <f>IF($L27=51,"ALTA 1:5",IF($L27=52,"EXTREMA 2:5",IF($L27=53,"EXTREMA 3:5",IF($L27=54,"EXTREMA 4:5","EXTREMA 5:5"))))</f>
        <v>EXTREMA 5:5</v>
      </c>
      <c r="S27" s="445" t="s">
        <v>353</v>
      </c>
      <c r="T27" s="154" t="s">
        <v>1627</v>
      </c>
      <c r="U27" s="10" t="s">
        <v>1628</v>
      </c>
      <c r="V27" s="10" t="s">
        <v>494</v>
      </c>
      <c r="W27" s="10" t="s">
        <v>1629</v>
      </c>
      <c r="X27" s="10" t="s">
        <v>1630</v>
      </c>
      <c r="Y27" s="10" t="s">
        <v>1631</v>
      </c>
      <c r="Z27" s="10" t="s">
        <v>276</v>
      </c>
      <c r="AA27" s="10" t="s">
        <v>277</v>
      </c>
      <c r="AB27" s="147">
        <f t="shared" ref="AB27:AB33" si="11">IF(AA27 = "Asignado",$AB$105,IF(AA27="No asignado",0,""))</f>
        <v>15</v>
      </c>
      <c r="AC27" s="10" t="s">
        <v>278</v>
      </c>
      <c r="AD27" s="147">
        <f t="shared" ref="AD27:AD31" si="12">IF(AC27 = "Adecuado",$AB$105,IF(AC27="No adecuado",0,""))</f>
        <v>15</v>
      </c>
      <c r="AE27" s="10" t="s">
        <v>279</v>
      </c>
      <c r="AF27" s="147">
        <f t="shared" ref="AF27:AF31" si="13">IF(AE27 = "Oportuna",$AB$105,IF(AE27="Inoportuna",0,""))</f>
        <v>15</v>
      </c>
      <c r="AG27" s="10" t="s">
        <v>276</v>
      </c>
      <c r="AH27" s="147">
        <f t="shared" ref="AH27:AH31" si="14">IF(AG27 = "Prevenir",$AB$105,IF(AG27="Detectar",$AB$106,IF(AG27="No es un control",0,"")))</f>
        <v>15</v>
      </c>
      <c r="AI27" s="10" t="s">
        <v>280</v>
      </c>
      <c r="AJ27" s="147">
        <f t="shared" ref="AJ27:AJ31" si="15">IF(AI27 = "Confiable",$AB$105,IF(AI27="No confiable",0,""))</f>
        <v>15</v>
      </c>
      <c r="AK27" s="10" t="s">
        <v>281</v>
      </c>
      <c r="AL27" s="147">
        <f t="shared" ref="AL27:AL31" si="16">IF(AK27 = "Se investigan y resuelven oportunamente",$AB$105,IF(AK27="No se investigan y resuelven oportunamente",0,""))</f>
        <v>15</v>
      </c>
      <c r="AM27" s="10" t="s">
        <v>282</v>
      </c>
      <c r="AN27" s="147">
        <f t="shared" ref="AN27:AN31" si="17">IF(AM27 = "Completa",$AB$105,IF(AM27="Incompleta",$AB$106,IF(AM27="No existe",0,"")))</f>
        <v>15</v>
      </c>
      <c r="AO27" s="147">
        <f t="shared" ref="AO27:AO31" si="18">+AB27+AD27+AF27+AH27+AJ27+AL27+AN27</f>
        <v>105</v>
      </c>
      <c r="AP27" s="147" t="str">
        <f t="shared" ref="AP27:AP28" si="19">+IF(AO27&gt;96,"Fuerte",IF(AO27&lt;86,"Débil","Moderado"))</f>
        <v>Fuerte</v>
      </c>
      <c r="AQ27" s="10" t="s">
        <v>341</v>
      </c>
      <c r="AR27" s="148" t="s">
        <v>341</v>
      </c>
      <c r="AS27" s="458" t="s">
        <v>341</v>
      </c>
      <c r="AT27" s="445" t="s">
        <v>284</v>
      </c>
      <c r="AU27" s="445">
        <v>3</v>
      </c>
      <c r="AV27" s="455" t="str">
        <f>IF(AU27=5,"CASI SEGURO",IF(AU27=4,"PROBABLE",IF(AU27=3,"POSIBLE",IF(AU27=2,"IMPROBABLE","RARA VEZ"))))</f>
        <v>POSIBLE</v>
      </c>
      <c r="AW27" s="445" t="s">
        <v>284</v>
      </c>
      <c r="AX27" s="445">
        <v>3</v>
      </c>
      <c r="AY27" s="455" t="str">
        <f>IF(AX27=1,"INSIGNIFICANTE",IF(AX27=2,"MENOR",IF(AX27=3,"MODERADO",IF(AX27=4,"MAYOR","CATASTRÓFICO"))))</f>
        <v>MODERADO</v>
      </c>
      <c r="AZ27" s="455">
        <f>IF(AX27=2,AU27+20,IF(AX27=3,AU27+30,IF(AX27=4,AU27+40,IF(AX27=5,AU27+50,AU27+10))))</f>
        <v>33</v>
      </c>
      <c r="BA27" s="453" t="str">
        <f>IF(AX27=1,$BB27,IF(AX27=2,$BC$27,IF(AX27=3,$BD$27,IF(AX27=4,$BE$27,$BF$27))))</f>
        <v>ALTA 3:3</v>
      </c>
      <c r="BB27" s="563" t="str">
        <f>IF($AZ27=11,"BAJA 1:1",IF($AZ27=12,"BAJA 2:1",IF($AZ27=13,"BAJA 3:1",IF($AZ27=14,"MODERADA 4:1","ALTA 5:1"))))</f>
        <v>ALTA 5:1</v>
      </c>
      <c r="BC27" s="564" t="str">
        <f>IF($AZ27=21,"BAJA 1:2",IF($AZ27=22,"BAJA 2:2",IF($AZ27=23,"MODERADA 3:2",IF($AZ27=24,"ALTA 4:2","ALTA 5:2"))))</f>
        <v>ALTA 5:2</v>
      </c>
      <c r="BD27" s="564" t="str">
        <f>IF($AZ27=31,"MODERADA 1:3",IF($AZ27=32,"MODERADA 2:3",IF($AZ27=33,"ALTA 3:3",IF($AZ27=34,"ALTA 4:3","EXTREMA 5:3"))))</f>
        <v>ALTA 3:3</v>
      </c>
      <c r="BE27" s="564" t="str">
        <f>IF($AZ27=41,"ALTA 1:4",IF($AZ27=42,"ALTA 2:4",IF($AZ27=43,"EXTREMA 3:4",IF($AZ27=44,"EXTREMA 4:4","EXTREMA 5:4"))))</f>
        <v>EXTREMA 5:4</v>
      </c>
      <c r="BF27" s="565" t="str">
        <f>IF($AZ27=51,"ALTA 1:5",IF($AZ27=52,"EXTREMA 2:5",IF($AZ27=53,"EXTREMA 3:5",IF($AZ27=54,"EXTREMA 4:5","EXTREMA 5:5"))))</f>
        <v>EXTREMA 5:5</v>
      </c>
      <c r="BG27" s="70" t="s">
        <v>1632</v>
      </c>
      <c r="BH27" s="86" t="s">
        <v>1633</v>
      </c>
      <c r="BI27" s="223">
        <v>43891</v>
      </c>
      <c r="BJ27" s="223">
        <v>44166</v>
      </c>
      <c r="BK27" s="86" t="s">
        <v>1634</v>
      </c>
      <c r="BL27" s="86" t="s">
        <v>1635</v>
      </c>
      <c r="BM27" s="86" t="s">
        <v>323</v>
      </c>
      <c r="BN27" s="86" t="s">
        <v>1462</v>
      </c>
      <c r="BO27" s="86" t="s">
        <v>1636</v>
      </c>
      <c r="BP27" s="86" t="s">
        <v>1637</v>
      </c>
      <c r="BQ27" s="86" t="s">
        <v>1638</v>
      </c>
      <c r="BR27" s="70" t="s">
        <v>1639</v>
      </c>
      <c r="BS27" s="86" t="s">
        <v>1640</v>
      </c>
      <c r="BT27" s="86" t="s">
        <v>1641</v>
      </c>
      <c r="BU27" s="86" t="s">
        <v>1606</v>
      </c>
      <c r="BV27" s="86" t="s">
        <v>1642</v>
      </c>
      <c r="BW27" s="86" t="s">
        <v>1643</v>
      </c>
      <c r="BX27" s="86" t="s">
        <v>1644</v>
      </c>
      <c r="BY27" s="86" t="s">
        <v>1645</v>
      </c>
      <c r="BZ27" s="86" t="s">
        <v>1646</v>
      </c>
      <c r="CA27" s="86" t="s">
        <v>1647</v>
      </c>
      <c r="CB27" s="126" t="s">
        <v>1648</v>
      </c>
      <c r="CC27" s="86" t="s">
        <v>1649</v>
      </c>
      <c r="CD27" s="86" t="s">
        <v>1650</v>
      </c>
      <c r="CE27" s="86"/>
      <c r="CF27" s="129" t="s">
        <v>1651</v>
      </c>
      <c r="CG27" s="35"/>
    </row>
    <row r="28" spans="1:85" ht="53.25" customHeight="1">
      <c r="A28" s="435"/>
      <c r="B28" s="435"/>
      <c r="C28" s="435"/>
      <c r="D28" s="435"/>
      <c r="E28" s="435"/>
      <c r="F28" s="435"/>
      <c r="G28" s="435"/>
      <c r="H28" s="435"/>
      <c r="I28" s="435"/>
      <c r="J28" s="435"/>
      <c r="K28" s="435"/>
      <c r="L28" s="435"/>
      <c r="M28" s="435"/>
      <c r="N28" s="429"/>
      <c r="O28" s="460"/>
      <c r="P28" s="460"/>
      <c r="Q28" s="460"/>
      <c r="R28" s="430"/>
      <c r="S28" s="435"/>
      <c r="T28" s="232" t="s">
        <v>1652</v>
      </c>
      <c r="U28" s="232" t="s">
        <v>1628</v>
      </c>
      <c r="V28" s="232" t="s">
        <v>1653</v>
      </c>
      <c r="W28" s="232" t="s">
        <v>1654</v>
      </c>
      <c r="X28" s="232" t="s">
        <v>1655</v>
      </c>
      <c r="Y28" s="232" t="s">
        <v>1656</v>
      </c>
      <c r="Z28" s="232" t="s">
        <v>276</v>
      </c>
      <c r="AA28" s="232" t="s">
        <v>277</v>
      </c>
      <c r="AB28" s="232">
        <f t="shared" si="11"/>
        <v>15</v>
      </c>
      <c r="AC28" s="232" t="s">
        <v>278</v>
      </c>
      <c r="AD28" s="232">
        <f t="shared" si="12"/>
        <v>15</v>
      </c>
      <c r="AE28" s="232" t="s">
        <v>279</v>
      </c>
      <c r="AF28" s="232">
        <f t="shared" si="13"/>
        <v>15</v>
      </c>
      <c r="AG28" s="232" t="s">
        <v>337</v>
      </c>
      <c r="AH28" s="232">
        <f t="shared" si="14"/>
        <v>10</v>
      </c>
      <c r="AI28" s="232" t="s">
        <v>280</v>
      </c>
      <c r="AJ28" s="232">
        <f t="shared" si="15"/>
        <v>15</v>
      </c>
      <c r="AK28" s="232" t="s">
        <v>281</v>
      </c>
      <c r="AL28" s="232">
        <f t="shared" si="16"/>
        <v>15</v>
      </c>
      <c r="AM28" s="232" t="s">
        <v>282</v>
      </c>
      <c r="AN28" s="232">
        <f t="shared" si="17"/>
        <v>15</v>
      </c>
      <c r="AO28" s="232">
        <f t="shared" si="18"/>
        <v>100</v>
      </c>
      <c r="AP28" s="232" t="str">
        <f t="shared" si="19"/>
        <v>Fuerte</v>
      </c>
      <c r="AQ28" s="232" t="s">
        <v>341</v>
      </c>
      <c r="AR28" s="232" t="s">
        <v>341</v>
      </c>
      <c r="AS28" s="435"/>
      <c r="AT28" s="435"/>
      <c r="AU28" s="435"/>
      <c r="AV28" s="435"/>
      <c r="AW28" s="435"/>
      <c r="AX28" s="435"/>
      <c r="AY28" s="435"/>
      <c r="AZ28" s="435"/>
      <c r="BA28" s="435"/>
      <c r="BB28" s="429"/>
      <c r="BC28" s="460"/>
      <c r="BD28" s="460"/>
      <c r="BE28" s="460"/>
      <c r="BF28" s="430"/>
      <c r="BG28" s="445" t="s">
        <v>1657</v>
      </c>
      <c r="BH28" s="445" t="s">
        <v>1633</v>
      </c>
      <c r="BI28" s="607">
        <v>43891</v>
      </c>
      <c r="BJ28" s="607">
        <v>44166</v>
      </c>
      <c r="BK28" s="445" t="s">
        <v>1658</v>
      </c>
      <c r="BL28" s="445" t="s">
        <v>1659</v>
      </c>
      <c r="BM28" s="445" t="s">
        <v>1660</v>
      </c>
      <c r="BN28" s="445" t="s">
        <v>1462</v>
      </c>
      <c r="BO28" s="445" t="s">
        <v>1661</v>
      </c>
      <c r="BP28" s="445" t="s">
        <v>1662</v>
      </c>
      <c r="BQ28" s="445" t="s">
        <v>1656</v>
      </c>
      <c r="BR28" s="454" t="s">
        <v>1663</v>
      </c>
      <c r="BS28" s="445" t="s">
        <v>1664</v>
      </c>
      <c r="BT28" s="621"/>
      <c r="BU28" s="445" t="s">
        <v>1665</v>
      </c>
      <c r="BV28" s="445" t="s">
        <v>1666</v>
      </c>
      <c r="BW28" s="445" t="s">
        <v>1667</v>
      </c>
      <c r="BX28" s="445" t="s">
        <v>1037</v>
      </c>
      <c r="BY28" s="445" t="s">
        <v>1668</v>
      </c>
      <c r="BZ28" s="445" t="s">
        <v>1669</v>
      </c>
      <c r="CA28" s="445" t="s">
        <v>1670</v>
      </c>
      <c r="CB28" s="552" t="s">
        <v>1671</v>
      </c>
      <c r="CC28" s="445"/>
      <c r="CD28" s="445" t="s">
        <v>1672</v>
      </c>
      <c r="CE28" s="445"/>
      <c r="CF28" s="454"/>
      <c r="CG28" s="35"/>
    </row>
    <row r="29" spans="1:85" ht="53.25" customHeight="1">
      <c r="A29" s="435"/>
      <c r="B29" s="435"/>
      <c r="C29" s="435"/>
      <c r="D29" s="435"/>
      <c r="E29" s="435"/>
      <c r="F29" s="435"/>
      <c r="G29" s="435"/>
      <c r="H29" s="435"/>
      <c r="I29" s="435"/>
      <c r="J29" s="435"/>
      <c r="K29" s="435"/>
      <c r="L29" s="435"/>
      <c r="M29" s="435"/>
      <c r="N29" s="429"/>
      <c r="O29" s="460"/>
      <c r="P29" s="460"/>
      <c r="Q29" s="460"/>
      <c r="R29" s="430"/>
      <c r="S29" s="435"/>
      <c r="T29" s="237"/>
      <c r="U29" s="237"/>
      <c r="V29" s="237"/>
      <c r="W29" s="237"/>
      <c r="X29" s="237"/>
      <c r="Y29" s="237"/>
      <c r="Z29" s="237"/>
      <c r="AA29" s="237"/>
      <c r="AB29" s="237" t="str">
        <f t="shared" si="11"/>
        <v/>
      </c>
      <c r="AC29" s="237"/>
      <c r="AD29" s="237" t="str">
        <f t="shared" si="12"/>
        <v/>
      </c>
      <c r="AE29" s="237"/>
      <c r="AF29" s="237" t="str">
        <f t="shared" si="13"/>
        <v/>
      </c>
      <c r="AG29" s="237"/>
      <c r="AH29" s="237" t="str">
        <f t="shared" si="14"/>
        <v/>
      </c>
      <c r="AI29" s="237"/>
      <c r="AJ29" s="237" t="str">
        <f t="shared" si="15"/>
        <v/>
      </c>
      <c r="AK29" s="237"/>
      <c r="AL29" s="237" t="str">
        <f t="shared" si="16"/>
        <v/>
      </c>
      <c r="AM29" s="237"/>
      <c r="AN29" s="237" t="str">
        <f t="shared" si="17"/>
        <v/>
      </c>
      <c r="AO29" s="237" t="e">
        <f t="shared" si="18"/>
        <v>#VALUE!</v>
      </c>
      <c r="AP29" s="237"/>
      <c r="AQ29" s="237"/>
      <c r="AR29" s="237"/>
      <c r="AS29" s="435"/>
      <c r="AT29" s="435"/>
      <c r="AU29" s="435"/>
      <c r="AV29" s="435"/>
      <c r="AW29" s="435"/>
      <c r="AX29" s="435"/>
      <c r="AY29" s="435"/>
      <c r="AZ29" s="435"/>
      <c r="BA29" s="435"/>
      <c r="BB29" s="429"/>
      <c r="BC29" s="460"/>
      <c r="BD29" s="460"/>
      <c r="BE29" s="460"/>
      <c r="BF29" s="430"/>
      <c r="BG29" s="435"/>
      <c r="BH29" s="435"/>
      <c r="BI29" s="435"/>
      <c r="BJ29" s="435"/>
      <c r="BK29" s="435"/>
      <c r="BL29" s="435"/>
      <c r="BM29" s="435"/>
      <c r="BN29" s="435"/>
      <c r="BO29" s="435"/>
      <c r="BP29" s="435"/>
      <c r="BQ29" s="435"/>
      <c r="BR29" s="435"/>
      <c r="BS29" s="435"/>
      <c r="BT29" s="435"/>
      <c r="BU29" s="435"/>
      <c r="BV29" s="435"/>
      <c r="BW29" s="435"/>
      <c r="BX29" s="435"/>
      <c r="BY29" s="435"/>
      <c r="BZ29" s="435"/>
      <c r="CA29" s="435"/>
      <c r="CB29" s="429"/>
      <c r="CC29" s="435"/>
      <c r="CD29" s="435"/>
      <c r="CE29" s="435"/>
      <c r="CF29" s="435"/>
      <c r="CG29" s="35"/>
    </row>
    <row r="30" spans="1:85" ht="53.25" customHeight="1">
      <c r="A30" s="435"/>
      <c r="B30" s="435"/>
      <c r="C30" s="435"/>
      <c r="D30" s="435"/>
      <c r="E30" s="435"/>
      <c r="F30" s="435"/>
      <c r="G30" s="435"/>
      <c r="H30" s="435"/>
      <c r="I30" s="435"/>
      <c r="J30" s="435"/>
      <c r="K30" s="435"/>
      <c r="L30" s="435"/>
      <c r="M30" s="435"/>
      <c r="N30" s="429"/>
      <c r="O30" s="460"/>
      <c r="P30" s="460"/>
      <c r="Q30" s="460"/>
      <c r="R30" s="430"/>
      <c r="S30" s="435"/>
      <c r="T30" s="237"/>
      <c r="U30" s="237"/>
      <c r="V30" s="237"/>
      <c r="W30" s="237"/>
      <c r="X30" s="237"/>
      <c r="Y30" s="237"/>
      <c r="Z30" s="237"/>
      <c r="AA30" s="237"/>
      <c r="AB30" s="237" t="str">
        <f t="shared" si="11"/>
        <v/>
      </c>
      <c r="AC30" s="237"/>
      <c r="AD30" s="237" t="str">
        <f t="shared" si="12"/>
        <v/>
      </c>
      <c r="AE30" s="237"/>
      <c r="AF30" s="237" t="str">
        <f t="shared" si="13"/>
        <v/>
      </c>
      <c r="AG30" s="237"/>
      <c r="AH30" s="237" t="str">
        <f t="shared" si="14"/>
        <v/>
      </c>
      <c r="AI30" s="237"/>
      <c r="AJ30" s="237" t="str">
        <f t="shared" si="15"/>
        <v/>
      </c>
      <c r="AK30" s="237"/>
      <c r="AL30" s="237" t="str">
        <f t="shared" si="16"/>
        <v/>
      </c>
      <c r="AM30" s="237"/>
      <c r="AN30" s="237" t="str">
        <f t="shared" si="17"/>
        <v/>
      </c>
      <c r="AO30" s="237" t="e">
        <f t="shared" si="18"/>
        <v>#VALUE!</v>
      </c>
      <c r="AP30" s="237"/>
      <c r="AQ30" s="237"/>
      <c r="AR30" s="237"/>
      <c r="AS30" s="435"/>
      <c r="AT30" s="435"/>
      <c r="AU30" s="435"/>
      <c r="AV30" s="435"/>
      <c r="AW30" s="435"/>
      <c r="AX30" s="435"/>
      <c r="AY30" s="435"/>
      <c r="AZ30" s="435"/>
      <c r="BA30" s="435"/>
      <c r="BB30" s="429"/>
      <c r="BC30" s="460"/>
      <c r="BD30" s="460"/>
      <c r="BE30" s="460"/>
      <c r="BF30" s="430"/>
      <c r="BG30" s="435"/>
      <c r="BH30" s="435"/>
      <c r="BI30" s="435"/>
      <c r="BJ30" s="435"/>
      <c r="BK30" s="435"/>
      <c r="BL30" s="435"/>
      <c r="BM30" s="435"/>
      <c r="BN30" s="435"/>
      <c r="BO30" s="435"/>
      <c r="BP30" s="435"/>
      <c r="BQ30" s="435"/>
      <c r="BR30" s="435"/>
      <c r="BS30" s="435"/>
      <c r="BT30" s="435"/>
      <c r="BU30" s="435"/>
      <c r="BV30" s="435"/>
      <c r="BW30" s="435"/>
      <c r="BX30" s="435"/>
      <c r="BY30" s="435"/>
      <c r="BZ30" s="435"/>
      <c r="CA30" s="435"/>
      <c r="CB30" s="429"/>
      <c r="CC30" s="435"/>
      <c r="CD30" s="435"/>
      <c r="CE30" s="435"/>
      <c r="CF30" s="435"/>
      <c r="CG30" s="35"/>
    </row>
    <row r="31" spans="1:85" ht="53.25" customHeight="1">
      <c r="A31" s="436"/>
      <c r="B31" s="436"/>
      <c r="C31" s="436"/>
      <c r="D31" s="436"/>
      <c r="E31" s="436"/>
      <c r="F31" s="436"/>
      <c r="G31" s="436"/>
      <c r="H31" s="436"/>
      <c r="I31" s="513"/>
      <c r="J31" s="436"/>
      <c r="K31" s="513"/>
      <c r="L31" s="513"/>
      <c r="M31" s="513"/>
      <c r="N31" s="429"/>
      <c r="O31" s="460"/>
      <c r="P31" s="460"/>
      <c r="Q31" s="460"/>
      <c r="R31" s="430"/>
      <c r="S31" s="436"/>
      <c r="T31" s="234"/>
      <c r="U31" s="234"/>
      <c r="V31" s="234"/>
      <c r="W31" s="234"/>
      <c r="X31" s="234"/>
      <c r="Y31" s="234"/>
      <c r="Z31" s="234"/>
      <c r="AA31" s="234"/>
      <c r="AB31" s="234" t="str">
        <f t="shared" si="11"/>
        <v/>
      </c>
      <c r="AC31" s="234"/>
      <c r="AD31" s="234" t="str">
        <f t="shared" si="12"/>
        <v/>
      </c>
      <c r="AE31" s="234"/>
      <c r="AF31" s="234" t="str">
        <f t="shared" si="13"/>
        <v/>
      </c>
      <c r="AG31" s="234"/>
      <c r="AH31" s="234" t="str">
        <f t="shared" si="14"/>
        <v/>
      </c>
      <c r="AI31" s="234"/>
      <c r="AJ31" s="234" t="str">
        <f t="shared" si="15"/>
        <v/>
      </c>
      <c r="AK31" s="234"/>
      <c r="AL31" s="234" t="str">
        <f t="shared" si="16"/>
        <v/>
      </c>
      <c r="AM31" s="234"/>
      <c r="AN31" s="234" t="str">
        <f t="shared" si="17"/>
        <v/>
      </c>
      <c r="AO31" s="234" t="e">
        <f t="shared" si="18"/>
        <v>#VALUE!</v>
      </c>
      <c r="AP31" s="234"/>
      <c r="AQ31" s="234"/>
      <c r="AR31" s="234"/>
      <c r="AS31" s="436"/>
      <c r="AT31" s="436"/>
      <c r="AU31" s="436"/>
      <c r="AV31" s="436"/>
      <c r="AW31" s="436"/>
      <c r="AX31" s="436"/>
      <c r="AY31" s="436"/>
      <c r="AZ31" s="436"/>
      <c r="BA31" s="436"/>
      <c r="BB31" s="429"/>
      <c r="BC31" s="460"/>
      <c r="BD31" s="460"/>
      <c r="BE31" s="460"/>
      <c r="BF31" s="430"/>
      <c r="BG31" s="436"/>
      <c r="BH31" s="436"/>
      <c r="BI31" s="436"/>
      <c r="BJ31" s="436"/>
      <c r="BK31" s="436"/>
      <c r="BL31" s="436"/>
      <c r="BM31" s="436"/>
      <c r="BN31" s="436"/>
      <c r="BO31" s="436"/>
      <c r="BP31" s="436"/>
      <c r="BQ31" s="436"/>
      <c r="BR31" s="436"/>
      <c r="BS31" s="436"/>
      <c r="BT31" s="436"/>
      <c r="BU31" s="436"/>
      <c r="BV31" s="436"/>
      <c r="BW31" s="436"/>
      <c r="BX31" s="436"/>
      <c r="BY31" s="436"/>
      <c r="BZ31" s="436"/>
      <c r="CA31" s="436"/>
      <c r="CB31" s="431"/>
      <c r="CC31" s="436"/>
      <c r="CD31" s="436"/>
      <c r="CE31" s="436"/>
      <c r="CF31" s="436"/>
      <c r="CG31" s="35"/>
    </row>
    <row r="32" spans="1:85" ht="31.5" customHeight="1">
      <c r="A32" s="12"/>
      <c r="B32" s="12"/>
      <c r="C32" s="564"/>
      <c r="D32" s="564"/>
      <c r="E32" s="564"/>
      <c r="F32" s="12"/>
      <c r="G32" s="12"/>
      <c r="H32" s="12"/>
      <c r="I32" s="12"/>
      <c r="J32" s="12"/>
      <c r="K32" s="12"/>
      <c r="L32" s="12"/>
      <c r="M32" s="12"/>
      <c r="N32" s="12"/>
      <c r="O32" s="12"/>
      <c r="P32" s="12"/>
      <c r="Q32" s="12"/>
      <c r="R32" s="12"/>
      <c r="S32" s="12"/>
      <c r="T32" s="12"/>
      <c r="U32" s="12"/>
      <c r="V32" s="12"/>
      <c r="W32" s="12"/>
      <c r="X32" s="12"/>
      <c r="Y32" s="12"/>
      <c r="Z32" s="12"/>
      <c r="AA32" s="12"/>
      <c r="AB32" s="147" t="str">
        <f t="shared" si="11"/>
        <v/>
      </c>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32"/>
      <c r="CD32" s="32"/>
      <c r="CE32" s="32"/>
      <c r="CF32" s="32"/>
      <c r="CG32" s="35"/>
    </row>
    <row r="33" spans="1:85" ht="21" customHeight="1">
      <c r="A33" s="12"/>
      <c r="B33" s="12"/>
      <c r="C33" s="460"/>
      <c r="D33" s="460"/>
      <c r="E33" s="460"/>
      <c r="F33" s="12"/>
      <c r="G33" s="12"/>
      <c r="H33" s="12"/>
      <c r="I33" s="12"/>
      <c r="J33" s="12"/>
      <c r="K33" s="12"/>
      <c r="L33" s="12"/>
      <c r="M33" s="12"/>
      <c r="N33" s="12"/>
      <c r="O33" s="12"/>
      <c r="P33" s="12"/>
      <c r="Q33" s="12"/>
      <c r="R33" s="12"/>
      <c r="S33" s="12"/>
      <c r="T33" s="12"/>
      <c r="U33" s="12"/>
      <c r="V33" s="12"/>
      <c r="W33" s="12"/>
      <c r="X33" s="12"/>
      <c r="Y33" s="12"/>
      <c r="Z33" s="12"/>
      <c r="AA33" s="12"/>
      <c r="AB33" s="147" t="str">
        <f t="shared" si="11"/>
        <v/>
      </c>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2"/>
      <c r="CG33" s="35"/>
    </row>
    <row r="34" spans="1:85" ht="15.75" hidden="1" customHeight="1">
      <c r="A34" s="12"/>
      <c r="B34" s="12"/>
      <c r="C34" s="460"/>
      <c r="D34" s="460"/>
      <c r="E34" s="460"/>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38"/>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2"/>
      <c r="CG34" s="35"/>
    </row>
    <row r="35" spans="1:85" ht="135" hidden="1" customHeight="1">
      <c r="A35" s="12"/>
      <c r="B35" s="12"/>
      <c r="C35" s="460"/>
      <c r="D35" s="460"/>
      <c r="E35" s="460"/>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313</v>
      </c>
      <c r="AG35" s="38"/>
      <c r="AH35" s="12" t="s">
        <v>21</v>
      </c>
      <c r="AI35" s="12">
        <v>1</v>
      </c>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2"/>
      <c r="CG35" s="35"/>
    </row>
    <row r="36" spans="1:85" ht="120" hidden="1" customHeight="1">
      <c r="A36" s="12"/>
      <c r="B36" s="12"/>
      <c r="C36" s="460"/>
      <c r="D36" s="460"/>
      <c r="E36" s="460"/>
      <c r="F36" s="12"/>
      <c r="G36" s="12"/>
      <c r="H36" s="12"/>
      <c r="I36" s="12"/>
      <c r="J36" s="12"/>
      <c r="K36" s="12"/>
      <c r="L36" s="12"/>
      <c r="M36" s="12"/>
      <c r="N36" s="12"/>
      <c r="O36" s="12"/>
      <c r="P36" s="12"/>
      <c r="Q36" s="12"/>
      <c r="R36" s="12"/>
      <c r="S36" s="12"/>
      <c r="T36" s="12"/>
      <c r="U36" s="12"/>
      <c r="V36" s="12"/>
      <c r="W36" s="12"/>
      <c r="X36" s="12"/>
      <c r="Y36" s="12"/>
      <c r="Z36" s="12"/>
      <c r="AA36" s="12"/>
      <c r="AB36" s="12"/>
      <c r="AC36" s="12" t="s">
        <v>10</v>
      </c>
      <c r="AD36" s="12" t="s">
        <v>55</v>
      </c>
      <c r="AE36" s="12" t="s">
        <v>35</v>
      </c>
      <c r="AF36" s="12" t="s">
        <v>314</v>
      </c>
      <c r="AG36" s="38"/>
      <c r="AH36" s="12" t="s">
        <v>315</v>
      </c>
      <c r="AI36" s="12">
        <v>2</v>
      </c>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2"/>
      <c r="CG36" s="35"/>
    </row>
    <row r="37" spans="1:85" ht="50.25" hidden="1" customHeight="1">
      <c r="A37" s="12"/>
      <c r="B37" s="12"/>
      <c r="C37" s="12"/>
      <c r="D37" s="12"/>
      <c r="E37" s="12"/>
      <c r="F37" s="12"/>
      <c r="G37" s="12"/>
      <c r="H37" s="12"/>
      <c r="I37" s="12"/>
      <c r="J37" s="12"/>
      <c r="K37" s="12"/>
      <c r="L37" s="12"/>
      <c r="M37" s="12"/>
      <c r="N37" s="12"/>
      <c r="O37" s="12"/>
      <c r="P37" s="12"/>
      <c r="Q37" s="12"/>
      <c r="R37" s="12"/>
      <c r="S37" s="39" t="s">
        <v>1673</v>
      </c>
      <c r="T37" s="39"/>
      <c r="U37" s="12"/>
      <c r="V37" s="12"/>
      <c r="W37" s="12"/>
      <c r="X37" s="12"/>
      <c r="Y37" s="12"/>
      <c r="Z37" s="12"/>
      <c r="AA37" s="12"/>
      <c r="AB37" s="12"/>
      <c r="AC37" s="12" t="s">
        <v>13</v>
      </c>
      <c r="AD37" s="12" t="s">
        <v>24</v>
      </c>
      <c r="AE37" s="12" t="s">
        <v>131</v>
      </c>
      <c r="AF37" s="12" t="s">
        <v>317</v>
      </c>
      <c r="AG37" s="38"/>
      <c r="AH37" s="12" t="s">
        <v>318</v>
      </c>
      <c r="AI37" s="12">
        <v>3</v>
      </c>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2"/>
      <c r="CG37" s="35"/>
    </row>
    <row r="38" spans="1:85" ht="56.25" hidden="1" customHeight="1">
      <c r="A38" s="12"/>
      <c r="B38" s="12"/>
      <c r="C38" s="12"/>
      <c r="D38" s="12"/>
      <c r="E38" s="12"/>
      <c r="F38" s="12"/>
      <c r="G38" s="12"/>
      <c r="H38" s="12"/>
      <c r="I38" s="12"/>
      <c r="J38" s="12"/>
      <c r="K38" s="12"/>
      <c r="L38" s="12"/>
      <c r="M38" s="12"/>
      <c r="N38" s="12"/>
      <c r="O38" s="12"/>
      <c r="P38" s="12"/>
      <c r="Q38" s="12"/>
      <c r="R38" s="12"/>
      <c r="S38" s="39" t="s">
        <v>1674</v>
      </c>
      <c r="T38" s="39"/>
      <c r="U38" s="12"/>
      <c r="V38" s="12"/>
      <c r="W38" s="12"/>
      <c r="X38" s="12"/>
      <c r="Y38" s="12"/>
      <c r="Z38" s="12"/>
      <c r="AA38" s="12"/>
      <c r="AB38" s="12"/>
      <c r="AC38" s="12" t="s">
        <v>47</v>
      </c>
      <c r="AD38" s="12" t="s">
        <v>58</v>
      </c>
      <c r="AE38" s="12" t="s">
        <v>32</v>
      </c>
      <c r="AF38" s="12" t="s">
        <v>320</v>
      </c>
      <c r="AG38" s="38"/>
      <c r="AH38" s="12" t="s">
        <v>55</v>
      </c>
      <c r="AI38" s="12">
        <v>4</v>
      </c>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50.25" hidden="1" customHeight="1">
      <c r="A39" s="12"/>
      <c r="B39" s="12"/>
      <c r="C39" s="12"/>
      <c r="D39" s="12"/>
      <c r="E39" s="12"/>
      <c r="F39" s="12"/>
      <c r="G39" s="12"/>
      <c r="H39" s="12"/>
      <c r="I39" s="12"/>
      <c r="J39" s="12"/>
      <c r="K39" s="12"/>
      <c r="L39" s="12"/>
      <c r="M39" s="12"/>
      <c r="N39" s="12"/>
      <c r="O39" s="12"/>
      <c r="P39" s="12"/>
      <c r="Q39" s="12"/>
      <c r="R39" s="12"/>
      <c r="S39" s="39" t="s">
        <v>1675</v>
      </c>
      <c r="T39" s="39"/>
      <c r="U39" s="12"/>
      <c r="V39" s="12"/>
      <c r="W39" s="12"/>
      <c r="X39" s="12"/>
      <c r="Y39" s="12"/>
      <c r="Z39" s="12"/>
      <c r="AA39" s="12"/>
      <c r="AB39" s="12"/>
      <c r="AC39" s="12" t="s">
        <v>71</v>
      </c>
      <c r="AD39" s="12" t="s">
        <v>21</v>
      </c>
      <c r="AE39" s="12" t="s">
        <v>322</v>
      </c>
      <c r="AF39" s="12" t="s">
        <v>323</v>
      </c>
      <c r="AG39" s="38"/>
      <c r="AH39" s="12" t="s">
        <v>71</v>
      </c>
      <c r="AI39" s="12">
        <v>5</v>
      </c>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15.75" hidden="1" customHeight="1">
      <c r="A40" s="12"/>
      <c r="B40" s="12"/>
      <c r="C40" s="12"/>
      <c r="D40" s="12"/>
      <c r="E40" s="12"/>
      <c r="F40" s="12"/>
      <c r="G40" s="12"/>
      <c r="H40" s="12"/>
      <c r="I40" s="12"/>
      <c r="J40" s="12"/>
      <c r="K40" s="12"/>
      <c r="L40" s="12"/>
      <c r="M40" s="12"/>
      <c r="N40" s="12"/>
      <c r="O40" s="12"/>
      <c r="P40" s="12"/>
      <c r="Q40" s="12"/>
      <c r="R40" s="12"/>
      <c r="S40" s="39" t="s">
        <v>1676</v>
      </c>
      <c r="T40" s="39"/>
      <c r="U40" s="12"/>
      <c r="V40" s="12"/>
      <c r="W40" s="12"/>
      <c r="X40" s="12"/>
      <c r="Y40" s="12"/>
      <c r="Z40" s="12"/>
      <c r="AA40" s="12"/>
      <c r="AB40" s="12"/>
      <c r="AC40" s="12" t="s">
        <v>85</v>
      </c>
      <c r="AD40" s="12" t="s">
        <v>89</v>
      </c>
      <c r="AE40" s="12" t="s">
        <v>94</v>
      </c>
      <c r="AF40" s="12" t="s">
        <v>61</v>
      </c>
      <c r="AG40" s="38"/>
      <c r="AH40" s="12" t="s">
        <v>326</v>
      </c>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t="s">
        <v>51</v>
      </c>
      <c r="AD41" s="12" t="s">
        <v>79</v>
      </c>
      <c r="AE41" s="12" t="s">
        <v>96</v>
      </c>
      <c r="AF41" s="12" t="s">
        <v>327</v>
      </c>
      <c r="AG41" s="40"/>
      <c r="AH41" s="12" t="s">
        <v>268</v>
      </c>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t="s">
        <v>328</v>
      </c>
      <c r="AD42" s="12" t="s">
        <v>61</v>
      </c>
      <c r="AE42" s="12" t="s">
        <v>98</v>
      </c>
      <c r="AF42" s="12" t="s">
        <v>329</v>
      </c>
      <c r="AG42" s="40"/>
      <c r="AH42" s="12" t="s">
        <v>330</v>
      </c>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t="s">
        <v>92</v>
      </c>
      <c r="AE43" s="12" t="s">
        <v>38</v>
      </c>
      <c r="AF43" s="12" t="s">
        <v>58</v>
      </c>
      <c r="AG43" s="40"/>
      <c r="AH43" s="12" t="s">
        <v>331</v>
      </c>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t="s">
        <v>127</v>
      </c>
      <c r="AE44" s="12"/>
      <c r="AF44" s="12"/>
      <c r="AG44" s="41"/>
      <c r="AH44" s="12" t="s">
        <v>85</v>
      </c>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t="s">
        <v>332</v>
      </c>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41"/>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41"/>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41"/>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41"/>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41"/>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t="s">
        <v>12</v>
      </c>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t="s">
        <v>15</v>
      </c>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t="s">
        <v>27</v>
      </c>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t="s">
        <v>141</v>
      </c>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t="s">
        <v>277</v>
      </c>
      <c r="AB105" s="12">
        <v>15</v>
      </c>
      <c r="AC105" s="12" t="s">
        <v>278</v>
      </c>
      <c r="AD105" s="12">
        <v>15</v>
      </c>
      <c r="AE105" s="12" t="s">
        <v>279</v>
      </c>
      <c r="AF105" s="12"/>
      <c r="AG105" s="12" t="s">
        <v>276</v>
      </c>
      <c r="AH105" s="12"/>
      <c r="AI105" s="12" t="s">
        <v>280</v>
      </c>
      <c r="AJ105" s="12"/>
      <c r="AK105" s="12" t="s">
        <v>281</v>
      </c>
      <c r="AL105" s="12"/>
      <c r="AM105" s="12" t="s">
        <v>282</v>
      </c>
      <c r="AN105" s="12"/>
      <c r="AO105" s="12"/>
      <c r="AP105" s="12"/>
      <c r="AQ105" s="12" t="s">
        <v>283</v>
      </c>
      <c r="AR105" s="12"/>
      <c r="AS105" s="12"/>
      <c r="AT105" s="12" t="s">
        <v>284</v>
      </c>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t="s">
        <v>334</v>
      </c>
      <c r="AB106" s="12">
        <v>10</v>
      </c>
      <c r="AC106" s="12" t="s">
        <v>335</v>
      </c>
      <c r="AD106" s="12">
        <v>0</v>
      </c>
      <c r="AE106" s="12" t="s">
        <v>336</v>
      </c>
      <c r="AF106" s="12"/>
      <c r="AG106" s="12" t="s">
        <v>337</v>
      </c>
      <c r="AH106" s="12"/>
      <c r="AI106" s="12" t="s">
        <v>338</v>
      </c>
      <c r="AJ106" s="12"/>
      <c r="AK106" s="12" t="s">
        <v>339</v>
      </c>
      <c r="AL106" s="12"/>
      <c r="AM106" s="12" t="s">
        <v>340</v>
      </c>
      <c r="AN106" s="12"/>
      <c r="AO106" s="12"/>
      <c r="AP106" s="12"/>
      <c r="AQ106" s="12" t="s">
        <v>341</v>
      </c>
      <c r="AR106" s="12"/>
      <c r="AS106" s="12"/>
      <c r="AT106" s="12" t="s">
        <v>342</v>
      </c>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v>5</v>
      </c>
      <c r="AC107" s="12"/>
      <c r="AD107" s="12"/>
      <c r="AE107" s="12"/>
      <c r="AF107" s="12"/>
      <c r="AG107" s="12" t="s">
        <v>343</v>
      </c>
      <c r="AH107" s="12"/>
      <c r="AI107" s="12"/>
      <c r="AJ107" s="12"/>
      <c r="AK107" s="12"/>
      <c r="AL107" s="12"/>
      <c r="AM107" s="12" t="s">
        <v>344</v>
      </c>
      <c r="AN107" s="12"/>
      <c r="AO107" s="12"/>
      <c r="AP107" s="12"/>
      <c r="AQ107" s="12" t="s">
        <v>345</v>
      </c>
      <c r="AR107" s="12"/>
      <c r="AS107" s="12"/>
      <c r="AT107" s="12" t="s">
        <v>346</v>
      </c>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350">
    <mergeCell ref="BY28:BY31"/>
    <mergeCell ref="BZ28:BZ31"/>
    <mergeCell ref="CA28:CA31"/>
    <mergeCell ref="CB28:CB31"/>
    <mergeCell ref="CC28:CC31"/>
    <mergeCell ref="CD28:CD31"/>
    <mergeCell ref="CE28:CE31"/>
    <mergeCell ref="CF28:CF31"/>
    <mergeCell ref="BR28:BR31"/>
    <mergeCell ref="BS28:BS31"/>
    <mergeCell ref="BT28:BT31"/>
    <mergeCell ref="BU28:BU31"/>
    <mergeCell ref="BV28:BV31"/>
    <mergeCell ref="BW28:BW31"/>
    <mergeCell ref="BX28:BX31"/>
    <mergeCell ref="AZ22:AZ26"/>
    <mergeCell ref="BA22:BA26"/>
    <mergeCell ref="BB22:BB26"/>
    <mergeCell ref="BC22:BC26"/>
    <mergeCell ref="BD22:BD26"/>
    <mergeCell ref="BE22:BE26"/>
    <mergeCell ref="BF22:BF26"/>
    <mergeCell ref="BG23:BG26"/>
    <mergeCell ref="AS27:AS31"/>
    <mergeCell ref="AT27:AT31"/>
    <mergeCell ref="AU27:AU31"/>
    <mergeCell ref="AV27:AV31"/>
    <mergeCell ref="AW27:AW31"/>
    <mergeCell ref="AX27:AX31"/>
    <mergeCell ref="AY27:AY31"/>
    <mergeCell ref="AZ27:AZ31"/>
    <mergeCell ref="BA27:BA31"/>
    <mergeCell ref="BB27:BB31"/>
    <mergeCell ref="BC27:BC31"/>
    <mergeCell ref="BD27:BD31"/>
    <mergeCell ref="BE27:BE31"/>
    <mergeCell ref="BF27:BF31"/>
    <mergeCell ref="AJ22:AJ26"/>
    <mergeCell ref="AK22:AK26"/>
    <mergeCell ref="AL22:AL26"/>
    <mergeCell ref="AM22:AM26"/>
    <mergeCell ref="AN22:AN26"/>
    <mergeCell ref="AO22:AO26"/>
    <mergeCell ref="AP22:AP26"/>
    <mergeCell ref="AQ22:AQ26"/>
    <mergeCell ref="AR22:AR26"/>
    <mergeCell ref="AA22:AA26"/>
    <mergeCell ref="AB22:AB26"/>
    <mergeCell ref="AC22:AC26"/>
    <mergeCell ref="AD22:AD26"/>
    <mergeCell ref="AE22:AE26"/>
    <mergeCell ref="AF22:AF26"/>
    <mergeCell ref="AG22:AG26"/>
    <mergeCell ref="AH22:AH26"/>
    <mergeCell ref="AI22:AI26"/>
    <mergeCell ref="CF23:CF25"/>
    <mergeCell ref="BV23:BV26"/>
    <mergeCell ref="BW23:BW26"/>
    <mergeCell ref="BX23:BX25"/>
    <mergeCell ref="BY23:BY26"/>
    <mergeCell ref="BZ23:BZ25"/>
    <mergeCell ref="CA23:CA25"/>
    <mergeCell ref="CB23:CB25"/>
    <mergeCell ref="H22:H26"/>
    <mergeCell ref="I22:I26"/>
    <mergeCell ref="J22:J26"/>
    <mergeCell ref="K22:K26"/>
    <mergeCell ref="L22:L26"/>
    <mergeCell ref="M22:M26"/>
    <mergeCell ref="N22:N26"/>
    <mergeCell ref="O22:O26"/>
    <mergeCell ref="P22:P26"/>
    <mergeCell ref="T22:T26"/>
    <mergeCell ref="U22:U26"/>
    <mergeCell ref="V22:V26"/>
    <mergeCell ref="W22:W26"/>
    <mergeCell ref="X22:X26"/>
    <mergeCell ref="Y22:Y26"/>
    <mergeCell ref="Z22:Z26"/>
    <mergeCell ref="BP23:BP26"/>
    <mergeCell ref="BQ23:BQ26"/>
    <mergeCell ref="BR23:BR26"/>
    <mergeCell ref="BS23:BS26"/>
    <mergeCell ref="BT23:BT26"/>
    <mergeCell ref="BU23:BU26"/>
    <mergeCell ref="CC23:CC26"/>
    <mergeCell ref="CD23:CD25"/>
    <mergeCell ref="CE23:CE25"/>
    <mergeCell ref="CF12:CF16"/>
    <mergeCell ref="CB17:CB18"/>
    <mergeCell ref="CF17:CF18"/>
    <mergeCell ref="BY20:BY21"/>
    <mergeCell ref="BZ20:BZ21"/>
    <mergeCell ref="CA20:CA21"/>
    <mergeCell ref="CB20:CB21"/>
    <mergeCell ref="CC20:CC21"/>
    <mergeCell ref="CD20:CD21"/>
    <mergeCell ref="CE20:CE21"/>
    <mergeCell ref="CF20:CF21"/>
    <mergeCell ref="BY12:BY16"/>
    <mergeCell ref="BZ12:BZ16"/>
    <mergeCell ref="CA12:CA16"/>
    <mergeCell ref="BP12:BP16"/>
    <mergeCell ref="BQ12:BQ16"/>
    <mergeCell ref="BR12:BR16"/>
    <mergeCell ref="BS12:BS16"/>
    <mergeCell ref="BT12:BT16"/>
    <mergeCell ref="CB12:CB16"/>
    <mergeCell ref="CC12:CC16"/>
    <mergeCell ref="CD12:CD16"/>
    <mergeCell ref="CE12:CE16"/>
    <mergeCell ref="BU12:BU16"/>
    <mergeCell ref="BV12:BV16"/>
    <mergeCell ref="BW12:BW16"/>
    <mergeCell ref="BX12:BX16"/>
    <mergeCell ref="BG12:BG16"/>
    <mergeCell ref="BH12:BH16"/>
    <mergeCell ref="BI12:BI16"/>
    <mergeCell ref="BJ12:BJ16"/>
    <mergeCell ref="BK12:BK16"/>
    <mergeCell ref="BL12:BL16"/>
    <mergeCell ref="BM12:BM16"/>
    <mergeCell ref="BN12:BN16"/>
    <mergeCell ref="BO12:BO16"/>
    <mergeCell ref="BZ8:BZ11"/>
    <mergeCell ref="CA8:CA11"/>
    <mergeCell ref="CB8:CB11"/>
    <mergeCell ref="CC8:CC11"/>
    <mergeCell ref="CD8:CD11"/>
    <mergeCell ref="CE8:CE11"/>
    <mergeCell ref="CF8:CF11"/>
    <mergeCell ref="BQ8:BQ11"/>
    <mergeCell ref="BR8:BR11"/>
    <mergeCell ref="BU8:BU11"/>
    <mergeCell ref="BV8:BV11"/>
    <mergeCell ref="BW8:BW11"/>
    <mergeCell ref="BX8:BX11"/>
    <mergeCell ref="BY8:BY11"/>
    <mergeCell ref="O8:O11"/>
    <mergeCell ref="P8:P11"/>
    <mergeCell ref="Q8:Q11"/>
    <mergeCell ref="R8:R11"/>
    <mergeCell ref="S8:S11"/>
    <mergeCell ref="C5:C7"/>
    <mergeCell ref="D6:D7"/>
    <mergeCell ref="A8:A11"/>
    <mergeCell ref="B8:B11"/>
    <mergeCell ref="C8:C11"/>
    <mergeCell ref="D8:D11"/>
    <mergeCell ref="E8:E11"/>
    <mergeCell ref="A1:A3"/>
    <mergeCell ref="B1:H1"/>
    <mergeCell ref="B2:H2"/>
    <mergeCell ref="CC4:CG4"/>
    <mergeCell ref="A5:A7"/>
    <mergeCell ref="B5:B7"/>
    <mergeCell ref="CC5:CG6"/>
    <mergeCell ref="BS8:BS11"/>
    <mergeCell ref="BT8:BT11"/>
    <mergeCell ref="BL5:BQ6"/>
    <mergeCell ref="BR5:BT6"/>
    <mergeCell ref="BL8:BL11"/>
    <mergeCell ref="BM8:BM11"/>
    <mergeCell ref="BN8:BN11"/>
    <mergeCell ref="BO8:BO11"/>
    <mergeCell ref="BP8:BP11"/>
    <mergeCell ref="B3:H3"/>
    <mergeCell ref="D5:M5"/>
    <mergeCell ref="BU5:BX6"/>
    <mergeCell ref="BY5:CB6"/>
    <mergeCell ref="E6:E7"/>
    <mergeCell ref="F6:F7"/>
    <mergeCell ref="G6:G7"/>
    <mergeCell ref="H6:I7"/>
    <mergeCell ref="S5:S7"/>
    <mergeCell ref="T5:AS5"/>
    <mergeCell ref="T6:Z6"/>
    <mergeCell ref="AA6:AP6"/>
    <mergeCell ref="AQ6:AQ7"/>
    <mergeCell ref="AR6:AR7"/>
    <mergeCell ref="AS6:AS7"/>
    <mergeCell ref="J6:K7"/>
    <mergeCell ref="M6:M7"/>
    <mergeCell ref="BP28:BP31"/>
    <mergeCell ref="BQ28:BQ31"/>
    <mergeCell ref="BG28:BG31"/>
    <mergeCell ref="BH28:BH31"/>
    <mergeCell ref="BI28:BI31"/>
    <mergeCell ref="BJ28:BJ31"/>
    <mergeCell ref="BK28:BK31"/>
    <mergeCell ref="BL28:BL31"/>
    <mergeCell ref="BM28:BM31"/>
    <mergeCell ref="AS17:AS21"/>
    <mergeCell ref="AT17:AT21"/>
    <mergeCell ref="AU17:AU21"/>
    <mergeCell ref="AV17:AV21"/>
    <mergeCell ref="AW17:AW21"/>
    <mergeCell ref="AX17:AX21"/>
    <mergeCell ref="AY17:AY21"/>
    <mergeCell ref="BN28:BN31"/>
    <mergeCell ref="BO28:BO31"/>
    <mergeCell ref="BH23:BH26"/>
    <mergeCell ref="BI23:BI26"/>
    <mergeCell ref="BJ23:BJ26"/>
    <mergeCell ref="BK23:BK26"/>
    <mergeCell ref="BL23:BL26"/>
    <mergeCell ref="BM23:BM26"/>
    <mergeCell ref="BN23:BN26"/>
    <mergeCell ref="BO23:BO26"/>
    <mergeCell ref="AS22:AS26"/>
    <mergeCell ref="AT22:AT26"/>
    <mergeCell ref="AU22:AU26"/>
    <mergeCell ref="AV22:AV26"/>
    <mergeCell ref="AW22:AW26"/>
    <mergeCell ref="AX22:AX26"/>
    <mergeCell ref="AY22:AY26"/>
    <mergeCell ref="BP19:BP21"/>
    <mergeCell ref="BQ19:BQ21"/>
    <mergeCell ref="BG19:BG21"/>
    <mergeCell ref="BH19:BH21"/>
    <mergeCell ref="BI19:BI21"/>
    <mergeCell ref="BJ19:BJ21"/>
    <mergeCell ref="BK19:BK21"/>
    <mergeCell ref="BL19:BL21"/>
    <mergeCell ref="BM19:BM21"/>
    <mergeCell ref="AZ17:AZ21"/>
    <mergeCell ref="BA17:BA21"/>
    <mergeCell ref="BB17:BB21"/>
    <mergeCell ref="BC17:BC21"/>
    <mergeCell ref="BD17:BD21"/>
    <mergeCell ref="BE17:BE21"/>
    <mergeCell ref="BF17:BF21"/>
    <mergeCell ref="BN19:BN21"/>
    <mergeCell ref="BO19:BO21"/>
    <mergeCell ref="BD12:BD16"/>
    <mergeCell ref="BE12:BE16"/>
    <mergeCell ref="BF12:BF16"/>
    <mergeCell ref="AZ12:AZ16"/>
    <mergeCell ref="BA12:BA16"/>
    <mergeCell ref="AZ8:AZ11"/>
    <mergeCell ref="BA8:BA11"/>
    <mergeCell ref="AS12:AS16"/>
    <mergeCell ref="AT12:AT16"/>
    <mergeCell ref="AU12:AU16"/>
    <mergeCell ref="AV12:AV16"/>
    <mergeCell ref="AW12:AW16"/>
    <mergeCell ref="AX8:AX11"/>
    <mergeCell ref="AY8:AY11"/>
    <mergeCell ref="AS8:AS11"/>
    <mergeCell ref="AT8:AT11"/>
    <mergeCell ref="AU8:AU11"/>
    <mergeCell ref="AV8:AV11"/>
    <mergeCell ref="AW8:AW11"/>
    <mergeCell ref="AX12:AX16"/>
    <mergeCell ref="AY12:AY16"/>
    <mergeCell ref="BB8:BB11"/>
    <mergeCell ref="BC8:BC11"/>
    <mergeCell ref="BB12:BB16"/>
    <mergeCell ref="BC12:BC16"/>
    <mergeCell ref="BD8:BD11"/>
    <mergeCell ref="BE8:BE11"/>
    <mergeCell ref="BF8:BF11"/>
    <mergeCell ref="BG8:BG11"/>
    <mergeCell ref="BH8:BH11"/>
    <mergeCell ref="BI8:BI11"/>
    <mergeCell ref="BJ8:BJ11"/>
    <mergeCell ref="BK8:BK11"/>
    <mergeCell ref="AT5:BA6"/>
    <mergeCell ref="BG5:BK6"/>
    <mergeCell ref="AU7:AV7"/>
    <mergeCell ref="AX7:AY7"/>
    <mergeCell ref="Q17:Q21"/>
    <mergeCell ref="R17:R21"/>
    <mergeCell ref="S17:S21"/>
    <mergeCell ref="Q22:Q26"/>
    <mergeCell ref="R22:R26"/>
    <mergeCell ref="S22:S26"/>
    <mergeCell ref="A22:A26"/>
    <mergeCell ref="B22:B26"/>
    <mergeCell ref="C22:C26"/>
    <mergeCell ref="D22:D26"/>
    <mergeCell ref="E22:E26"/>
    <mergeCell ref="F22:F26"/>
    <mergeCell ref="G22:G26"/>
    <mergeCell ref="A12:A16"/>
    <mergeCell ref="B12:B16"/>
    <mergeCell ref="C12:C16"/>
    <mergeCell ref="D12:D16"/>
    <mergeCell ref="E12:E16"/>
    <mergeCell ref="F12:F16"/>
    <mergeCell ref="G12:G16"/>
    <mergeCell ref="O17:O21"/>
    <mergeCell ref="P17:P21"/>
    <mergeCell ref="O12:O16"/>
    <mergeCell ref="P12:P16"/>
    <mergeCell ref="Q12:Q16"/>
    <mergeCell ref="R12:R16"/>
    <mergeCell ref="S12:S16"/>
    <mergeCell ref="H12:H16"/>
    <mergeCell ref="I12:I16"/>
    <mergeCell ref="J12:J16"/>
    <mergeCell ref="K12:K16"/>
    <mergeCell ref="L12:L16"/>
    <mergeCell ref="M12:M16"/>
    <mergeCell ref="N12:N16"/>
    <mergeCell ref="G27:G31"/>
    <mergeCell ref="M8:M11"/>
    <mergeCell ref="N8:N11"/>
    <mergeCell ref="F8:F11"/>
    <mergeCell ref="G8:G11"/>
    <mergeCell ref="H8:H11"/>
    <mergeCell ref="I8:I11"/>
    <mergeCell ref="J8:J11"/>
    <mergeCell ref="K8:K11"/>
    <mergeCell ref="L8:L11"/>
    <mergeCell ref="C32:C36"/>
    <mergeCell ref="D32:D36"/>
    <mergeCell ref="E32:E36"/>
    <mergeCell ref="A27:A31"/>
    <mergeCell ref="B27:B31"/>
    <mergeCell ref="C27:C31"/>
    <mergeCell ref="D27:D31"/>
    <mergeCell ref="E27:E31"/>
    <mergeCell ref="F27:F31"/>
    <mergeCell ref="O27:O31"/>
    <mergeCell ref="P27:P31"/>
    <mergeCell ref="Q27:Q31"/>
    <mergeCell ref="R27:R31"/>
    <mergeCell ref="S27:S31"/>
    <mergeCell ref="H27:H31"/>
    <mergeCell ref="I27:I31"/>
    <mergeCell ref="J27:J31"/>
    <mergeCell ref="K27:K31"/>
    <mergeCell ref="L27:L31"/>
    <mergeCell ref="M27:M31"/>
    <mergeCell ref="N27:N31"/>
    <mergeCell ref="H17:H21"/>
    <mergeCell ref="I17:I21"/>
    <mergeCell ref="J17:J21"/>
    <mergeCell ref="K17:K21"/>
    <mergeCell ref="L17:L21"/>
    <mergeCell ref="M17:M21"/>
    <mergeCell ref="N17:N21"/>
    <mergeCell ref="A17:A21"/>
    <mergeCell ref="B17:B21"/>
    <mergeCell ref="C17:C21"/>
    <mergeCell ref="D17:D21"/>
    <mergeCell ref="E17:E21"/>
    <mergeCell ref="F17:F21"/>
    <mergeCell ref="G17:G21"/>
  </mergeCells>
  <conditionalFormatting sqref="I8 I12 I17">
    <cfRule type="cellIs" dxfId="1586" priority="1" operator="equal">
      <formula>"RARA VEZ"</formula>
    </cfRule>
  </conditionalFormatting>
  <conditionalFormatting sqref="I8 I12 I17">
    <cfRule type="cellIs" dxfId="1585" priority="2" operator="equal">
      <formula>"IMPROBABLE"</formula>
    </cfRule>
  </conditionalFormatting>
  <conditionalFormatting sqref="I8 I12 I17">
    <cfRule type="cellIs" dxfId="1584" priority="3" operator="equal">
      <formula>"POSIBLE"</formula>
    </cfRule>
  </conditionalFormatting>
  <conditionalFormatting sqref="I8 I12 I17">
    <cfRule type="cellIs" dxfId="1583" priority="4" operator="equal">
      <formula>"PROBABLE"</formula>
    </cfRule>
  </conditionalFormatting>
  <conditionalFormatting sqref="I8 I12 I17">
    <cfRule type="cellIs" dxfId="1582" priority="5" operator="equal">
      <formula>"CASI SEGURO"</formula>
    </cfRule>
  </conditionalFormatting>
  <conditionalFormatting sqref="K8:L8">
    <cfRule type="containsText" dxfId="1581" priority="6" stopIfTrue="1" operator="containsText" text="ALTA">
      <formula>NOT(ISERROR(SEARCH(("ALTA"),(K8))))</formula>
    </cfRule>
  </conditionalFormatting>
  <conditionalFormatting sqref="K8:L8">
    <cfRule type="containsText" dxfId="1580" priority="7" stopIfTrue="1" operator="containsText" text="MEDIA">
      <formula>NOT(ISERROR(SEARCH(("MEDIA"),(K8))))</formula>
    </cfRule>
  </conditionalFormatting>
  <conditionalFormatting sqref="K8:L8">
    <cfRule type="containsText" dxfId="1579" priority="8" stopIfTrue="1" operator="containsText" text="BAJA">
      <formula>NOT(ISERROR(SEARCH(("BAJA"),(K8))))</formula>
    </cfRule>
  </conditionalFormatting>
  <conditionalFormatting sqref="K8:L8">
    <cfRule type="containsText" dxfId="1578" priority="9" stopIfTrue="1" operator="containsText" text="ALTO">
      <formula>NOT(ISERROR(SEARCH(("ALTO"),(K8))))</formula>
    </cfRule>
  </conditionalFormatting>
  <conditionalFormatting sqref="K8:L8">
    <cfRule type="containsText" dxfId="1577" priority="10" stopIfTrue="1" operator="containsText" text="ALTO">
      <formula>NOT(ISERROR(SEARCH(("ALTO"),(K8))))</formula>
    </cfRule>
  </conditionalFormatting>
  <conditionalFormatting sqref="K8:L8">
    <cfRule type="containsText" dxfId="1576" priority="11" stopIfTrue="1" operator="containsText" text="MEDIO">
      <formula>NOT(ISERROR(SEARCH(("MEDIO"),(K8))))</formula>
    </cfRule>
  </conditionalFormatting>
  <conditionalFormatting sqref="K8:L8">
    <cfRule type="containsText" dxfId="1575" priority="12" stopIfTrue="1" operator="containsText" text="MEDIO">
      <formula>NOT(ISERROR(SEARCH(("MEDIO"),(K8))))</formula>
    </cfRule>
  </conditionalFormatting>
  <conditionalFormatting sqref="K8:L8">
    <cfRule type="containsText" dxfId="1574" priority="13" stopIfTrue="1" operator="containsText" text="BAJO">
      <formula>NOT(ISERROR(SEARCH(("BAJO"),(K8))))</formula>
    </cfRule>
  </conditionalFormatting>
  <conditionalFormatting sqref="K8:L8">
    <cfRule type="cellIs" dxfId="1573" priority="14" operator="equal">
      <formula>"INSIGNIFICANTE"</formula>
    </cfRule>
  </conditionalFormatting>
  <conditionalFormatting sqref="K8:L8">
    <cfRule type="cellIs" dxfId="1572" priority="15" operator="equal">
      <formula>"MENOR"</formula>
    </cfRule>
  </conditionalFormatting>
  <conditionalFormatting sqref="K8:L8">
    <cfRule type="cellIs" dxfId="1571" priority="16" operator="equal">
      <formula>"MODERADO"</formula>
    </cfRule>
  </conditionalFormatting>
  <conditionalFormatting sqref="K8:L8">
    <cfRule type="cellIs" dxfId="1570" priority="17" operator="equal">
      <formula>"MAYOR"</formula>
    </cfRule>
  </conditionalFormatting>
  <conditionalFormatting sqref="K8:L8">
    <cfRule type="cellIs" dxfId="1569" priority="18" operator="equal">
      <formula>"CATASTRÓFICO"</formula>
    </cfRule>
  </conditionalFormatting>
  <conditionalFormatting sqref="L12 L17 L22 L27">
    <cfRule type="containsText" dxfId="1568" priority="19" stopIfTrue="1" operator="containsText" text="ALTA">
      <formula>NOT(ISERROR(SEARCH(("ALTA"),(L12))))</formula>
    </cfRule>
  </conditionalFormatting>
  <conditionalFormatting sqref="L12 L17 L22 L27">
    <cfRule type="containsText" dxfId="1567" priority="20" stopIfTrue="1" operator="containsText" text="MEDIA">
      <formula>NOT(ISERROR(SEARCH(("MEDIA"),(L12))))</formula>
    </cfRule>
  </conditionalFormatting>
  <conditionalFormatting sqref="L12 L17 L22 L27">
    <cfRule type="containsText" dxfId="1566" priority="21" stopIfTrue="1" operator="containsText" text="BAJA">
      <formula>NOT(ISERROR(SEARCH(("BAJA"),(L12))))</formula>
    </cfRule>
  </conditionalFormatting>
  <conditionalFormatting sqref="L12 L17 L22 L27">
    <cfRule type="containsText" dxfId="1565" priority="22" stopIfTrue="1" operator="containsText" text="ALTO">
      <formula>NOT(ISERROR(SEARCH(("ALTO"),(L12))))</formula>
    </cfRule>
  </conditionalFormatting>
  <conditionalFormatting sqref="L12 L17 L22 L27">
    <cfRule type="containsText" dxfId="1564" priority="23" stopIfTrue="1" operator="containsText" text="ALTO">
      <formula>NOT(ISERROR(SEARCH(("ALTO"),(L12))))</formula>
    </cfRule>
  </conditionalFormatting>
  <conditionalFormatting sqref="L12 L17 L22 L27">
    <cfRule type="containsText" dxfId="1563" priority="24" stopIfTrue="1" operator="containsText" text="MEDIO">
      <formula>NOT(ISERROR(SEARCH(("MEDIO"),(L12))))</formula>
    </cfRule>
  </conditionalFormatting>
  <conditionalFormatting sqref="L12 L17 L22 L27">
    <cfRule type="containsText" dxfId="1562" priority="25" stopIfTrue="1" operator="containsText" text="MEDIO">
      <formula>NOT(ISERROR(SEARCH(("MEDIO"),(L12))))</formula>
    </cfRule>
  </conditionalFormatting>
  <conditionalFormatting sqref="L12 L17 L22 L27">
    <cfRule type="containsText" dxfId="1561" priority="26" stopIfTrue="1" operator="containsText" text="BAJO">
      <formula>NOT(ISERROR(SEARCH(("BAJO"),(L12))))</formula>
    </cfRule>
  </conditionalFormatting>
  <conditionalFormatting sqref="L12 L17 L22 L27">
    <cfRule type="cellIs" dxfId="1560" priority="27" operator="equal">
      <formula>"INSIGNIFICANTE"</formula>
    </cfRule>
  </conditionalFormatting>
  <conditionalFormatting sqref="L12 L17 L22 L27">
    <cfRule type="cellIs" dxfId="1559" priority="28" operator="equal">
      <formula>"MENOR"</formula>
    </cfRule>
  </conditionalFormatting>
  <conditionalFormatting sqref="L12 L17 L22 L27">
    <cfRule type="cellIs" dxfId="1558" priority="29" operator="equal">
      <formula>"MODERADO"</formula>
    </cfRule>
  </conditionalFormatting>
  <conditionalFormatting sqref="L12 L17 L22 L27">
    <cfRule type="cellIs" dxfId="1557" priority="30" operator="equal">
      <formula>"MAYOR"</formula>
    </cfRule>
  </conditionalFormatting>
  <conditionalFormatting sqref="L12 L17 L22 L27">
    <cfRule type="cellIs" dxfId="1556" priority="31" operator="equal">
      <formula>"CATASTRÓFICO"</formula>
    </cfRule>
  </conditionalFormatting>
  <conditionalFormatting sqref="K12 K17">
    <cfRule type="containsText" dxfId="1555" priority="32" stopIfTrue="1" operator="containsText" text="ALTA">
      <formula>NOT(ISERROR(SEARCH(("ALTA"),(K12))))</formula>
    </cfRule>
  </conditionalFormatting>
  <conditionalFormatting sqref="K12 K17">
    <cfRule type="containsText" dxfId="1554" priority="33" stopIfTrue="1" operator="containsText" text="MEDIA">
      <formula>NOT(ISERROR(SEARCH(("MEDIA"),(K12))))</formula>
    </cfRule>
  </conditionalFormatting>
  <conditionalFormatting sqref="K12 K17">
    <cfRule type="containsText" dxfId="1553" priority="34" stopIfTrue="1" operator="containsText" text="BAJA">
      <formula>NOT(ISERROR(SEARCH(("BAJA"),(K12))))</formula>
    </cfRule>
  </conditionalFormatting>
  <conditionalFormatting sqref="K12 K17">
    <cfRule type="containsText" dxfId="1552" priority="35" stopIfTrue="1" operator="containsText" text="ALTO">
      <formula>NOT(ISERROR(SEARCH(("ALTO"),(K12))))</formula>
    </cfRule>
  </conditionalFormatting>
  <conditionalFormatting sqref="K12 K17">
    <cfRule type="containsText" dxfId="1551" priority="36" stopIfTrue="1" operator="containsText" text="ALTO">
      <formula>NOT(ISERROR(SEARCH(("ALTO"),(K12))))</formula>
    </cfRule>
  </conditionalFormatting>
  <conditionalFormatting sqref="K12 K17">
    <cfRule type="containsText" dxfId="1550" priority="37" stopIfTrue="1" operator="containsText" text="MEDIO">
      <formula>NOT(ISERROR(SEARCH(("MEDIO"),(K12))))</formula>
    </cfRule>
  </conditionalFormatting>
  <conditionalFormatting sqref="K12 K17">
    <cfRule type="containsText" dxfId="1549" priority="38" stopIfTrue="1" operator="containsText" text="MEDIO">
      <formula>NOT(ISERROR(SEARCH(("MEDIO"),(K12))))</formula>
    </cfRule>
  </conditionalFormatting>
  <conditionalFormatting sqref="K12 K17">
    <cfRule type="containsText" dxfId="1548" priority="39" stopIfTrue="1" operator="containsText" text="BAJO">
      <formula>NOT(ISERROR(SEARCH(("BAJO"),(K12))))</formula>
    </cfRule>
  </conditionalFormatting>
  <conditionalFormatting sqref="K12 K17">
    <cfRule type="cellIs" dxfId="1547" priority="40" operator="equal">
      <formula>"INSIGNIFICANTE"</formula>
    </cfRule>
  </conditionalFormatting>
  <conditionalFormatting sqref="K12 K17">
    <cfRule type="cellIs" dxfId="1546" priority="41" operator="equal">
      <formula>"MENOR"</formula>
    </cfRule>
  </conditionalFormatting>
  <conditionalFormatting sqref="K12 K17">
    <cfRule type="cellIs" dxfId="1545" priority="42" operator="equal">
      <formula>"MODERADO"</formula>
    </cfRule>
  </conditionalFormatting>
  <conditionalFormatting sqref="K12 K17">
    <cfRule type="cellIs" dxfId="1544" priority="43" operator="equal">
      <formula>"MAYOR"</formula>
    </cfRule>
  </conditionalFormatting>
  <conditionalFormatting sqref="K12 K17">
    <cfRule type="cellIs" dxfId="1543" priority="44" operator="equal">
      <formula>"CATASTRÓFICO"</formula>
    </cfRule>
  </conditionalFormatting>
  <conditionalFormatting sqref="K22 K27">
    <cfRule type="containsText" dxfId="1542" priority="45" stopIfTrue="1" operator="containsText" text="ALTA">
      <formula>NOT(ISERROR(SEARCH(("ALTA"),(K22))))</formula>
    </cfRule>
  </conditionalFormatting>
  <conditionalFormatting sqref="K22 K27">
    <cfRule type="containsText" dxfId="1541" priority="46" stopIfTrue="1" operator="containsText" text="MEDIA">
      <formula>NOT(ISERROR(SEARCH(("MEDIA"),(K22))))</formula>
    </cfRule>
  </conditionalFormatting>
  <conditionalFormatting sqref="K22 K27">
    <cfRule type="containsText" dxfId="1540" priority="47" stopIfTrue="1" operator="containsText" text="BAJA">
      <formula>NOT(ISERROR(SEARCH(("BAJA"),(K22))))</formula>
    </cfRule>
  </conditionalFormatting>
  <conditionalFormatting sqref="K22 K27">
    <cfRule type="containsText" dxfId="1539" priority="48" stopIfTrue="1" operator="containsText" text="ALTO">
      <formula>NOT(ISERROR(SEARCH(("ALTO"),(K22))))</formula>
    </cfRule>
  </conditionalFormatting>
  <conditionalFormatting sqref="K22 K27">
    <cfRule type="containsText" dxfId="1538" priority="49" stopIfTrue="1" operator="containsText" text="ALTO">
      <formula>NOT(ISERROR(SEARCH(("ALTO"),(K22))))</formula>
    </cfRule>
  </conditionalFormatting>
  <conditionalFormatting sqref="K22 K27">
    <cfRule type="containsText" dxfId="1537" priority="50" stopIfTrue="1" operator="containsText" text="MEDIO">
      <formula>NOT(ISERROR(SEARCH(("MEDIO"),(K22))))</formula>
    </cfRule>
  </conditionalFormatting>
  <conditionalFormatting sqref="K22 K27">
    <cfRule type="containsText" dxfId="1536" priority="51" stopIfTrue="1" operator="containsText" text="MEDIO">
      <formula>NOT(ISERROR(SEARCH(("MEDIO"),(K22))))</formula>
    </cfRule>
  </conditionalFormatting>
  <conditionalFormatting sqref="K22 K27">
    <cfRule type="containsText" dxfId="1535" priority="52" stopIfTrue="1" operator="containsText" text="BAJO">
      <formula>NOT(ISERROR(SEARCH(("BAJO"),(K22))))</formula>
    </cfRule>
  </conditionalFormatting>
  <conditionalFormatting sqref="K22 K27">
    <cfRule type="cellIs" dxfId="1534" priority="53" operator="equal">
      <formula>"INSIGNIFICANTE"</formula>
    </cfRule>
  </conditionalFormatting>
  <conditionalFormatting sqref="K22 K27">
    <cfRule type="cellIs" dxfId="1533" priority="54" operator="equal">
      <formula>"MENOR"</formula>
    </cfRule>
  </conditionalFormatting>
  <conditionalFormatting sqref="K22 K27">
    <cfRule type="cellIs" dxfId="1532" priority="55" operator="equal">
      <formula>"MODERADO"</formula>
    </cfRule>
  </conditionalFormatting>
  <conditionalFormatting sqref="K22 K27">
    <cfRule type="cellIs" dxfId="1531" priority="56" operator="equal">
      <formula>"MAYOR"</formula>
    </cfRule>
  </conditionalFormatting>
  <conditionalFormatting sqref="K22 K27">
    <cfRule type="cellIs" dxfId="1530" priority="57" operator="equal">
      <formula>"CATASTRÓFICO"</formula>
    </cfRule>
  </conditionalFormatting>
  <conditionalFormatting sqref="M8">
    <cfRule type="cellIs" dxfId="1529" priority="58" operator="equal">
      <formula>"EXTREMA 5:5"</formula>
    </cfRule>
  </conditionalFormatting>
  <conditionalFormatting sqref="M8">
    <cfRule type="cellIs" dxfId="1528" priority="59" operator="equal">
      <formula>"EXTREMA 4:5"</formula>
    </cfRule>
  </conditionalFormatting>
  <conditionalFormatting sqref="M8">
    <cfRule type="cellIs" dxfId="1527" priority="60" operator="equal">
      <formula>"EXTREMA 3:5"</formula>
    </cfRule>
  </conditionalFormatting>
  <conditionalFormatting sqref="M8">
    <cfRule type="cellIs" dxfId="1526" priority="61" operator="equal">
      <formula>"EXTREMA 2:5"</formula>
    </cfRule>
  </conditionalFormatting>
  <conditionalFormatting sqref="M8">
    <cfRule type="cellIs" dxfId="1525" priority="62" operator="equal">
      <formula>"EXTREMA 5:4"</formula>
    </cfRule>
  </conditionalFormatting>
  <conditionalFormatting sqref="M8">
    <cfRule type="cellIs" dxfId="1524" priority="63" operator="equal">
      <formula>"EXTREMA 4:4"</formula>
    </cfRule>
  </conditionalFormatting>
  <conditionalFormatting sqref="M8">
    <cfRule type="cellIs" dxfId="1523" priority="64" operator="equal">
      <formula>"EXTREMA 3:4"</formula>
    </cfRule>
  </conditionalFormatting>
  <conditionalFormatting sqref="M8">
    <cfRule type="cellIs" dxfId="1522" priority="65" operator="equal">
      <formula>"EXTREMA 5:3"</formula>
    </cfRule>
  </conditionalFormatting>
  <conditionalFormatting sqref="M8">
    <cfRule type="cellIs" dxfId="1521" priority="66" operator="equal">
      <formula>"ALTA 1:5"</formula>
    </cfRule>
  </conditionalFormatting>
  <conditionalFormatting sqref="M8">
    <cfRule type="cellIs" dxfId="1520" priority="67" operator="equal">
      <formula>"ALTA 2:4"</formula>
    </cfRule>
  </conditionalFormatting>
  <conditionalFormatting sqref="M8">
    <cfRule type="cellIs" dxfId="1519" priority="68" operator="equal">
      <formula>"ALTA 1:4"</formula>
    </cfRule>
  </conditionalFormatting>
  <conditionalFormatting sqref="M8">
    <cfRule type="cellIs" dxfId="1518" priority="69" operator="equal">
      <formula>"ALTA 4:3"</formula>
    </cfRule>
  </conditionalFormatting>
  <conditionalFormatting sqref="M8">
    <cfRule type="cellIs" dxfId="1517" priority="70" operator="equal">
      <formula>"ALTA 3:3"</formula>
    </cfRule>
  </conditionalFormatting>
  <conditionalFormatting sqref="M8">
    <cfRule type="cellIs" dxfId="1516" priority="71" operator="equal">
      <formula>"ALTA 5:2"</formula>
    </cfRule>
  </conditionalFormatting>
  <conditionalFormatting sqref="M8">
    <cfRule type="cellIs" dxfId="1515" priority="72" operator="equal">
      <formula>"ALTA 4:2"</formula>
    </cfRule>
  </conditionalFormatting>
  <conditionalFormatting sqref="M8">
    <cfRule type="cellIs" dxfId="1514" priority="73" operator="equal">
      <formula>"ALTA 5:1"</formula>
    </cfRule>
  </conditionalFormatting>
  <conditionalFormatting sqref="M8">
    <cfRule type="cellIs" dxfId="1513" priority="74" operator="equal">
      <formula>"MODERADA 2:3"</formula>
    </cfRule>
  </conditionalFormatting>
  <conditionalFormatting sqref="M8">
    <cfRule type="cellIs" dxfId="1512" priority="75" operator="equal">
      <formula>"MODERADA 1:3"</formula>
    </cfRule>
  </conditionalFormatting>
  <conditionalFormatting sqref="M8">
    <cfRule type="cellIs" dxfId="1511" priority="76" operator="equal">
      <formula>"MODERADA 3:2"</formula>
    </cfRule>
  </conditionalFormatting>
  <conditionalFormatting sqref="M8">
    <cfRule type="cellIs" dxfId="1510" priority="77" operator="equal">
      <formula>"MODERADA 4:1"</formula>
    </cfRule>
  </conditionalFormatting>
  <conditionalFormatting sqref="M8">
    <cfRule type="cellIs" dxfId="1509" priority="78" operator="equal">
      <formula>"BAJA 2:2"</formula>
    </cfRule>
  </conditionalFormatting>
  <conditionalFormatting sqref="M8">
    <cfRule type="cellIs" dxfId="1508" priority="79" operator="equal">
      <formula>"BAJA 1:2"</formula>
    </cfRule>
  </conditionalFormatting>
  <conditionalFormatting sqref="M8">
    <cfRule type="cellIs" dxfId="1507" priority="80" operator="equal">
      <formula>"BAJA 3:1"</formula>
    </cfRule>
  </conditionalFormatting>
  <conditionalFormatting sqref="M8">
    <cfRule type="cellIs" dxfId="1506" priority="81" operator="equal">
      <formula>"BAJA 2:1"</formula>
    </cfRule>
  </conditionalFormatting>
  <conditionalFormatting sqref="M8">
    <cfRule type="cellIs" dxfId="1505" priority="82" operator="equal">
      <formula>"BAJA 1:1"</formula>
    </cfRule>
  </conditionalFormatting>
  <conditionalFormatting sqref="I22 I27">
    <cfRule type="cellIs" dxfId="1504" priority="83" operator="equal">
      <formula>"RARA VEZ"</formula>
    </cfRule>
  </conditionalFormatting>
  <conditionalFormatting sqref="I22 I27">
    <cfRule type="cellIs" dxfId="1503" priority="84" operator="equal">
      <formula>"IMPROBABLE"</formula>
    </cfRule>
  </conditionalFormatting>
  <conditionalFormatting sqref="I22 I27">
    <cfRule type="cellIs" dxfId="1502" priority="85" operator="equal">
      <formula>"POSIBLE"</formula>
    </cfRule>
  </conditionalFormatting>
  <conditionalFormatting sqref="I22 I27">
    <cfRule type="cellIs" dxfId="1501" priority="86" operator="equal">
      <formula>"PROBABLE"</formula>
    </cfRule>
  </conditionalFormatting>
  <conditionalFormatting sqref="I22 I27">
    <cfRule type="cellIs" dxfId="1500" priority="87" operator="equal">
      <formula>"CASI SEGURO"</formula>
    </cfRule>
  </conditionalFormatting>
  <conditionalFormatting sqref="M12 M22 M27 M17">
    <cfRule type="cellIs" dxfId="1499" priority="88" operator="equal">
      <formula>"EXTREMA 5:5"</formula>
    </cfRule>
  </conditionalFormatting>
  <conditionalFormatting sqref="M12 M22 M27 M17">
    <cfRule type="cellIs" dxfId="1498" priority="89" operator="equal">
      <formula>"EXTREMA 4:5"</formula>
    </cfRule>
  </conditionalFormatting>
  <conditionalFormatting sqref="M12 M22 M27 M17">
    <cfRule type="cellIs" dxfId="1497" priority="90" operator="equal">
      <formula>"EXTREMA 3:5"</formula>
    </cfRule>
  </conditionalFormatting>
  <conditionalFormatting sqref="M12 M22 M27 M17">
    <cfRule type="cellIs" dxfId="1496" priority="91" operator="equal">
      <formula>"EXTREMA 2:5"</formula>
    </cfRule>
  </conditionalFormatting>
  <conditionalFormatting sqref="M12 M22 M27 M17">
    <cfRule type="cellIs" dxfId="1495" priority="92" operator="equal">
      <formula>"EXTREMA 5:4"</formula>
    </cfRule>
  </conditionalFormatting>
  <conditionalFormatting sqref="M12 M22 M27 M17">
    <cfRule type="cellIs" dxfId="1494" priority="93" operator="equal">
      <formula>"EXTREMA 4:4"</formula>
    </cfRule>
  </conditionalFormatting>
  <conditionalFormatting sqref="M12 M22 M27 M17">
    <cfRule type="cellIs" dxfId="1493" priority="94" operator="equal">
      <formula>"EXTREMA 3:4"</formula>
    </cfRule>
  </conditionalFormatting>
  <conditionalFormatting sqref="M12 M22 M27 M17">
    <cfRule type="cellIs" dxfId="1492" priority="95" operator="equal">
      <formula>"EXTREMA 5:3"</formula>
    </cfRule>
  </conditionalFormatting>
  <conditionalFormatting sqref="M12 M22 M27 M17">
    <cfRule type="cellIs" dxfId="1491" priority="96" operator="equal">
      <formula>"ALTA 1:5"</formula>
    </cfRule>
  </conditionalFormatting>
  <conditionalFormatting sqref="M12 M22 M27 M17">
    <cfRule type="cellIs" dxfId="1490" priority="97" operator="equal">
      <formula>"ALTA 2:4"</formula>
    </cfRule>
  </conditionalFormatting>
  <conditionalFormatting sqref="M12 M22 M27 M17">
    <cfRule type="cellIs" dxfId="1489" priority="98" operator="equal">
      <formula>"ALTA 1:4"</formula>
    </cfRule>
  </conditionalFormatting>
  <conditionalFormatting sqref="M12 M22 M27 M17">
    <cfRule type="cellIs" dxfId="1488" priority="99" operator="equal">
      <formula>"ALTA 4:3"</formula>
    </cfRule>
  </conditionalFormatting>
  <conditionalFormatting sqref="M12 M22 M27 M17">
    <cfRule type="cellIs" dxfId="1487" priority="100" operator="equal">
      <formula>"ALTA 3:3"</formula>
    </cfRule>
  </conditionalFormatting>
  <conditionalFormatting sqref="M12 M22 M27 M17">
    <cfRule type="cellIs" dxfId="1486" priority="101" operator="equal">
      <formula>"ALTA 5:2"</formula>
    </cfRule>
  </conditionalFormatting>
  <conditionalFormatting sqref="M12 M22 M27 M17">
    <cfRule type="cellIs" dxfId="1485" priority="102" operator="equal">
      <formula>"ALTA 4:2"</formula>
    </cfRule>
  </conditionalFormatting>
  <conditionalFormatting sqref="M12 M22 M27 M17">
    <cfRule type="cellIs" dxfId="1484" priority="103" operator="equal">
      <formula>"ALTA 5:1"</formula>
    </cfRule>
  </conditionalFormatting>
  <conditionalFormatting sqref="M12 M22 M27 M17">
    <cfRule type="cellIs" dxfId="1483" priority="104" operator="equal">
      <formula>"MODERADA 2:3"</formula>
    </cfRule>
  </conditionalFormatting>
  <conditionalFormatting sqref="M12 M22 M27 M17">
    <cfRule type="cellIs" dxfId="1482" priority="105" operator="equal">
      <formula>"MODERADA 1:3"</formula>
    </cfRule>
  </conditionalFormatting>
  <conditionalFormatting sqref="M12 M22 M27 M17">
    <cfRule type="cellIs" dxfId="1481" priority="106" operator="equal">
      <formula>"MODERADA 3:2"</formula>
    </cfRule>
  </conditionalFormatting>
  <conditionalFormatting sqref="M12 M22 M27 M17">
    <cfRule type="cellIs" dxfId="1480" priority="107" operator="equal">
      <formula>"MODERADA 4:1"</formula>
    </cfRule>
  </conditionalFormatting>
  <conditionalFormatting sqref="M12 M22 M27 M17">
    <cfRule type="cellIs" dxfId="1479" priority="108" operator="equal">
      <formula>"BAJA 2:2"</formula>
    </cfRule>
  </conditionalFormatting>
  <conditionalFormatting sqref="M12 M22 M27 M17">
    <cfRule type="cellIs" dxfId="1478" priority="109" operator="equal">
      <formula>"BAJA 1:2"</formula>
    </cfRule>
  </conditionalFormatting>
  <conditionalFormatting sqref="M12 M22 M27 M17">
    <cfRule type="cellIs" dxfId="1477" priority="110" operator="equal">
      <formula>"BAJA 3:1"</formula>
    </cfRule>
  </conditionalFormatting>
  <conditionalFormatting sqref="M12 M22 M27 M17">
    <cfRule type="cellIs" dxfId="1476" priority="111" operator="equal">
      <formula>"BAJA 2:1"</formula>
    </cfRule>
  </conditionalFormatting>
  <conditionalFormatting sqref="M12 M22 M27 M17">
    <cfRule type="cellIs" dxfId="1475" priority="112" operator="equal">
      <formula>"BAJA 1:1"</formula>
    </cfRule>
  </conditionalFormatting>
  <conditionalFormatting sqref="AV8 AV12 AV22 AV17 AV27">
    <cfRule type="cellIs" dxfId="1474" priority="113" operator="equal">
      <formula>"RARA VEZ"</formula>
    </cfRule>
  </conditionalFormatting>
  <conditionalFormatting sqref="AV8 AV12 AV22 AV17 AV27">
    <cfRule type="cellIs" dxfId="1473" priority="114" operator="equal">
      <formula>"IMPROBABLE"</formula>
    </cfRule>
  </conditionalFormatting>
  <conditionalFormatting sqref="AV8 AV12 AV22 AV17 AV27">
    <cfRule type="cellIs" dxfId="1472" priority="115" operator="equal">
      <formula>"POSIBLE"</formula>
    </cfRule>
  </conditionalFormatting>
  <conditionalFormatting sqref="AV8 AV12 AV22 AV17 AV27">
    <cfRule type="cellIs" dxfId="1471" priority="116" operator="equal">
      <formula>"PROBABLE"</formula>
    </cfRule>
  </conditionalFormatting>
  <conditionalFormatting sqref="AV8 AV12 AV22 AV17 AV27">
    <cfRule type="cellIs" dxfId="1470" priority="117" operator="equal">
      <formula>"CASI SEGURO"</formula>
    </cfRule>
  </conditionalFormatting>
  <conditionalFormatting sqref="AY8 AY12 AY22 AY17 AY27">
    <cfRule type="containsText" dxfId="1469" priority="118" stopIfTrue="1" operator="containsText" text="ALTA">
      <formula>NOT(ISERROR(SEARCH(("ALTA"),(AY8))))</formula>
    </cfRule>
  </conditionalFormatting>
  <conditionalFormatting sqref="AY8 AY12 AY22 AY17 AY27">
    <cfRule type="containsText" dxfId="1468" priority="119" stopIfTrue="1" operator="containsText" text="MEDIA">
      <formula>NOT(ISERROR(SEARCH(("MEDIA"),(AY8))))</formula>
    </cfRule>
  </conditionalFormatting>
  <conditionalFormatting sqref="AY8 AY12 AY22 AY17 AY27">
    <cfRule type="containsText" dxfId="1467" priority="120" stopIfTrue="1" operator="containsText" text="BAJA">
      <formula>NOT(ISERROR(SEARCH(("BAJA"),(AY8))))</formula>
    </cfRule>
  </conditionalFormatting>
  <conditionalFormatting sqref="AY8 AY12 AY22 AY17 AY27">
    <cfRule type="containsText" dxfId="1466" priority="121" stopIfTrue="1" operator="containsText" text="ALTO">
      <formula>NOT(ISERROR(SEARCH(("ALTO"),(AY8))))</formula>
    </cfRule>
  </conditionalFormatting>
  <conditionalFormatting sqref="AY8 AY12 AY22 AY17 AY27">
    <cfRule type="containsText" dxfId="1465" priority="122" stopIfTrue="1" operator="containsText" text="ALTO">
      <formula>NOT(ISERROR(SEARCH(("ALTO"),(AY8))))</formula>
    </cfRule>
  </conditionalFormatting>
  <conditionalFormatting sqref="AY8 AY12 AY22 AY17 AY27">
    <cfRule type="containsText" dxfId="1464" priority="123" stopIfTrue="1" operator="containsText" text="MEDIO">
      <formula>NOT(ISERROR(SEARCH(("MEDIO"),(AY8))))</formula>
    </cfRule>
  </conditionalFormatting>
  <conditionalFormatting sqref="AY8 AY12 AY22 AY17 AY27">
    <cfRule type="containsText" dxfId="1463" priority="124" stopIfTrue="1" operator="containsText" text="MEDIO">
      <formula>NOT(ISERROR(SEARCH(("MEDIO"),(AY8))))</formula>
    </cfRule>
  </conditionalFormatting>
  <conditionalFormatting sqref="AY8 AY12 AY22 AY17 AY27">
    <cfRule type="containsText" dxfId="1462" priority="125" stopIfTrue="1" operator="containsText" text="BAJO">
      <formula>NOT(ISERROR(SEARCH(("BAJO"),(AY8))))</formula>
    </cfRule>
  </conditionalFormatting>
  <conditionalFormatting sqref="AY8 AY12 AY22 AY17 AY27">
    <cfRule type="cellIs" dxfId="1461" priority="126" operator="equal">
      <formula>"INSIGNIFICANTE"</formula>
    </cfRule>
  </conditionalFormatting>
  <conditionalFormatting sqref="AY8 AY12 AY22 AY17 AY27">
    <cfRule type="cellIs" dxfId="1460" priority="127" operator="equal">
      <formula>"MENOR"</formula>
    </cfRule>
  </conditionalFormatting>
  <conditionalFormatting sqref="AY8 AY12 AY22 AY17 AY27">
    <cfRule type="cellIs" dxfId="1459" priority="128" operator="equal">
      <formula>"MODERADO"</formula>
    </cfRule>
  </conditionalFormatting>
  <conditionalFormatting sqref="AY8 AY12 AY22 AY17 AY27">
    <cfRule type="cellIs" dxfId="1458" priority="129" operator="equal">
      <formula>"MAYOR"</formula>
    </cfRule>
  </conditionalFormatting>
  <conditionalFormatting sqref="AY8 AY12 AY22 AY17 AY27">
    <cfRule type="cellIs" dxfId="1457" priority="130" operator="equal">
      <formula>"CATASTRÓFICO"</formula>
    </cfRule>
  </conditionalFormatting>
  <conditionalFormatting sqref="BA8 BA22 BA12 BA17 BA27">
    <cfRule type="cellIs" dxfId="1456" priority="131" operator="equal">
      <formula>"EXTREMA 5:5"</formula>
    </cfRule>
  </conditionalFormatting>
  <conditionalFormatting sqref="BA8 BA22 BA12 BA17 BA27">
    <cfRule type="cellIs" dxfId="1455" priority="132" operator="equal">
      <formula>"EXTREMA 4:5"</formula>
    </cfRule>
  </conditionalFormatting>
  <conditionalFormatting sqref="BA8 BA22 BA12 BA17 BA27">
    <cfRule type="cellIs" dxfId="1454" priority="133" operator="equal">
      <formula>"EXTREMA 3:5"</formula>
    </cfRule>
  </conditionalFormatting>
  <conditionalFormatting sqref="BA8 BA22 BA12 BA17 BA27">
    <cfRule type="cellIs" dxfId="1453" priority="134" operator="equal">
      <formula>"EXTREMA 2:5"</formula>
    </cfRule>
  </conditionalFormatting>
  <conditionalFormatting sqref="BA8 BA22 BA12 BA17 BA27">
    <cfRule type="cellIs" dxfId="1452" priority="135" operator="equal">
      <formula>"EXTREMA 5:4"</formula>
    </cfRule>
  </conditionalFormatting>
  <conditionalFormatting sqref="BA8 BA22 BA12 BA17 BA27">
    <cfRule type="cellIs" dxfId="1451" priority="136" operator="equal">
      <formula>"EXTREMA 4:4"</formula>
    </cfRule>
  </conditionalFormatting>
  <conditionalFormatting sqref="BA8 BA22 BA12 BA17 BA27">
    <cfRule type="cellIs" dxfId="1450" priority="137" operator="equal">
      <formula>"EXTREMA 3:4"</formula>
    </cfRule>
  </conditionalFormatting>
  <conditionalFormatting sqref="BA8 BA22 BA12 BA17 BA27">
    <cfRule type="cellIs" dxfId="1449" priority="138" operator="equal">
      <formula>"EXTREMA 5:3"</formula>
    </cfRule>
  </conditionalFormatting>
  <conditionalFormatting sqref="BA8 BA22 BA12 BA17 BA27">
    <cfRule type="cellIs" dxfId="1448" priority="139" operator="equal">
      <formula>"ALTA 1:5"</formula>
    </cfRule>
  </conditionalFormatting>
  <conditionalFormatting sqref="BA8 BA22 BA12 BA17 BA27">
    <cfRule type="cellIs" dxfId="1447" priority="140" operator="equal">
      <formula>"ALTA 2:4"</formula>
    </cfRule>
  </conditionalFormatting>
  <conditionalFormatting sqref="BA8 BA22 BA12 BA17 BA27">
    <cfRule type="cellIs" dxfId="1446" priority="141" operator="equal">
      <formula>"ALTA 1:4"</formula>
    </cfRule>
  </conditionalFormatting>
  <conditionalFormatting sqref="BA8 BA22 BA12 BA17 BA27">
    <cfRule type="cellIs" dxfId="1445" priority="142" operator="equal">
      <formula>"ALTA 4:3"</formula>
    </cfRule>
  </conditionalFormatting>
  <conditionalFormatting sqref="BA8 BA22 BA12 BA17 BA27">
    <cfRule type="cellIs" dxfId="1444" priority="143" operator="equal">
      <formula>"ALTA 3:3"</formula>
    </cfRule>
  </conditionalFormatting>
  <conditionalFormatting sqref="BA8 BA22 BA12 BA17 BA27">
    <cfRule type="cellIs" dxfId="1443" priority="144" operator="equal">
      <formula>"ALTA 5:2"</formula>
    </cfRule>
  </conditionalFormatting>
  <conditionalFormatting sqref="BA8 BA22 BA12 BA17 BA27">
    <cfRule type="cellIs" dxfId="1442" priority="145" operator="equal">
      <formula>"ALTA 4:2"</formula>
    </cfRule>
  </conditionalFormatting>
  <conditionalFormatting sqref="BA8 BA22 BA12 BA17 BA27">
    <cfRule type="cellIs" dxfId="1441" priority="146" operator="equal">
      <formula>"ALTA 5:1"</formula>
    </cfRule>
  </conditionalFormatting>
  <conditionalFormatting sqref="BA8 BA22 BA12 BA17 BA27">
    <cfRule type="cellIs" dxfId="1440" priority="147" operator="equal">
      <formula>"MODERADA 2:3"</formula>
    </cfRule>
  </conditionalFormatting>
  <conditionalFormatting sqref="BA8 BA22 BA12 BA17 BA27">
    <cfRule type="cellIs" dxfId="1439" priority="148" operator="equal">
      <formula>"MODERADA 1:3"</formula>
    </cfRule>
  </conditionalFormatting>
  <conditionalFormatting sqref="BA8 BA22 BA12 BA17 BA27">
    <cfRule type="cellIs" dxfId="1438" priority="149" operator="equal">
      <formula>"MODERADA 3:2"</formula>
    </cfRule>
  </conditionalFormatting>
  <conditionalFormatting sqref="BA8 BA22 BA12 BA17 BA27">
    <cfRule type="cellIs" dxfId="1437" priority="150" operator="equal">
      <formula>"MODERADA 4:1"</formula>
    </cfRule>
  </conditionalFormatting>
  <conditionalFormatting sqref="BA8 BA22 BA12 BA17 BA27">
    <cfRule type="cellIs" dxfId="1436" priority="151" operator="equal">
      <formula>"BAJA 2:2"</formula>
    </cfRule>
  </conditionalFormatting>
  <conditionalFormatting sqref="BA8 BA22 BA12 BA17 BA27">
    <cfRule type="cellIs" dxfId="1435" priority="152" operator="equal">
      <formula>"BAJA 1:2"</formula>
    </cfRule>
  </conditionalFormatting>
  <conditionalFormatting sqref="BA8 BA22 BA12 BA17 BA27">
    <cfRule type="cellIs" dxfId="1434" priority="153" operator="equal">
      <formula>"BAJA 3:1"</formula>
    </cfRule>
  </conditionalFormatting>
  <conditionalFormatting sqref="BA8 BA22 BA12 BA17 BA27">
    <cfRule type="cellIs" dxfId="1433" priority="154" operator="equal">
      <formula>"BAJA 2:1"</formula>
    </cfRule>
  </conditionalFormatting>
  <conditionalFormatting sqref="BA8 BA22 BA12 BA17 BA27">
    <cfRule type="cellIs" dxfId="1432" priority="155" operator="equal">
      <formula>"BAJA 1:1"</formula>
    </cfRule>
  </conditionalFormatting>
  <conditionalFormatting sqref="AZ8 AZ12 AZ22 AZ27 AZ17">
    <cfRule type="containsText" dxfId="1431" priority="156" stopIfTrue="1" operator="containsText" text="ALTA">
      <formula>NOT(ISERROR(SEARCH(("ALTA"),(AZ8))))</formula>
    </cfRule>
  </conditionalFormatting>
  <conditionalFormatting sqref="AZ8 AZ12 AZ22 AZ27 AZ17">
    <cfRule type="containsText" dxfId="1430" priority="157" stopIfTrue="1" operator="containsText" text="MEDIA">
      <formula>NOT(ISERROR(SEARCH(("MEDIA"),(AZ8))))</formula>
    </cfRule>
  </conditionalFormatting>
  <conditionalFormatting sqref="AZ8 AZ12 AZ22 AZ27 AZ17">
    <cfRule type="containsText" dxfId="1429" priority="158" stopIfTrue="1" operator="containsText" text="BAJA">
      <formula>NOT(ISERROR(SEARCH(("BAJA"),(AZ8))))</formula>
    </cfRule>
  </conditionalFormatting>
  <conditionalFormatting sqref="AZ8 AZ12 AZ22 AZ27 AZ17">
    <cfRule type="containsText" dxfId="1428" priority="159" stopIfTrue="1" operator="containsText" text="ALTO">
      <formula>NOT(ISERROR(SEARCH(("ALTO"),(AZ8))))</formula>
    </cfRule>
  </conditionalFormatting>
  <conditionalFormatting sqref="AZ8 AZ12 AZ22 AZ27 AZ17">
    <cfRule type="containsText" dxfId="1427" priority="160" stopIfTrue="1" operator="containsText" text="ALTO">
      <formula>NOT(ISERROR(SEARCH(("ALTO"),(AZ8))))</formula>
    </cfRule>
  </conditionalFormatting>
  <conditionalFormatting sqref="AZ8 AZ12 AZ22 AZ27 AZ17">
    <cfRule type="containsText" dxfId="1426" priority="161" stopIfTrue="1" operator="containsText" text="MEDIO">
      <formula>NOT(ISERROR(SEARCH(("MEDIO"),(AZ8))))</formula>
    </cfRule>
  </conditionalFormatting>
  <conditionalFormatting sqref="AZ8 AZ12 AZ22 AZ27 AZ17">
    <cfRule type="containsText" dxfId="1425" priority="162" stopIfTrue="1" operator="containsText" text="MEDIO">
      <formula>NOT(ISERROR(SEARCH(("MEDIO"),(AZ8))))</formula>
    </cfRule>
  </conditionalFormatting>
  <conditionalFormatting sqref="AZ8 AZ12 AZ22 AZ27 AZ17">
    <cfRule type="containsText" dxfId="1424" priority="163" stopIfTrue="1" operator="containsText" text="BAJO">
      <formula>NOT(ISERROR(SEARCH(("BAJO"),(AZ8))))</formula>
    </cfRule>
  </conditionalFormatting>
  <conditionalFormatting sqref="AZ8 AZ12 AZ22 AZ27 AZ17">
    <cfRule type="cellIs" dxfId="1423" priority="164" operator="equal">
      <formula>"INSIGNIFICANTE"</formula>
    </cfRule>
  </conditionalFormatting>
  <conditionalFormatting sqref="AZ8 AZ12 AZ22 AZ27 AZ17">
    <cfRule type="cellIs" dxfId="1422" priority="165" operator="equal">
      <formula>"MENOR"</formula>
    </cfRule>
  </conditionalFormatting>
  <conditionalFormatting sqref="AZ8 AZ12 AZ22 AZ27 AZ17">
    <cfRule type="cellIs" dxfId="1421" priority="166" operator="equal">
      <formula>"MODERADO"</formula>
    </cfRule>
  </conditionalFormatting>
  <conditionalFormatting sqref="AZ8 AZ12 AZ22 AZ27 AZ17">
    <cfRule type="cellIs" dxfId="1420" priority="167" operator="equal">
      <formula>"MAYOR"</formula>
    </cfRule>
  </conditionalFormatting>
  <conditionalFormatting sqref="AZ8 AZ12 AZ22 AZ27 AZ17">
    <cfRule type="cellIs" dxfId="1419" priority="168" operator="equal">
      <formula>"CATASTRÓFICO"</formula>
    </cfRule>
  </conditionalFormatting>
  <dataValidations count="13">
    <dataValidation type="list" allowBlank="1" showErrorMessage="1" sqref="AG8:AG22 AG27:AG31" xr:uid="{00000000-0002-0000-0A00-000000000000}">
      <formula1>$AG$105:$AG$107</formula1>
    </dataValidation>
    <dataValidation type="list" allowBlank="1" showErrorMessage="1" sqref="AA8:AA22 AA27:AA31" xr:uid="{00000000-0002-0000-0A00-000001000000}">
      <formula1>$AA$105:$AA$106</formula1>
    </dataValidation>
    <dataValidation type="list" allowBlank="1" showErrorMessage="1" sqref="AM8:AM22 AM27:AM31" xr:uid="{00000000-0002-0000-0A00-000002000000}">
      <formula1>$AM$105:$AM$107</formula1>
    </dataValidation>
    <dataValidation type="list" allowBlank="1" showErrorMessage="1" sqref="AC8:AC22 AC27:AC31" xr:uid="{00000000-0002-0000-0A00-000003000000}">
      <formula1>$AC$105:$AC$106</formula1>
    </dataValidation>
    <dataValidation type="list" allowBlank="1" showErrorMessage="1" sqref="AT8 AW8 AT12 AW12 AT17 AW17 AT22 AW22 AT27 AW27" xr:uid="{00000000-0002-0000-0A00-000004000000}">
      <formula1>$AT$105:$AT$107</formula1>
    </dataValidation>
    <dataValidation type="list" allowBlank="1" showInputMessage="1" showErrorMessage="1" prompt="Seleccione el tipo de riesgo de acuerdo a la lista desplegable" sqref="G8 G12 G17 G22 G27" xr:uid="{00000000-0002-0000-0A00-000005000000}">
      <formula1>$AH$35:$AH$44</formula1>
    </dataValidation>
    <dataValidation type="list" allowBlank="1" showErrorMessage="1" sqref="AI8:AI22 AI27:AI31" xr:uid="{00000000-0002-0000-0A00-000006000000}">
      <formula1>$AI$105:$AI$106</formula1>
    </dataValidation>
    <dataValidation type="list" allowBlank="1" showErrorMessage="1" sqref="AK8:AK22 AK27:AK31" xr:uid="{00000000-0002-0000-0A00-000007000000}">
      <formula1>$AK$105:$AK$106</formula1>
    </dataValidation>
    <dataValidation type="list" allowBlank="1" showErrorMessage="1" sqref="AQ8:AS8 AQ9:AR11 AQ12:AS12 AQ13:AR16 AQ17:AS17 AQ18:AR21 AQ22:AS22 AQ27:AS27 AQ28:AR31" xr:uid="{00000000-0002-0000-0A00-000008000000}">
      <formula1>$AQ$105:$AQ$107</formula1>
    </dataValidation>
    <dataValidation type="list" allowBlank="1" showErrorMessage="1" sqref="AE8:AE22 AE27:AE31" xr:uid="{00000000-0002-0000-0A00-000009000000}">
      <formula1>$AE$105:$AE$106</formula1>
    </dataValidation>
    <dataValidation type="list" allowBlank="1" showInputMessage="1" prompt="CALIFIQUE - 1 - Rara vez_x000a_2 - Improbable_x000a_3 - Posible_x000a_4 - Probable_x000a_5 - Casi Seguro_x000a_" sqref="H8 AU8 H12 AU12 H17 AU17 H22 AU22 H27 AU27" xr:uid="{00000000-0002-0000-0A00-00000A000000}">
      <formula1>$AI$35:$AI$39</formula1>
    </dataValidation>
    <dataValidation type="list" allowBlank="1" showInputMessage="1" showErrorMessage="1" prompt="CALIFIQUE - 1 - Insignificante_x000a_2 - Menor_x000a_3 - Moderado_x000a_4 - Mayor_x000a_5 - Catastrófico" sqref="J8 AX8 J12 AX12 J17 AX17 J22 AX22 J27 AX27" xr:uid="{00000000-0002-0000-0A00-00000B000000}">
      <formula1>$AI$35:$AI$39</formula1>
    </dataValidation>
    <dataValidation type="list" allowBlank="1" showErrorMessage="1" sqref="S8 S12 S17 S22 S27" xr:uid="{00000000-0002-0000-0A00-00000C000000}">
      <formula1>$S$37:$S$40</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6923C"/>
  </sheetPr>
  <dimension ref="A1:CG1000"/>
  <sheetViews>
    <sheetView topLeftCell="CD19" workbookViewId="0">
      <selection sqref="A1:A3"/>
    </sheetView>
  </sheetViews>
  <sheetFormatPr baseColWidth="10" defaultColWidth="11.21875" defaultRowHeight="15" customHeight="1"/>
  <cols>
    <col min="1" max="1" width="17" customWidth="1"/>
    <col min="2" max="3" width="22.21875" customWidth="1"/>
    <col min="4" max="4" width="35.21875" customWidth="1"/>
    <col min="5" max="5" width="31" customWidth="1"/>
    <col min="6" max="6" width="34.44140625" customWidth="1"/>
    <col min="7" max="7" width="19.44140625" customWidth="1"/>
    <col min="8" max="8" width="8.77734375" customWidth="1"/>
    <col min="9" max="9" width="17.44140625" customWidth="1"/>
    <col min="10" max="10" width="8.77734375" customWidth="1"/>
    <col min="11" max="12" width="15" customWidth="1"/>
    <col min="13" max="13" width="13.88671875" customWidth="1"/>
    <col min="14" max="18" width="11.5546875" customWidth="1"/>
    <col min="19" max="19" width="29.44140625" customWidth="1"/>
    <col min="20" max="20" width="37" customWidth="1"/>
    <col min="21" max="21" width="16.6640625" customWidth="1"/>
    <col min="22" max="22" width="11.5546875" customWidth="1"/>
    <col min="23" max="23" width="29.6640625" customWidth="1"/>
    <col min="24" max="24" width="18.21875" customWidth="1"/>
    <col min="25"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4.8867187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2" width="15" customWidth="1"/>
    <col min="53" max="53" width="12.5546875" customWidth="1"/>
    <col min="54" max="58" width="11.5546875" customWidth="1"/>
    <col min="59" max="59" width="28.44140625" customWidth="1"/>
    <col min="60" max="60" width="17.88671875" customWidth="1"/>
    <col min="61" max="62" width="11.5546875" customWidth="1"/>
    <col min="63" max="63" width="20.88671875" customWidth="1"/>
    <col min="64" max="64" width="20.109375" customWidth="1"/>
    <col min="65" max="66" width="11.5546875" customWidth="1"/>
    <col min="67" max="67" width="21" customWidth="1"/>
    <col min="68" max="68" width="18.6640625" customWidth="1"/>
    <col min="69" max="69" width="15.88671875" customWidth="1"/>
    <col min="70" max="70" width="37.109375" customWidth="1"/>
    <col min="71" max="71" width="20.88671875" customWidth="1"/>
    <col min="72" max="72" width="26.88671875" customWidth="1"/>
    <col min="73" max="73" width="39.88671875" customWidth="1"/>
    <col min="74" max="74" width="18.33203125" customWidth="1"/>
    <col min="75" max="76" width="23.44140625" customWidth="1"/>
    <col min="77" max="77" width="44.6640625" customWidth="1"/>
    <col min="78" max="79" width="32.109375" customWidth="1"/>
    <col min="80" max="80" width="27.21875" customWidth="1"/>
    <col min="81" max="81" width="44.6640625" customWidth="1"/>
    <col min="82" max="83" width="32.109375" customWidth="1"/>
    <col min="84" max="84" width="27.21875" customWidth="1"/>
    <col min="85" max="85" width="39" customWidth="1"/>
  </cols>
  <sheetData>
    <row r="1" spans="1:85" ht="27.75" customHeight="1">
      <c r="A1" s="445"/>
      <c r="B1" s="446" t="s">
        <v>0</v>
      </c>
      <c r="C1" s="421"/>
      <c r="D1" s="421"/>
      <c r="E1" s="421"/>
      <c r="F1" s="421"/>
      <c r="G1" s="421"/>
      <c r="H1" s="422"/>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27.75" customHeight="1">
      <c r="A2" s="435"/>
      <c r="B2" s="447" t="s">
        <v>197</v>
      </c>
      <c r="C2" s="421"/>
      <c r="D2" s="421"/>
      <c r="E2" s="421"/>
      <c r="F2" s="421"/>
      <c r="G2" s="421"/>
      <c r="H2" s="422"/>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27.75" customHeight="1">
      <c r="A3" s="436"/>
      <c r="B3" s="446" t="s">
        <v>2</v>
      </c>
      <c r="C3" s="421"/>
      <c r="D3" s="421"/>
      <c r="E3" s="421"/>
      <c r="F3" s="421"/>
      <c r="G3" s="421"/>
      <c r="H3" s="422"/>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ht="15" customHeight="1">
      <c r="A5" s="622" t="s">
        <v>198</v>
      </c>
      <c r="B5" s="622" t="s">
        <v>199</v>
      </c>
      <c r="C5" s="622" t="s">
        <v>200</v>
      </c>
      <c r="D5" s="650" t="s">
        <v>201</v>
      </c>
      <c r="E5" s="421"/>
      <c r="F5" s="421"/>
      <c r="G5" s="421"/>
      <c r="H5" s="421"/>
      <c r="I5" s="421"/>
      <c r="J5" s="421"/>
      <c r="K5" s="421"/>
      <c r="L5" s="421"/>
      <c r="M5" s="422"/>
      <c r="N5" s="242"/>
      <c r="O5" s="242"/>
      <c r="P5" s="242"/>
      <c r="Q5" s="242"/>
      <c r="R5" s="242"/>
      <c r="S5" s="622" t="s">
        <v>202</v>
      </c>
      <c r="T5" s="623"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640" t="s">
        <v>204</v>
      </c>
      <c r="AU5" s="451"/>
      <c r="AV5" s="451"/>
      <c r="AW5" s="451"/>
      <c r="AX5" s="451"/>
      <c r="AY5" s="451"/>
      <c r="AZ5" s="451"/>
      <c r="BA5" s="428"/>
      <c r="BB5" s="242"/>
      <c r="BC5" s="242"/>
      <c r="BD5" s="242"/>
      <c r="BE5" s="242"/>
      <c r="BF5" s="242"/>
      <c r="BG5" s="641" t="s">
        <v>347</v>
      </c>
      <c r="BH5" s="451"/>
      <c r="BI5" s="451"/>
      <c r="BJ5" s="451"/>
      <c r="BK5" s="428"/>
      <c r="BL5" s="651" t="s">
        <v>206</v>
      </c>
      <c r="BM5" s="451"/>
      <c r="BN5" s="451"/>
      <c r="BO5" s="451"/>
      <c r="BP5" s="451"/>
      <c r="BQ5" s="428"/>
      <c r="BR5" s="652" t="s">
        <v>207</v>
      </c>
      <c r="BS5" s="463"/>
      <c r="BT5" s="464"/>
      <c r="BU5" s="652" t="s">
        <v>208</v>
      </c>
      <c r="BV5" s="463"/>
      <c r="BW5" s="463"/>
      <c r="BX5" s="464"/>
      <c r="BY5" s="627" t="s">
        <v>209</v>
      </c>
      <c r="BZ5" s="451"/>
      <c r="CA5" s="451"/>
      <c r="CB5" s="466"/>
      <c r="CC5" s="627" t="s">
        <v>210</v>
      </c>
      <c r="CD5" s="451"/>
      <c r="CE5" s="451"/>
      <c r="CF5" s="451"/>
      <c r="CG5" s="428"/>
    </row>
    <row r="6" spans="1:85" ht="15" customHeight="1">
      <c r="A6" s="435"/>
      <c r="B6" s="435"/>
      <c r="C6" s="435"/>
      <c r="D6" s="622" t="s">
        <v>211</v>
      </c>
      <c r="E6" s="622" t="s">
        <v>348</v>
      </c>
      <c r="F6" s="622" t="s">
        <v>213</v>
      </c>
      <c r="G6" s="622" t="s">
        <v>214</v>
      </c>
      <c r="H6" s="627" t="s">
        <v>215</v>
      </c>
      <c r="I6" s="428"/>
      <c r="J6" s="627" t="s">
        <v>216</v>
      </c>
      <c r="K6" s="428"/>
      <c r="L6" s="243"/>
      <c r="M6" s="622" t="s">
        <v>217</v>
      </c>
      <c r="N6" s="242"/>
      <c r="O6" s="242"/>
      <c r="P6" s="242"/>
      <c r="Q6" s="242"/>
      <c r="R6" s="242"/>
      <c r="S6" s="435"/>
      <c r="T6" s="624" t="s">
        <v>218</v>
      </c>
      <c r="U6" s="421"/>
      <c r="V6" s="421"/>
      <c r="W6" s="421"/>
      <c r="X6" s="421"/>
      <c r="Y6" s="421"/>
      <c r="Z6" s="422"/>
      <c r="AA6" s="625" t="s">
        <v>219</v>
      </c>
      <c r="AB6" s="421"/>
      <c r="AC6" s="421"/>
      <c r="AD6" s="421"/>
      <c r="AE6" s="421"/>
      <c r="AF6" s="421"/>
      <c r="AG6" s="421"/>
      <c r="AH6" s="421"/>
      <c r="AI6" s="421"/>
      <c r="AJ6" s="421"/>
      <c r="AK6" s="421"/>
      <c r="AL6" s="421"/>
      <c r="AM6" s="421"/>
      <c r="AN6" s="421"/>
      <c r="AO6" s="421"/>
      <c r="AP6" s="422"/>
      <c r="AQ6" s="626" t="s">
        <v>220</v>
      </c>
      <c r="AR6" s="626" t="s">
        <v>221</v>
      </c>
      <c r="AS6" s="626" t="s">
        <v>222</v>
      </c>
      <c r="AT6" s="431"/>
      <c r="AU6" s="452"/>
      <c r="AV6" s="452"/>
      <c r="AW6" s="452"/>
      <c r="AX6" s="452"/>
      <c r="AY6" s="452"/>
      <c r="AZ6" s="452"/>
      <c r="BA6" s="432"/>
      <c r="BB6" s="242"/>
      <c r="BC6" s="242"/>
      <c r="BD6" s="242"/>
      <c r="BE6" s="242"/>
      <c r="BF6" s="242"/>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118.5" customHeight="1">
      <c r="A7" s="513"/>
      <c r="B7" s="513"/>
      <c r="C7" s="513"/>
      <c r="D7" s="513"/>
      <c r="E7" s="513"/>
      <c r="F7" s="513"/>
      <c r="G7" s="513"/>
      <c r="H7" s="536"/>
      <c r="I7" s="628"/>
      <c r="J7" s="536"/>
      <c r="K7" s="628"/>
      <c r="L7" s="244"/>
      <c r="M7" s="513"/>
      <c r="N7" s="245" t="s">
        <v>223</v>
      </c>
      <c r="O7" s="245" t="s">
        <v>224</v>
      </c>
      <c r="P7" s="245" t="s">
        <v>225</v>
      </c>
      <c r="Q7" s="245" t="s">
        <v>226</v>
      </c>
      <c r="R7" s="245" t="s">
        <v>227</v>
      </c>
      <c r="S7" s="513"/>
      <c r="T7" s="246" t="s">
        <v>228</v>
      </c>
      <c r="U7" s="246" t="s">
        <v>229</v>
      </c>
      <c r="V7" s="246" t="s">
        <v>230</v>
      </c>
      <c r="W7" s="246" t="s">
        <v>231</v>
      </c>
      <c r="X7" s="246" t="s">
        <v>232</v>
      </c>
      <c r="Y7" s="246" t="s">
        <v>233</v>
      </c>
      <c r="Z7" s="246" t="s">
        <v>234</v>
      </c>
      <c r="AA7" s="247" t="s">
        <v>235</v>
      </c>
      <c r="AB7" s="248" t="s">
        <v>236</v>
      </c>
      <c r="AC7" s="247" t="s">
        <v>237</v>
      </c>
      <c r="AD7" s="248" t="s">
        <v>236</v>
      </c>
      <c r="AE7" s="247" t="s">
        <v>238</v>
      </c>
      <c r="AF7" s="248" t="s">
        <v>236</v>
      </c>
      <c r="AG7" s="247" t="s">
        <v>239</v>
      </c>
      <c r="AH7" s="248" t="s">
        <v>236</v>
      </c>
      <c r="AI7" s="247" t="s">
        <v>240</v>
      </c>
      <c r="AJ7" s="248" t="s">
        <v>236</v>
      </c>
      <c r="AK7" s="247" t="s">
        <v>241</v>
      </c>
      <c r="AL7" s="248" t="s">
        <v>236</v>
      </c>
      <c r="AM7" s="248" t="s">
        <v>242</v>
      </c>
      <c r="AN7" s="248" t="s">
        <v>236</v>
      </c>
      <c r="AO7" s="249" t="s">
        <v>243</v>
      </c>
      <c r="AP7" s="247" t="s">
        <v>244</v>
      </c>
      <c r="AQ7" s="513"/>
      <c r="AR7" s="513"/>
      <c r="AS7" s="513"/>
      <c r="AT7" s="250" t="s">
        <v>245</v>
      </c>
      <c r="AU7" s="629" t="s">
        <v>215</v>
      </c>
      <c r="AV7" s="630"/>
      <c r="AW7" s="250" t="s">
        <v>246</v>
      </c>
      <c r="AX7" s="629" t="s">
        <v>216</v>
      </c>
      <c r="AY7" s="630"/>
      <c r="AZ7" s="244"/>
      <c r="BA7" s="250" t="s">
        <v>247</v>
      </c>
      <c r="BB7" s="245" t="s">
        <v>223</v>
      </c>
      <c r="BC7" s="245" t="s">
        <v>224</v>
      </c>
      <c r="BD7" s="245" t="s">
        <v>225</v>
      </c>
      <c r="BE7" s="245" t="s">
        <v>226</v>
      </c>
      <c r="BF7" s="245" t="s">
        <v>227</v>
      </c>
      <c r="BG7" s="251" t="s">
        <v>248</v>
      </c>
      <c r="BH7" s="252" t="s">
        <v>249</v>
      </c>
      <c r="BI7" s="252" t="s">
        <v>250</v>
      </c>
      <c r="BJ7" s="252" t="s">
        <v>251</v>
      </c>
      <c r="BK7" s="251" t="s">
        <v>252</v>
      </c>
      <c r="BL7" s="252" t="s">
        <v>253</v>
      </c>
      <c r="BM7" s="252" t="s">
        <v>254</v>
      </c>
      <c r="BN7" s="252" t="s">
        <v>249</v>
      </c>
      <c r="BO7" s="252" t="s">
        <v>255</v>
      </c>
      <c r="BP7" s="252" t="s">
        <v>256</v>
      </c>
      <c r="BQ7" s="252" t="s">
        <v>257</v>
      </c>
      <c r="BR7" s="252" t="s">
        <v>258</v>
      </c>
      <c r="BS7" s="252" t="s">
        <v>259</v>
      </c>
      <c r="BT7" s="252" t="s">
        <v>260</v>
      </c>
      <c r="BU7" s="251" t="s">
        <v>258</v>
      </c>
      <c r="BV7" s="251" t="s">
        <v>259</v>
      </c>
      <c r="BW7" s="251" t="s">
        <v>260</v>
      </c>
      <c r="BX7" s="251" t="s">
        <v>261</v>
      </c>
      <c r="BY7" s="244" t="s">
        <v>258</v>
      </c>
      <c r="BZ7" s="244" t="s">
        <v>259</v>
      </c>
      <c r="CA7" s="244" t="s">
        <v>260</v>
      </c>
      <c r="CB7" s="253" t="s">
        <v>261</v>
      </c>
      <c r="CC7" s="243" t="s">
        <v>258</v>
      </c>
      <c r="CD7" s="243" t="s">
        <v>259</v>
      </c>
      <c r="CE7" s="243" t="s">
        <v>260</v>
      </c>
      <c r="CF7" s="243" t="s">
        <v>261</v>
      </c>
      <c r="CG7" s="243" t="s">
        <v>262</v>
      </c>
    </row>
    <row r="8" spans="1:85" ht="72" customHeight="1">
      <c r="A8" s="653" t="s">
        <v>44</v>
      </c>
      <c r="B8" s="645" t="s">
        <v>1677</v>
      </c>
      <c r="C8" s="645" t="s">
        <v>1678</v>
      </c>
      <c r="D8" s="645" t="s">
        <v>1679</v>
      </c>
      <c r="E8" s="656" t="s">
        <v>1680</v>
      </c>
      <c r="F8" s="645" t="s">
        <v>1681</v>
      </c>
      <c r="G8" s="645" t="s">
        <v>21</v>
      </c>
      <c r="H8" s="631">
        <v>3</v>
      </c>
      <c r="I8" s="631" t="str">
        <f>IF(H8=5,"CASI SEGURO",IF(H8=4,"PROBABLE",IF(H8=3,"POSIBLE",IF(H8=2,"IMPROBABLE","RARA VEZ"))))</f>
        <v>POSIBLE</v>
      </c>
      <c r="J8" s="631">
        <v>4</v>
      </c>
      <c r="K8" s="631" t="str">
        <f>IF(J8=1,"INSIGNIFICANTE",IF(J8=2,"MENOR",IF(J8=3,"MODERADO",IF(J8=4,"MAYOR","CATASTRÓFICO"))))</f>
        <v>MAYOR</v>
      </c>
      <c r="L8" s="631">
        <f>IF(J8=2,H8+20,IF(J8=3,H8+30,IF(J8=4,H8+40,IF(J8=5,H8+50,H8+10))))</f>
        <v>43</v>
      </c>
      <c r="M8" s="642" t="str">
        <f>IF(J8=1,$N$8,IF(J8=2,$O$8,IF(J8=3,$P$8,IF(J8=4,$Q$8,$R$8))))</f>
        <v>EXTREMA 3:4</v>
      </c>
      <c r="N8" s="637" t="str">
        <f>IF($L8=11,"BAJA 1:1",IF($L8=12,"BAJA 2:1",IF($L8=13,"BAJA 3:1",IF($L8=14,"MODERADA 4:1","ALTA 5:1"))))</f>
        <v>ALTA 5:1</v>
      </c>
      <c r="O8" s="634" t="str">
        <f>IF($L8=21,"BAJA 1:2",IF($L8=22,"BAJA 2:2",IF($L8=23,"MODERADA 3:2",IF($L8=24,"ALTA 4:2","ALTA 5:2"))))</f>
        <v>ALTA 5:2</v>
      </c>
      <c r="P8" s="634" t="str">
        <f>IF($L8=31,"MODERADA 1:3",IF($L8=32,"MODERADA 2:3",IF($L8=33,"ALTA 3:3",IF($L8=34,"ALTA 4:3","EXTREMA 5:3"))))</f>
        <v>EXTREMA 5:3</v>
      </c>
      <c r="Q8" s="634" t="str">
        <f>IF($L8=41,"ALTA 1:4",IF($L8=42,"ALTA 2:4",IF($L8=43,"EXTREMA 3:4",IF($L8=44,"EXTREMA 4:4","EXTREMA 5:4"))))</f>
        <v>EXTREMA 3:4</v>
      </c>
      <c r="R8" s="657" t="str">
        <f>IF($L8=51,"ALTA 1:5",IF($L8=52,"EXTREMA 2:5",IF($L8=53,"EXTREMA 3:5",IF($L8=54,"EXTREMA 4:5","EXTREMA 5:5"))))</f>
        <v>EXTREMA 5:5</v>
      </c>
      <c r="S8" s="631" t="s">
        <v>269</v>
      </c>
      <c r="T8" s="631" t="s">
        <v>1682</v>
      </c>
      <c r="U8" s="631" t="s">
        <v>1683</v>
      </c>
      <c r="V8" s="633" t="s">
        <v>1684</v>
      </c>
      <c r="W8" s="631" t="s">
        <v>1685</v>
      </c>
      <c r="X8" s="633" t="s">
        <v>1686</v>
      </c>
      <c r="Y8" s="631" t="s">
        <v>1687</v>
      </c>
      <c r="Z8" s="631" t="s">
        <v>461</v>
      </c>
      <c r="AA8" s="631" t="s">
        <v>334</v>
      </c>
      <c r="AB8" s="631">
        <f>IF(AA8 = "Asignado",$AB$111,IF(AA8="No asignado",0,""))</f>
        <v>0</v>
      </c>
      <c r="AC8" s="631" t="s">
        <v>335</v>
      </c>
      <c r="AD8" s="631">
        <f>IF(AC8 = "Adecuado",$AB$111,IF(AC8="No adecuado",0,""))</f>
        <v>0</v>
      </c>
      <c r="AE8" s="631" t="s">
        <v>336</v>
      </c>
      <c r="AF8" s="631">
        <f>IF(AE8 = "Oportuna",$AB$111,IF(AE8="Inoportuna",0,""))</f>
        <v>0</v>
      </c>
      <c r="AG8" s="631" t="s">
        <v>337</v>
      </c>
      <c r="AH8" s="631">
        <f>IF(AG8 = "Prevenir",$AB$111,IF(AG8="Detectar",$AB$112,IF(AG8="No es un control",0,"")))</f>
        <v>10</v>
      </c>
      <c r="AI8" s="631" t="s">
        <v>280</v>
      </c>
      <c r="AJ8" s="631">
        <f>IF(AI8 = "Confiable",$AB$111,IF(AI8="No confiable",0,""))</f>
        <v>15</v>
      </c>
      <c r="AK8" s="631" t="s">
        <v>281</v>
      </c>
      <c r="AL8" s="631">
        <f>IF(AK8 = "Se investigan y resuelven oportunamente",$AB$111,IF(AK8="No se investigan y resuelven oportunamente",0,""))</f>
        <v>15</v>
      </c>
      <c r="AM8" s="631" t="s">
        <v>344</v>
      </c>
      <c r="AN8" s="254">
        <f t="shared" ref="AN8:AN13" si="0">IF(AM8 = "Completa",$AB$111,IF(AM8="Incompleta",$AB$112,IF(AM8="No existe",0,"")))</f>
        <v>0</v>
      </c>
      <c r="AO8" s="254">
        <f t="shared" ref="AO8:AO13" si="1">+AB8+AD8+AF8+AH8+AJ8+AL8+AN8</f>
        <v>40</v>
      </c>
      <c r="AP8" s="633" t="str">
        <f>+IF(AO8&gt;96,"Fuerte",IF(AO8&lt;86,"Débil","Moderado"))</f>
        <v>Débil</v>
      </c>
      <c r="AQ8" s="633" t="s">
        <v>345</v>
      </c>
      <c r="AR8" s="633" t="s">
        <v>345</v>
      </c>
      <c r="AS8" s="633" t="s">
        <v>345</v>
      </c>
      <c r="AT8" s="631" t="s">
        <v>346</v>
      </c>
      <c r="AU8" s="631">
        <v>3</v>
      </c>
      <c r="AV8" s="631" t="str">
        <f>IF(AU8=5,"CASI SEGURO",IF(AU8=4,"PROBABLE",IF(AU8=3,"POSIBLE",IF(AU8=2,"IMPROBABLE","RARA VEZ"))))</f>
        <v>POSIBLE</v>
      </c>
      <c r="AW8" s="631" t="s">
        <v>346</v>
      </c>
      <c r="AX8" s="631">
        <v>4</v>
      </c>
      <c r="AY8" s="631" t="str">
        <f>IF(AX8=1,"INSIGNIFICANTE",IF(AX8=2,"MENOR",IF(AX8=3,"MODERADO",IF(AX8=4,"MAYOR","CATASTRÓFICO"))))</f>
        <v>MAYOR</v>
      </c>
      <c r="AZ8" s="631">
        <f>IF(AX8=2,AU8+20,IF(AX8=3,AU8+30,IF(AX8=4,AU8+40,IF(AX8=5,AU8+50,AU8+10))))</f>
        <v>43</v>
      </c>
      <c r="BA8" s="642" t="str">
        <f>IF(AX8=1,$BB8,IF(AX8=2,$BC$8,IF(AX8=3,$BD$8,IF(AX8=4,$BE$8,$BF$8))))</f>
        <v>EXTREMA 3:4</v>
      </c>
      <c r="BB8" s="637" t="str">
        <f>IF($AZ8=11,"BAJA 1:1",IF($AZ8=12,"BAJA 2:1",IF($AZ8=13,"BAJA 3:1",IF($AZ8=14,"MODERADA 4:1","ALTA 5:1"))))</f>
        <v>ALTA 5:1</v>
      </c>
      <c r="BC8" s="634" t="str">
        <f>IF($AZ8=21,"BAJA 1:2",IF($AZ8=22,"BAJA 2:2",IF($AZ8=23,"MODERADA 3:2",IF($AZ8=24,"ALTA 4:2","ALTA 5:2"))))</f>
        <v>ALTA 5:2</v>
      </c>
      <c r="BD8" s="634" t="str">
        <f>IF($AZ8=31,"MODERADA 1:3",IF($AZ8=32,"MODERADA 2:3",IF($AZ8=33,"ALTA 3:3",IF($AZ8=34,"ALTA 4:3","EXTREMA 5:3"))))</f>
        <v>EXTREMA 5:3</v>
      </c>
      <c r="BE8" s="634" t="str">
        <f>IF($AZ8=41,"ALTA 1:4",IF($AZ8=42,"ALTA 2:4",IF($AZ8=43,"EXTREMA 3:4",IF($AZ8=44,"EXTREMA 4:4","EXTREMA 5:4"))))</f>
        <v>EXTREMA 3:4</v>
      </c>
      <c r="BF8" s="634" t="str">
        <f>IF($AZ8=51,"ALTA 1:5",IF($AZ8=52,"EXTREMA 2:5",IF($AZ8=53,"EXTREMA 3:5",IF($AZ8=54,"EXTREMA 4:5","EXTREMA 5:5"))))</f>
        <v>EXTREMA 5:5</v>
      </c>
      <c r="BG8" s="255" t="s">
        <v>1688</v>
      </c>
      <c r="BH8" s="637" t="s">
        <v>1689</v>
      </c>
      <c r="BI8" s="256">
        <v>43876</v>
      </c>
      <c r="BJ8" s="257">
        <v>44196</v>
      </c>
      <c r="BK8" s="258" t="s">
        <v>1690</v>
      </c>
      <c r="BL8" s="645" t="s">
        <v>1691</v>
      </c>
      <c r="BM8" s="645" t="s">
        <v>1692</v>
      </c>
      <c r="BN8" s="645" t="s">
        <v>1693</v>
      </c>
      <c r="BO8" s="645" t="s">
        <v>1694</v>
      </c>
      <c r="BP8" s="645" t="s">
        <v>1695</v>
      </c>
      <c r="BQ8" s="631"/>
      <c r="BR8" s="645" t="s">
        <v>1696</v>
      </c>
      <c r="BS8" s="645" t="s">
        <v>1697</v>
      </c>
      <c r="BT8" s="645" t="s">
        <v>1698</v>
      </c>
      <c r="BU8" s="646" t="s">
        <v>1699</v>
      </c>
      <c r="BV8" s="649" t="s">
        <v>1700</v>
      </c>
      <c r="BW8" s="649" t="s">
        <v>1701</v>
      </c>
      <c r="BX8" s="643" t="s">
        <v>1702</v>
      </c>
      <c r="BY8" s="644" t="s">
        <v>1703</v>
      </c>
      <c r="BZ8" s="644" t="s">
        <v>1704</v>
      </c>
      <c r="CA8" s="644" t="s">
        <v>1705</v>
      </c>
      <c r="CB8" s="662" t="s">
        <v>1706</v>
      </c>
      <c r="CC8" s="660" t="s">
        <v>1707</v>
      </c>
      <c r="CD8" s="663" t="s">
        <v>1708</v>
      </c>
      <c r="CE8" s="660" t="s">
        <v>1709</v>
      </c>
      <c r="CF8" s="661" t="s">
        <v>1710</v>
      </c>
      <c r="CG8" s="35"/>
    </row>
    <row r="9" spans="1:85" ht="69" customHeight="1">
      <c r="A9" s="654"/>
      <c r="B9" s="435"/>
      <c r="C9" s="435"/>
      <c r="D9" s="435"/>
      <c r="E9" s="435"/>
      <c r="F9" s="435"/>
      <c r="G9" s="435"/>
      <c r="H9" s="435"/>
      <c r="I9" s="435"/>
      <c r="J9" s="435"/>
      <c r="K9" s="435"/>
      <c r="L9" s="435"/>
      <c r="M9" s="435"/>
      <c r="N9" s="515"/>
      <c r="O9" s="635"/>
      <c r="P9" s="635"/>
      <c r="Q9" s="635"/>
      <c r="R9" s="658"/>
      <c r="S9" s="435"/>
      <c r="T9" s="435"/>
      <c r="U9" s="435"/>
      <c r="V9" s="435"/>
      <c r="W9" s="435"/>
      <c r="X9" s="435"/>
      <c r="Y9" s="435"/>
      <c r="Z9" s="435"/>
      <c r="AA9" s="435"/>
      <c r="AB9" s="435"/>
      <c r="AC9" s="435"/>
      <c r="AD9" s="435"/>
      <c r="AE9" s="435"/>
      <c r="AF9" s="435"/>
      <c r="AG9" s="435"/>
      <c r="AH9" s="435"/>
      <c r="AI9" s="435"/>
      <c r="AJ9" s="435"/>
      <c r="AK9" s="435"/>
      <c r="AL9" s="435"/>
      <c r="AM9" s="435"/>
      <c r="AN9" s="259" t="str">
        <f t="shared" si="0"/>
        <v/>
      </c>
      <c r="AO9" s="260" t="e">
        <f t="shared" si="1"/>
        <v>#VALUE!</v>
      </c>
      <c r="AP9" s="435"/>
      <c r="AQ9" s="435"/>
      <c r="AR9" s="435"/>
      <c r="AS9" s="435"/>
      <c r="AT9" s="435"/>
      <c r="AU9" s="435"/>
      <c r="AV9" s="435"/>
      <c r="AW9" s="435"/>
      <c r="AX9" s="435"/>
      <c r="AY9" s="435"/>
      <c r="AZ9" s="435"/>
      <c r="BA9" s="435"/>
      <c r="BB9" s="515"/>
      <c r="BC9" s="635"/>
      <c r="BD9" s="635"/>
      <c r="BE9" s="635"/>
      <c r="BF9" s="635"/>
      <c r="BG9" s="261" t="s">
        <v>1711</v>
      </c>
      <c r="BH9" s="515"/>
      <c r="BI9" s="639">
        <v>43876</v>
      </c>
      <c r="BJ9" s="639">
        <v>44196</v>
      </c>
      <c r="BK9" s="643" t="s">
        <v>1712</v>
      </c>
      <c r="BL9" s="435"/>
      <c r="BM9" s="435"/>
      <c r="BN9" s="435"/>
      <c r="BO9" s="435"/>
      <c r="BP9" s="435"/>
      <c r="BQ9" s="435"/>
      <c r="BR9" s="435"/>
      <c r="BS9" s="435"/>
      <c r="BT9" s="435"/>
      <c r="BU9" s="647"/>
      <c r="BV9" s="435"/>
      <c r="BW9" s="435"/>
      <c r="BX9" s="435"/>
      <c r="BY9" s="435"/>
      <c r="BZ9" s="435"/>
      <c r="CA9" s="435"/>
      <c r="CB9" s="429"/>
      <c r="CC9" s="435"/>
      <c r="CD9" s="435"/>
      <c r="CE9" s="435"/>
      <c r="CF9" s="435"/>
      <c r="CG9" s="35"/>
    </row>
    <row r="10" spans="1:85" ht="69.75" customHeight="1">
      <c r="A10" s="654"/>
      <c r="B10" s="435"/>
      <c r="C10" s="435"/>
      <c r="D10" s="435"/>
      <c r="E10" s="435"/>
      <c r="F10" s="435"/>
      <c r="G10" s="435"/>
      <c r="H10" s="435"/>
      <c r="I10" s="435"/>
      <c r="J10" s="435"/>
      <c r="K10" s="435"/>
      <c r="L10" s="435"/>
      <c r="M10" s="435"/>
      <c r="N10" s="515"/>
      <c r="O10" s="635"/>
      <c r="P10" s="635"/>
      <c r="Q10" s="635"/>
      <c r="R10" s="658"/>
      <c r="S10" s="435"/>
      <c r="T10" s="435"/>
      <c r="U10" s="435"/>
      <c r="V10" s="435"/>
      <c r="W10" s="435"/>
      <c r="X10" s="435"/>
      <c r="Y10" s="435"/>
      <c r="Z10" s="435"/>
      <c r="AA10" s="435"/>
      <c r="AB10" s="435"/>
      <c r="AC10" s="435"/>
      <c r="AD10" s="435"/>
      <c r="AE10" s="435"/>
      <c r="AF10" s="435"/>
      <c r="AG10" s="435"/>
      <c r="AH10" s="435"/>
      <c r="AI10" s="435"/>
      <c r="AJ10" s="435"/>
      <c r="AK10" s="435"/>
      <c r="AL10" s="435"/>
      <c r="AM10" s="435"/>
      <c r="AN10" s="259" t="str">
        <f t="shared" si="0"/>
        <v/>
      </c>
      <c r="AO10" s="260" t="e">
        <f t="shared" si="1"/>
        <v>#VALUE!</v>
      </c>
      <c r="AP10" s="435"/>
      <c r="AQ10" s="435"/>
      <c r="AR10" s="435"/>
      <c r="AS10" s="435"/>
      <c r="AT10" s="435"/>
      <c r="AU10" s="435"/>
      <c r="AV10" s="435"/>
      <c r="AW10" s="435"/>
      <c r="AX10" s="435"/>
      <c r="AY10" s="435"/>
      <c r="AZ10" s="435"/>
      <c r="BA10" s="435"/>
      <c r="BB10" s="515"/>
      <c r="BC10" s="635"/>
      <c r="BD10" s="635"/>
      <c r="BE10" s="635"/>
      <c r="BF10" s="635"/>
      <c r="BG10" s="262"/>
      <c r="BH10" s="515"/>
      <c r="BI10" s="435"/>
      <c r="BJ10" s="435"/>
      <c r="BK10" s="435"/>
      <c r="BL10" s="435"/>
      <c r="BM10" s="435"/>
      <c r="BN10" s="435"/>
      <c r="BO10" s="435"/>
      <c r="BP10" s="435"/>
      <c r="BQ10" s="435"/>
      <c r="BR10" s="435"/>
      <c r="BS10" s="435"/>
      <c r="BT10" s="435"/>
      <c r="BU10" s="647"/>
      <c r="BV10" s="435"/>
      <c r="BW10" s="435"/>
      <c r="BX10" s="435"/>
      <c r="BY10" s="435"/>
      <c r="BZ10" s="435"/>
      <c r="CA10" s="435"/>
      <c r="CB10" s="429"/>
      <c r="CC10" s="435"/>
      <c r="CD10" s="435"/>
      <c r="CE10" s="435"/>
      <c r="CF10" s="435"/>
      <c r="CG10" s="35"/>
    </row>
    <row r="11" spans="1:85" ht="60.75" customHeight="1">
      <c r="A11" s="654"/>
      <c r="B11" s="435"/>
      <c r="C11" s="435"/>
      <c r="D11" s="435"/>
      <c r="E11" s="435"/>
      <c r="F11" s="435"/>
      <c r="G11" s="435"/>
      <c r="H11" s="435"/>
      <c r="I11" s="435"/>
      <c r="J11" s="435"/>
      <c r="K11" s="435"/>
      <c r="L11" s="435"/>
      <c r="M11" s="435"/>
      <c r="N11" s="515"/>
      <c r="O11" s="635"/>
      <c r="P11" s="635"/>
      <c r="Q11" s="635"/>
      <c r="R11" s="658"/>
      <c r="S11" s="435"/>
      <c r="T11" s="435"/>
      <c r="U11" s="435"/>
      <c r="V11" s="435"/>
      <c r="W11" s="435"/>
      <c r="X11" s="435"/>
      <c r="Y11" s="435"/>
      <c r="Z11" s="435"/>
      <c r="AA11" s="435"/>
      <c r="AB11" s="435"/>
      <c r="AC11" s="435"/>
      <c r="AD11" s="435"/>
      <c r="AE11" s="435"/>
      <c r="AF11" s="435"/>
      <c r="AG11" s="435"/>
      <c r="AH11" s="435"/>
      <c r="AI11" s="435"/>
      <c r="AJ11" s="435"/>
      <c r="AK11" s="435"/>
      <c r="AL11" s="435"/>
      <c r="AM11" s="435"/>
      <c r="AN11" s="259" t="str">
        <f t="shared" si="0"/>
        <v/>
      </c>
      <c r="AO11" s="260" t="e">
        <f t="shared" si="1"/>
        <v>#VALUE!</v>
      </c>
      <c r="AP11" s="435"/>
      <c r="AQ11" s="435"/>
      <c r="AR11" s="435"/>
      <c r="AS11" s="435"/>
      <c r="AT11" s="435"/>
      <c r="AU11" s="435"/>
      <c r="AV11" s="435"/>
      <c r="AW11" s="435"/>
      <c r="AX11" s="435"/>
      <c r="AY11" s="435"/>
      <c r="AZ11" s="435"/>
      <c r="BA11" s="435"/>
      <c r="BB11" s="515"/>
      <c r="BC11" s="635"/>
      <c r="BD11" s="635"/>
      <c r="BE11" s="635"/>
      <c r="BF11" s="635"/>
      <c r="BG11" s="262"/>
      <c r="BH11" s="515"/>
      <c r="BI11" s="435"/>
      <c r="BJ11" s="435"/>
      <c r="BK11" s="435"/>
      <c r="BL11" s="435"/>
      <c r="BM11" s="435"/>
      <c r="BN11" s="435"/>
      <c r="BO11" s="435"/>
      <c r="BP11" s="435"/>
      <c r="BQ11" s="435"/>
      <c r="BR11" s="435"/>
      <c r="BS11" s="435"/>
      <c r="BT11" s="435"/>
      <c r="BU11" s="647"/>
      <c r="BV11" s="435"/>
      <c r="BW11" s="435"/>
      <c r="BX11" s="435"/>
      <c r="BY11" s="435"/>
      <c r="BZ11" s="435"/>
      <c r="CA11" s="435"/>
      <c r="CB11" s="429"/>
      <c r="CC11" s="435"/>
      <c r="CD11" s="435"/>
      <c r="CE11" s="435"/>
      <c r="CF11" s="435"/>
      <c r="CG11" s="35"/>
    </row>
    <row r="12" spans="1:85" ht="67.5" customHeight="1">
      <c r="A12" s="655"/>
      <c r="B12" s="632"/>
      <c r="C12" s="632"/>
      <c r="D12" s="632"/>
      <c r="E12" s="632"/>
      <c r="F12" s="632"/>
      <c r="G12" s="632"/>
      <c r="H12" s="632"/>
      <c r="I12" s="632"/>
      <c r="J12" s="632"/>
      <c r="K12" s="632"/>
      <c r="L12" s="632"/>
      <c r="M12" s="632"/>
      <c r="N12" s="638"/>
      <c r="O12" s="636"/>
      <c r="P12" s="636"/>
      <c r="Q12" s="636"/>
      <c r="R12" s="659"/>
      <c r="S12" s="632"/>
      <c r="T12" s="632"/>
      <c r="U12" s="632"/>
      <c r="V12" s="632"/>
      <c r="W12" s="632"/>
      <c r="X12" s="632"/>
      <c r="Y12" s="632"/>
      <c r="Z12" s="632"/>
      <c r="AA12" s="632"/>
      <c r="AB12" s="632"/>
      <c r="AC12" s="632"/>
      <c r="AD12" s="632"/>
      <c r="AE12" s="632"/>
      <c r="AF12" s="632"/>
      <c r="AG12" s="632"/>
      <c r="AH12" s="632"/>
      <c r="AI12" s="632"/>
      <c r="AJ12" s="632"/>
      <c r="AK12" s="632"/>
      <c r="AL12" s="632"/>
      <c r="AM12" s="632"/>
      <c r="AN12" s="263" t="str">
        <f t="shared" si="0"/>
        <v/>
      </c>
      <c r="AO12" s="264" t="e">
        <f t="shared" si="1"/>
        <v>#VALUE!</v>
      </c>
      <c r="AP12" s="632"/>
      <c r="AQ12" s="632"/>
      <c r="AR12" s="632"/>
      <c r="AS12" s="632"/>
      <c r="AT12" s="632"/>
      <c r="AU12" s="632"/>
      <c r="AV12" s="632"/>
      <c r="AW12" s="632"/>
      <c r="AX12" s="632"/>
      <c r="AY12" s="632"/>
      <c r="AZ12" s="632"/>
      <c r="BA12" s="632"/>
      <c r="BB12" s="638"/>
      <c r="BC12" s="636"/>
      <c r="BD12" s="636"/>
      <c r="BE12" s="636"/>
      <c r="BF12" s="636"/>
      <c r="BG12" s="265"/>
      <c r="BH12" s="638"/>
      <c r="BI12" s="632"/>
      <c r="BJ12" s="632"/>
      <c r="BK12" s="632"/>
      <c r="BL12" s="632"/>
      <c r="BM12" s="632"/>
      <c r="BN12" s="632"/>
      <c r="BO12" s="632"/>
      <c r="BP12" s="632"/>
      <c r="BQ12" s="632"/>
      <c r="BR12" s="632"/>
      <c r="BS12" s="632"/>
      <c r="BT12" s="632"/>
      <c r="BU12" s="648"/>
      <c r="BV12" s="632"/>
      <c r="BW12" s="632"/>
      <c r="BX12" s="436"/>
      <c r="BY12" s="632"/>
      <c r="BZ12" s="632"/>
      <c r="CA12" s="632"/>
      <c r="CB12" s="431"/>
      <c r="CC12" s="436"/>
      <c r="CD12" s="436"/>
      <c r="CE12" s="436"/>
      <c r="CF12" s="436"/>
      <c r="CG12" s="35"/>
    </row>
    <row r="13" spans="1:85" ht="67.5" customHeight="1">
      <c r="A13" s="708" t="s">
        <v>44</v>
      </c>
      <c r="B13" s="644" t="s">
        <v>1677</v>
      </c>
      <c r="C13" s="644" t="s">
        <v>1713</v>
      </c>
      <c r="D13" s="644" t="s">
        <v>1714</v>
      </c>
      <c r="E13" s="696" t="s">
        <v>1715</v>
      </c>
      <c r="F13" s="674" t="s">
        <v>1716</v>
      </c>
      <c r="G13" s="674" t="s">
        <v>21</v>
      </c>
      <c r="H13" s="664">
        <v>5</v>
      </c>
      <c r="I13" s="666" t="str">
        <f>IF(H13=5,"CASI SEGURO",IF(H13=4,"PROBABLE",IF(H13=3,"POSIBLE",IF(H13=2,"IMPROBABLE","RARA VEZ"))))</f>
        <v>CASI SEGURO</v>
      </c>
      <c r="J13" s="664">
        <v>4</v>
      </c>
      <c r="K13" s="666" t="str">
        <f>IF(J13=1,"INSIGNIFICANTE",IF(J13=2,"MENOR",IF(J13=3,"MODERADO",IF(J13=4,"MAYOR","CATASTRÓFICO"))))</f>
        <v>MAYOR</v>
      </c>
      <c r="L13" s="666">
        <f>IF(J13=2,H13+20,IF(J13=3,H13+30,IF(J13=4,H13+40,IF(J13=5,H13+50,H13+10))))</f>
        <v>45</v>
      </c>
      <c r="M13" s="667" t="str">
        <f>IF(J13=1,N13,IF(J13=2,O13,IF(J13=3,P13,IF(J13=4,Q13,R13))))</f>
        <v>EXTREMA 5:4</v>
      </c>
      <c r="N13" s="664" t="str">
        <f>IF($L13=11,"BAJA 1:1",IF($L13=12,"BAJA 2:1",IF($L13=13,"BAJA 3:1",IF($L13=14,"MODERADA 4:1","ALTA 5:1"))))</f>
        <v>ALTA 5:1</v>
      </c>
      <c r="O13" s="664" t="str">
        <f>IF($L13=21,"BAJA 1:2",IF($L13=22,"BAJA 2:2",IF($L13=23,"MODERADA 3:2",IF($L13=24,"ALTA 4:2","ALTA 5:2"))))</f>
        <v>ALTA 5:2</v>
      </c>
      <c r="P13" s="664" t="str">
        <f>IF($L13=31,"MODERADA 1:3",IF($L13=32,"MODERADA 2:3",IF($L13=33,"ALTA 3:3",IF($L13=34,"ALTA 4:3","EXTREMA 5:3"))))</f>
        <v>EXTREMA 5:3</v>
      </c>
      <c r="Q13" s="664" t="str">
        <f>IF($L13=41,"ALTA 1:4",IF($L13=42,"ALTA 2:4",IF($L13=43,"EXTREMA 3:4",IF($L13=44,"EXTREMA 4:4","EXTREMA 5:4"))))</f>
        <v>EXTREMA 5:4</v>
      </c>
      <c r="R13" s="664" t="str">
        <f>IF($L13=51,"ALTA 1:5",IF($L13=52,"EXTREMA 2:5",IF($L13=53,"EXTREMA 3:5",IF($L13=54,"EXTREMA 4:5","EXTREMA 5:5"))))</f>
        <v>EXTREMA 5:5</v>
      </c>
      <c r="S13" s="664" t="s">
        <v>269</v>
      </c>
      <c r="T13" s="664" t="s">
        <v>1717</v>
      </c>
      <c r="U13" s="664" t="s">
        <v>1683</v>
      </c>
      <c r="V13" s="664" t="s">
        <v>457</v>
      </c>
      <c r="W13" s="664" t="s">
        <v>1718</v>
      </c>
      <c r="X13" s="664" t="s">
        <v>1719</v>
      </c>
      <c r="Y13" s="664" t="s">
        <v>1720</v>
      </c>
      <c r="Z13" s="664" t="s">
        <v>461</v>
      </c>
      <c r="AA13" s="664" t="s">
        <v>334</v>
      </c>
      <c r="AB13" s="664">
        <f>IF(AA13 = "Asignado",$AB$111,IF(AA13="No asignado",0,""))</f>
        <v>0</v>
      </c>
      <c r="AC13" s="664" t="s">
        <v>278</v>
      </c>
      <c r="AD13" s="664">
        <f>IF(AC13 = "Adecuado",$AB$111,IF(AC13="No adecuado",0,""))</f>
        <v>15</v>
      </c>
      <c r="AE13" s="664" t="s">
        <v>279</v>
      </c>
      <c r="AF13" s="664">
        <f>IF(AE13 = "Oportuna",$AB$111,IF(AE13="Inoportuna",0,""))</f>
        <v>15</v>
      </c>
      <c r="AG13" s="664" t="s">
        <v>337</v>
      </c>
      <c r="AH13" s="664">
        <f>IF(AG13 = "Prevenir",$AB$111,IF(AG13="Detectar",$AB$112,IF(AG13="No es un control",0,"")))</f>
        <v>10</v>
      </c>
      <c r="AI13" s="664" t="s">
        <v>280</v>
      </c>
      <c r="AJ13" s="664">
        <f>IF(AI13 = "Confiable",$AB$111,IF(AI13="No confiable",0,""))</f>
        <v>15</v>
      </c>
      <c r="AK13" s="664" t="s">
        <v>281</v>
      </c>
      <c r="AL13" s="664">
        <f>IF(AK13 = "Se investigan y resuelven oportunamente",$AB$111,IF(AK13="No se investigan y resuelven oportunamente",0,""))</f>
        <v>15</v>
      </c>
      <c r="AM13" s="664" t="s">
        <v>282</v>
      </c>
      <c r="AN13" s="664">
        <f t="shared" si="0"/>
        <v>15</v>
      </c>
      <c r="AO13" s="664">
        <f t="shared" si="1"/>
        <v>85</v>
      </c>
      <c r="AP13" s="664" t="str">
        <f>+IF(AO13&gt;96,"Fuerte",IF(AO13&lt;85,"Débil","Moderado"))</f>
        <v>Moderado</v>
      </c>
      <c r="AQ13" s="664" t="s">
        <v>341</v>
      </c>
      <c r="AR13" s="664" t="s">
        <v>341</v>
      </c>
      <c r="AS13" s="665" t="s">
        <v>341</v>
      </c>
      <c r="AT13" s="664" t="s">
        <v>342</v>
      </c>
      <c r="AU13" s="664">
        <v>4</v>
      </c>
      <c r="AV13" s="666" t="str">
        <f>IF(AU13=5,"CASI SEGURO",IF(AU13=4,"PROBABLE",IF(AU13=3,"POSIBLE",IF(AU13=2,"IMPROBABLE","RARA VEZ"))))</f>
        <v>PROBABLE</v>
      </c>
      <c r="AW13" s="664" t="s">
        <v>342</v>
      </c>
      <c r="AX13" s="664">
        <v>4</v>
      </c>
      <c r="AY13" s="666" t="str">
        <f>IF(AX13=1,"INSIGNIFICANTE",IF(AX13=2,"MENOR",IF(AX13=3,"MODERADO",IF(AX13=4,"MAYOR","CATASTRÓFICO"))))</f>
        <v>MAYOR</v>
      </c>
      <c r="AZ13" s="666">
        <f>IF(AX13=2,AU13+20,IF(AX13=3,AU13+30,IF(AX13=4,AU13+40,IF(AX13=5,AU13+50,AU13+10))))</f>
        <v>44</v>
      </c>
      <c r="BA13" s="667" t="str">
        <f>IF(AX13=1,$BB13,IF(AX13=2,$BC$13,IF(AX13=3,$BD$13,IF(AX13=4,$BE$13,$BF$13))))</f>
        <v>EXTREMA 4:4</v>
      </c>
      <c r="BB13" s="668" t="str">
        <f>IF($AZ13=11,"BAJA 1:1",IF($AZ13=12,"BAJA 2:1",IF($AZ13=13,"BAJA 3:1",IF($AZ13=14,"MODERADA 4:1","ALTA 5:1"))))</f>
        <v>ALTA 5:1</v>
      </c>
      <c r="BC13" s="670" t="str">
        <f>IF($AZ13=21,"BAJA 1:2",IF($AZ13=22,"BAJA 2:2",IF($AZ13=23,"MODERADA 3:2",IF($AZ13=24,"ALTA 4:2","ALTA 5:2"))))</f>
        <v>ALTA 5:2</v>
      </c>
      <c r="BD13" s="670" t="str">
        <f>IF($AZ13=31,"MODERADA 1:3",IF($AZ13=32,"MODERADA 2:3",IF($AZ13=33,"ALTA 3:3",IF($AZ13=34,"ALTA 4:3","EXTREMA 5:3"))))</f>
        <v>EXTREMA 5:3</v>
      </c>
      <c r="BE13" s="670" t="str">
        <f>IF($AZ13=41,"ALTA 1:4",IF($AZ13=42,"ALTA 2:4",IF($AZ13=43,"EXTREMA 3:4",IF($AZ13=44,"EXTREMA 4:4","EXTREMA 5:4"))))</f>
        <v>EXTREMA 4:4</v>
      </c>
      <c r="BF13" s="672" t="str">
        <f>IF($AZ13=51,"ALTA 1:5",IF($AZ13=52,"EXTREMA 2:5",IF($AZ13=53,"EXTREMA 3:5",IF($AZ13=54,"EXTREMA 4:5","EXTREMA 5:5"))))</f>
        <v>EXTREMA 5:5</v>
      </c>
      <c r="BG13" s="266" t="s">
        <v>1721</v>
      </c>
      <c r="BH13" s="664" t="s">
        <v>1722</v>
      </c>
      <c r="BI13" s="267">
        <v>43878</v>
      </c>
      <c r="BJ13" s="267">
        <v>44196</v>
      </c>
      <c r="BK13" s="268" t="s">
        <v>1723</v>
      </c>
      <c r="BL13" s="664" t="s">
        <v>1724</v>
      </c>
      <c r="BM13" s="664" t="s">
        <v>1692</v>
      </c>
      <c r="BN13" s="664" t="s">
        <v>1693</v>
      </c>
      <c r="BO13" s="664" t="s">
        <v>1725</v>
      </c>
      <c r="BP13" s="664" t="s">
        <v>1726</v>
      </c>
      <c r="BQ13" s="664"/>
      <c r="BR13" s="674" t="s">
        <v>1727</v>
      </c>
      <c r="BS13" s="674" t="s">
        <v>1728</v>
      </c>
      <c r="BT13" s="674" t="s">
        <v>1729</v>
      </c>
      <c r="BU13" s="675" t="s">
        <v>1730</v>
      </c>
      <c r="BV13" s="676" t="s">
        <v>1731</v>
      </c>
      <c r="BW13" s="676" t="s">
        <v>1701</v>
      </c>
      <c r="BX13" s="677" t="s">
        <v>1732</v>
      </c>
      <c r="BY13" s="644" t="s">
        <v>1733</v>
      </c>
      <c r="BZ13" s="644" t="s">
        <v>1734</v>
      </c>
      <c r="CA13" s="644" t="s">
        <v>1735</v>
      </c>
      <c r="CB13" s="662" t="s">
        <v>1736</v>
      </c>
      <c r="CC13" s="660" t="s">
        <v>1737</v>
      </c>
      <c r="CD13" s="663" t="s">
        <v>1708</v>
      </c>
      <c r="CE13" s="660" t="s">
        <v>1738</v>
      </c>
      <c r="CF13" s="661" t="s">
        <v>1739</v>
      </c>
      <c r="CG13" s="35"/>
    </row>
    <row r="14" spans="1:85" ht="51" customHeight="1">
      <c r="A14" s="654"/>
      <c r="B14" s="435"/>
      <c r="C14" s="435"/>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29"/>
      <c r="BC14" s="460"/>
      <c r="BD14" s="460"/>
      <c r="BE14" s="460"/>
      <c r="BF14" s="430"/>
      <c r="BG14" s="269" t="s">
        <v>1740</v>
      </c>
      <c r="BH14" s="435"/>
      <c r="BI14" s="270">
        <v>43878</v>
      </c>
      <c r="BJ14" s="271">
        <v>44042</v>
      </c>
      <c r="BK14" s="272" t="s">
        <v>1741</v>
      </c>
      <c r="BL14" s="435"/>
      <c r="BM14" s="435"/>
      <c r="BN14" s="435"/>
      <c r="BO14" s="435"/>
      <c r="BP14" s="435"/>
      <c r="BQ14" s="435"/>
      <c r="BR14" s="435"/>
      <c r="BS14" s="435"/>
      <c r="BT14" s="435"/>
      <c r="BU14" s="647"/>
      <c r="BV14" s="435"/>
      <c r="BW14" s="435"/>
      <c r="BX14" s="435"/>
      <c r="BY14" s="435"/>
      <c r="BZ14" s="435"/>
      <c r="CA14" s="435"/>
      <c r="CB14" s="429"/>
      <c r="CC14" s="435"/>
      <c r="CD14" s="435"/>
      <c r="CE14" s="435"/>
      <c r="CF14" s="435"/>
      <c r="CG14" s="35"/>
    </row>
    <row r="15" spans="1:85" ht="47.25" customHeight="1">
      <c r="A15" s="654"/>
      <c r="B15" s="435"/>
      <c r="C15" s="435"/>
      <c r="D15" s="435"/>
      <c r="E15" s="435"/>
      <c r="F15" s="435"/>
      <c r="G15" s="435"/>
      <c r="H15" s="435"/>
      <c r="I15" s="435"/>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29"/>
      <c r="BC15" s="460"/>
      <c r="BD15" s="460"/>
      <c r="BE15" s="460"/>
      <c r="BF15" s="430"/>
      <c r="BG15" s="273" t="s">
        <v>1742</v>
      </c>
      <c r="BH15" s="435"/>
      <c r="BI15" s="274">
        <v>43983</v>
      </c>
      <c r="BJ15" s="275">
        <v>44196</v>
      </c>
      <c r="BK15" s="272" t="s">
        <v>1743</v>
      </c>
      <c r="BL15" s="435"/>
      <c r="BM15" s="435"/>
      <c r="BN15" s="435"/>
      <c r="BO15" s="435"/>
      <c r="BP15" s="435"/>
      <c r="BQ15" s="435"/>
      <c r="BR15" s="435"/>
      <c r="BS15" s="435"/>
      <c r="BT15" s="435"/>
      <c r="BU15" s="647"/>
      <c r="BV15" s="435"/>
      <c r="BW15" s="435"/>
      <c r="BX15" s="435"/>
      <c r="BY15" s="435"/>
      <c r="BZ15" s="435"/>
      <c r="CA15" s="435"/>
      <c r="CB15" s="429"/>
      <c r="CC15" s="435"/>
      <c r="CD15" s="435"/>
      <c r="CE15" s="435"/>
      <c r="CF15" s="435"/>
      <c r="CG15" s="35"/>
    </row>
    <row r="16" spans="1:85" ht="47.25" customHeight="1">
      <c r="A16" s="654"/>
      <c r="B16" s="435"/>
      <c r="C16" s="435"/>
      <c r="D16" s="435"/>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29"/>
      <c r="BC16" s="460"/>
      <c r="BD16" s="460"/>
      <c r="BE16" s="460"/>
      <c r="BF16" s="430"/>
      <c r="BG16" s="276"/>
      <c r="BH16" s="435"/>
      <c r="BI16" s="277"/>
      <c r="BJ16" s="278"/>
      <c r="BK16" s="279"/>
      <c r="BL16" s="435"/>
      <c r="BM16" s="435"/>
      <c r="BN16" s="435"/>
      <c r="BO16" s="435"/>
      <c r="BP16" s="435"/>
      <c r="BQ16" s="435"/>
      <c r="BR16" s="435"/>
      <c r="BS16" s="435"/>
      <c r="BT16" s="435"/>
      <c r="BU16" s="647"/>
      <c r="BV16" s="435"/>
      <c r="BW16" s="435"/>
      <c r="BX16" s="435"/>
      <c r="BY16" s="435"/>
      <c r="BZ16" s="435"/>
      <c r="CA16" s="435"/>
      <c r="CB16" s="429"/>
      <c r="CC16" s="435"/>
      <c r="CD16" s="435"/>
      <c r="CE16" s="435"/>
      <c r="CF16" s="435"/>
      <c r="CG16" s="35"/>
    </row>
    <row r="17" spans="1:85" ht="232.5" customHeight="1">
      <c r="A17" s="655"/>
      <c r="B17" s="632"/>
      <c r="C17" s="632"/>
      <c r="D17" s="632"/>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632"/>
      <c r="AS17" s="632"/>
      <c r="AT17" s="632"/>
      <c r="AU17" s="632"/>
      <c r="AV17" s="632"/>
      <c r="AW17" s="632"/>
      <c r="AX17" s="632"/>
      <c r="AY17" s="632"/>
      <c r="AZ17" s="632"/>
      <c r="BA17" s="632"/>
      <c r="BB17" s="669"/>
      <c r="BC17" s="671"/>
      <c r="BD17" s="671"/>
      <c r="BE17" s="671"/>
      <c r="BF17" s="673"/>
      <c r="BG17" s="280"/>
      <c r="BH17" s="632"/>
      <c r="BI17" s="281"/>
      <c r="BJ17" s="282"/>
      <c r="BK17" s="283"/>
      <c r="BL17" s="632"/>
      <c r="BM17" s="632"/>
      <c r="BN17" s="632"/>
      <c r="BO17" s="632"/>
      <c r="BP17" s="632"/>
      <c r="BQ17" s="632"/>
      <c r="BR17" s="632"/>
      <c r="BS17" s="632"/>
      <c r="BT17" s="632"/>
      <c r="BU17" s="648"/>
      <c r="BV17" s="632"/>
      <c r="BW17" s="632"/>
      <c r="BX17" s="436"/>
      <c r="BY17" s="632"/>
      <c r="BZ17" s="632"/>
      <c r="CA17" s="632"/>
      <c r="CB17" s="431"/>
      <c r="CC17" s="436"/>
      <c r="CD17" s="436"/>
      <c r="CE17" s="436"/>
      <c r="CF17" s="436"/>
      <c r="CG17" s="35"/>
    </row>
    <row r="18" spans="1:85" ht="42.75" customHeight="1">
      <c r="A18" s="717" t="s">
        <v>44</v>
      </c>
      <c r="B18" s="718" t="s">
        <v>1677</v>
      </c>
      <c r="C18" s="718" t="s">
        <v>1713</v>
      </c>
      <c r="D18" s="718" t="s">
        <v>1744</v>
      </c>
      <c r="E18" s="696" t="s">
        <v>1745</v>
      </c>
      <c r="F18" s="712" t="s">
        <v>1746</v>
      </c>
      <c r="G18" s="712" t="s">
        <v>326</v>
      </c>
      <c r="H18" s="711">
        <v>4</v>
      </c>
      <c r="I18" s="711" t="str">
        <f>IF(H18=5,"CASI SEGURO",IF(H18=4,"PROBABLE",IF(H18=3,"POSIBLE",IF(H18=2,"IMPROBABLE","RARA VEZ"))))</f>
        <v>PROBABLE</v>
      </c>
      <c r="J18" s="711">
        <v>3</v>
      </c>
      <c r="K18" s="711" t="str">
        <f>IF(J18=1,"INSIGNIFICANTE",IF(J18=2,"MENOR",IF(J18=3,"MODERADO",IF(J18=4,"MAYOR","CATASTRÓFICO"))))</f>
        <v>MODERADO</v>
      </c>
      <c r="L18" s="711">
        <f>IF(J18=2,H18+20,IF(J18=3,H18+30,IF(J18=4,H18+40,IF(J18=5,H18+50,H18+10))))</f>
        <v>34</v>
      </c>
      <c r="M18" s="715" t="str">
        <f>IF(J18=1,N18,IF(J18=2,O18,IF(J18=3,P18,IF(J18=4,Q18,R18))))</f>
        <v>ALTA 4:3</v>
      </c>
      <c r="N18" s="711" t="str">
        <f>IF($L18=11,"BAJA 1:1",IF($L18=12,"BAJA 2:1",IF($L18=13,"BAJA 3:1",IF($L18=14,"MODERADA 4:1","ALTA 5:1"))))</f>
        <v>ALTA 5:1</v>
      </c>
      <c r="O18" s="711" t="str">
        <f>IF($L18=21,"BAJA 1:2",IF($L18=22,"BAJA 2:2",IF($L18=23,"MODERADA 3:2",IF($L18=24,"ALTA 4:2","ALTA 5:2"))))</f>
        <v>ALTA 5:2</v>
      </c>
      <c r="P18" s="711" t="str">
        <f>IF($L18=31,"MODERADA 1:3",IF($L18=32,"MODERADA 2:3",IF($L18=33,"ALTA 3:3",IF($L18=34,"ALTA 4:3","EXTREMA 5:3"))))</f>
        <v>ALTA 4:3</v>
      </c>
      <c r="Q18" s="711" t="str">
        <f>IF($L18=41,"ALTA 1:4",IF($L18=42,"ALTA 2:4",IF($L18=43,"EXTREMA 3:4",IF($L18=44,"EXTREMA 4:4","EXTREMA 5:4"))))</f>
        <v>EXTREMA 5:4</v>
      </c>
      <c r="R18" s="711" t="str">
        <f>IF($L18=51,"ALTA 1:5",IF($L18=52,"EXTREMA 2:5",IF($L18=53,"EXTREMA 3:5",IF($L18=54,"EXTREMA 4:5","EXTREMA 5:5"))))</f>
        <v>EXTREMA 5:5</v>
      </c>
      <c r="S18" s="711" t="s">
        <v>269</v>
      </c>
      <c r="T18" s="711" t="s">
        <v>1747</v>
      </c>
      <c r="U18" s="711" t="s">
        <v>1748</v>
      </c>
      <c r="V18" s="716" t="s">
        <v>457</v>
      </c>
      <c r="W18" s="711" t="s">
        <v>1749</v>
      </c>
      <c r="X18" s="711" t="s">
        <v>1686</v>
      </c>
      <c r="Y18" s="711" t="s">
        <v>1750</v>
      </c>
      <c r="Z18" s="711" t="s">
        <v>488</v>
      </c>
      <c r="AA18" s="716" t="s">
        <v>277</v>
      </c>
      <c r="AB18" s="284">
        <f t="shared" ref="AB18:AB23" si="2">IF(AA18 = "Asignado",$AB$111,IF(AA18="No asignado",0,""))</f>
        <v>15</v>
      </c>
      <c r="AC18" s="716" t="s">
        <v>278</v>
      </c>
      <c r="AD18" s="284">
        <f t="shared" ref="AD18:AD23" si="3">IF(AC18 = "Adecuado",$AB$111,IF(AC18="No adecuado",0,""))</f>
        <v>15</v>
      </c>
      <c r="AE18" s="716" t="s">
        <v>336</v>
      </c>
      <c r="AF18" s="284">
        <f t="shared" ref="AF18:AF23" si="4">IF(AE18 = "Oportuna",$AB$111,IF(AE18="Inoportuna",0,""))</f>
        <v>0</v>
      </c>
      <c r="AG18" s="716" t="s">
        <v>276</v>
      </c>
      <c r="AH18" s="284">
        <f t="shared" ref="AH18:AH23" si="5">IF(AG18 = "Prevenir",$AB$111,IF(AG18="Detectar",$AB$112,IF(AG18="No es un control",0,"")))</f>
        <v>15</v>
      </c>
      <c r="AI18" s="716" t="s">
        <v>338</v>
      </c>
      <c r="AJ18" s="284">
        <f t="shared" ref="AJ18:AJ23" si="6">IF(AI18 = "Confiable",$AB$111,IF(AI18="No confiable",0,""))</f>
        <v>0</v>
      </c>
      <c r="AK18" s="711" t="s">
        <v>339</v>
      </c>
      <c r="AL18" s="285">
        <f t="shared" ref="AL18:AL23" si="7">IF(AK18 = "Se investigan y resuelven oportunamente",$AB$111,IF(AK18="No se investigan y resuelven oportunamente",0,""))</f>
        <v>0</v>
      </c>
      <c r="AM18" s="716" t="s">
        <v>344</v>
      </c>
      <c r="AN18" s="284">
        <f t="shared" ref="AN18:AN28" si="8">IF(AM18 = "Completa",$AB$111,IF(AM18="Incompleta",$AB$112,IF(AM18="No existe",0,"")))</f>
        <v>0</v>
      </c>
      <c r="AO18" s="284">
        <f t="shared" ref="AO18:AO28" si="9">+AB18+AD18+AF18+AH18+AJ18+AL18+AN18</f>
        <v>45</v>
      </c>
      <c r="AP18" s="716" t="str">
        <f>+IF(AO18&gt;96,"Fuerte",IF(AO18&lt;85,"Débil","Moderado"))</f>
        <v>Débil</v>
      </c>
      <c r="AQ18" s="716" t="s">
        <v>345</v>
      </c>
      <c r="AR18" s="716" t="s">
        <v>345</v>
      </c>
      <c r="AS18" s="716" t="s">
        <v>345</v>
      </c>
      <c r="AT18" s="711" t="s">
        <v>346</v>
      </c>
      <c r="AU18" s="711">
        <v>4</v>
      </c>
      <c r="AV18" s="711" t="str">
        <f>IF(AU18=5,"CASI SEGURO",IF(AU18=4,"PROBABLE",IF(AU18=3,"POSIBLE",IF(AU18=2,"IMPROBABLE","RARA VEZ"))))</f>
        <v>PROBABLE</v>
      </c>
      <c r="AW18" s="711" t="s">
        <v>346</v>
      </c>
      <c r="AX18" s="711">
        <v>4</v>
      </c>
      <c r="AY18" s="711" t="str">
        <f>IF(AX18=1,"INSIGNIFICANTE",IF(AX18=2,"MENOR",IF(AX18=3,"MODERADO",IF(AX18=4,"MAYOR","CATASTRÓFICO"))))</f>
        <v>MAYOR</v>
      </c>
      <c r="AZ18" s="711">
        <f>IF(AX18=2,AU18+20,IF(AX18=3,AU18+30,IF(AX18=4,AU18+40,IF(AX18=5,AU18+50,AU18+10))))</f>
        <v>44</v>
      </c>
      <c r="BA18" s="715" t="str">
        <f>IF(AX18=1,$BB18,IF(AX18=2,$BC$18,IF(AX18=3,$BD$18,IF(AX18=4,$BE$18,$BF$18))))</f>
        <v>EXTREMA 4:4</v>
      </c>
      <c r="BB18" s="710" t="str">
        <f>IF($AZ18=11,"BAJA 1:1",IF($AZ18=12,"BAJA 2:1",IF($AZ18=13,"BAJA 3:1",IF($AZ18=14,"MODERADA 4:1","ALTA 5:1"))))</f>
        <v>ALTA 5:1</v>
      </c>
      <c r="BC18" s="709" t="str">
        <f>IF($AZ18=21,"BAJA 1:2",IF($AZ18=22,"BAJA 2:2",IF($AZ18=23,"MODERADA 3:2",IF($AZ18=24,"ALTA 4:2","ALTA 5:2"))))</f>
        <v>ALTA 5:2</v>
      </c>
      <c r="BD18" s="709" t="str">
        <f>IF($AZ18=31,"MODERADA 1:3",IF($AZ18=32,"MODERADA 2:3",IF($AZ18=33,"ALTA 3:3",IF($AZ18=34,"ALTA 4:3","EXTREMA 5:3"))))</f>
        <v>EXTREMA 5:3</v>
      </c>
      <c r="BE18" s="709" t="str">
        <f>IF($AZ18=41,"ALTA 1:4",IF($AZ18=42,"ALTA 2:4",IF($AZ18=43,"EXTREMA 3:4",IF($AZ18=44,"EXTREMA 4:4","EXTREMA 5:4"))))</f>
        <v>EXTREMA 4:4</v>
      </c>
      <c r="BF18" s="709" t="str">
        <f>IF($AZ18=51,"ALTA 1:5",IF($AZ18=52,"EXTREMA 2:5",IF($AZ18=53,"EXTREMA 3:5",IF($AZ18=54,"EXTREMA 4:5","EXTREMA 5:5"))))</f>
        <v>EXTREMA 5:5</v>
      </c>
      <c r="BG18" s="286" t="s">
        <v>1751</v>
      </c>
      <c r="BH18" s="710" t="s">
        <v>1752</v>
      </c>
      <c r="BI18" s="287">
        <v>43878</v>
      </c>
      <c r="BJ18" s="287">
        <v>44073</v>
      </c>
      <c r="BK18" s="288" t="s">
        <v>1753</v>
      </c>
      <c r="BL18" s="711" t="s">
        <v>1754</v>
      </c>
      <c r="BM18" s="711" t="s">
        <v>1755</v>
      </c>
      <c r="BN18" s="711" t="s">
        <v>1693</v>
      </c>
      <c r="BO18" s="711" t="s">
        <v>1756</v>
      </c>
      <c r="BP18" s="711" t="s">
        <v>1757</v>
      </c>
      <c r="BQ18" s="711"/>
      <c r="BR18" s="712" t="s">
        <v>1758</v>
      </c>
      <c r="BS18" s="712" t="s">
        <v>1759</v>
      </c>
      <c r="BT18" s="712" t="s">
        <v>1760</v>
      </c>
      <c r="BU18" s="675" t="s">
        <v>1761</v>
      </c>
      <c r="BV18" s="676" t="s">
        <v>1731</v>
      </c>
      <c r="BW18" s="676" t="s">
        <v>1701</v>
      </c>
      <c r="BX18" s="677" t="s">
        <v>1762</v>
      </c>
      <c r="BY18" s="713" t="s">
        <v>1763</v>
      </c>
      <c r="BZ18" s="714" t="s">
        <v>1764</v>
      </c>
      <c r="CA18" s="714" t="s">
        <v>1765</v>
      </c>
      <c r="CB18" s="662" t="s">
        <v>1766</v>
      </c>
      <c r="CC18" s="660" t="s">
        <v>1767</v>
      </c>
      <c r="CD18" s="660" t="s">
        <v>1708</v>
      </c>
      <c r="CE18" s="660" t="s">
        <v>1768</v>
      </c>
      <c r="CF18" s="661" t="s">
        <v>1769</v>
      </c>
      <c r="CG18" s="35"/>
    </row>
    <row r="19" spans="1:85" ht="47.25" customHeight="1">
      <c r="A19" s="654"/>
      <c r="B19" s="435"/>
      <c r="C19" s="435"/>
      <c r="D19" s="435"/>
      <c r="E19" s="435"/>
      <c r="F19" s="435"/>
      <c r="G19" s="435"/>
      <c r="H19" s="435"/>
      <c r="I19" s="435"/>
      <c r="J19" s="435"/>
      <c r="K19" s="435"/>
      <c r="L19" s="435"/>
      <c r="M19" s="435"/>
      <c r="N19" s="435"/>
      <c r="O19" s="435"/>
      <c r="P19" s="435"/>
      <c r="Q19" s="435"/>
      <c r="R19" s="435"/>
      <c r="S19" s="435"/>
      <c r="T19" s="435"/>
      <c r="U19" s="435"/>
      <c r="V19" s="435"/>
      <c r="W19" s="435"/>
      <c r="X19" s="435"/>
      <c r="Y19" s="435"/>
      <c r="Z19" s="435"/>
      <c r="AA19" s="435"/>
      <c r="AB19" s="289" t="str">
        <f t="shared" si="2"/>
        <v/>
      </c>
      <c r="AC19" s="435"/>
      <c r="AD19" s="289" t="str">
        <f t="shared" si="3"/>
        <v/>
      </c>
      <c r="AE19" s="435"/>
      <c r="AF19" s="289" t="str">
        <f t="shared" si="4"/>
        <v/>
      </c>
      <c r="AG19" s="435"/>
      <c r="AH19" s="289" t="str">
        <f t="shared" si="5"/>
        <v/>
      </c>
      <c r="AI19" s="435"/>
      <c r="AJ19" s="289" t="str">
        <f t="shared" si="6"/>
        <v/>
      </c>
      <c r="AK19" s="435"/>
      <c r="AL19" s="290" t="str">
        <f t="shared" si="7"/>
        <v/>
      </c>
      <c r="AM19" s="435"/>
      <c r="AN19" s="289" t="str">
        <f t="shared" si="8"/>
        <v/>
      </c>
      <c r="AO19" s="291" t="e">
        <f t="shared" si="9"/>
        <v>#VALUE!</v>
      </c>
      <c r="AP19" s="435"/>
      <c r="AQ19" s="435"/>
      <c r="AR19" s="435"/>
      <c r="AS19" s="435"/>
      <c r="AT19" s="435"/>
      <c r="AU19" s="435"/>
      <c r="AV19" s="435"/>
      <c r="AW19" s="435"/>
      <c r="AX19" s="435"/>
      <c r="AY19" s="435"/>
      <c r="AZ19" s="435"/>
      <c r="BA19" s="435"/>
      <c r="BB19" s="515"/>
      <c r="BC19" s="635"/>
      <c r="BD19" s="635"/>
      <c r="BE19" s="635"/>
      <c r="BF19" s="635"/>
      <c r="BG19" s="292" t="s">
        <v>1770</v>
      </c>
      <c r="BH19" s="515"/>
      <c r="BI19" s="293">
        <v>43878</v>
      </c>
      <c r="BJ19" s="293">
        <v>44196</v>
      </c>
      <c r="BK19" s="294" t="s">
        <v>1771</v>
      </c>
      <c r="BL19" s="435"/>
      <c r="BM19" s="435"/>
      <c r="BN19" s="435"/>
      <c r="BO19" s="435"/>
      <c r="BP19" s="435"/>
      <c r="BQ19" s="435"/>
      <c r="BR19" s="435"/>
      <c r="BS19" s="435"/>
      <c r="BT19" s="435"/>
      <c r="BU19" s="647"/>
      <c r="BV19" s="435"/>
      <c r="BW19" s="435"/>
      <c r="BX19" s="435"/>
      <c r="BY19" s="647"/>
      <c r="BZ19" s="435"/>
      <c r="CA19" s="435"/>
      <c r="CB19" s="429"/>
      <c r="CC19" s="435"/>
      <c r="CD19" s="435"/>
      <c r="CE19" s="435"/>
      <c r="CF19" s="435"/>
      <c r="CG19" s="35"/>
    </row>
    <row r="20" spans="1:85" ht="53.25" customHeight="1">
      <c r="A20" s="654"/>
      <c r="B20" s="435"/>
      <c r="C20" s="435"/>
      <c r="D20" s="435"/>
      <c r="E20" s="435"/>
      <c r="F20" s="435"/>
      <c r="G20" s="435"/>
      <c r="H20" s="435"/>
      <c r="I20" s="435"/>
      <c r="J20" s="435"/>
      <c r="K20" s="435"/>
      <c r="L20" s="435"/>
      <c r="M20" s="435"/>
      <c r="N20" s="435"/>
      <c r="O20" s="435"/>
      <c r="P20" s="435"/>
      <c r="Q20" s="435"/>
      <c r="R20" s="435"/>
      <c r="S20" s="435"/>
      <c r="T20" s="435"/>
      <c r="U20" s="435"/>
      <c r="V20" s="435"/>
      <c r="W20" s="435"/>
      <c r="X20" s="435"/>
      <c r="Y20" s="435"/>
      <c r="Z20" s="435"/>
      <c r="AA20" s="435"/>
      <c r="AB20" s="289" t="str">
        <f t="shared" si="2"/>
        <v/>
      </c>
      <c r="AC20" s="435"/>
      <c r="AD20" s="289" t="str">
        <f t="shared" si="3"/>
        <v/>
      </c>
      <c r="AE20" s="435"/>
      <c r="AF20" s="289" t="str">
        <f t="shared" si="4"/>
        <v/>
      </c>
      <c r="AG20" s="435"/>
      <c r="AH20" s="289" t="str">
        <f t="shared" si="5"/>
        <v/>
      </c>
      <c r="AI20" s="435"/>
      <c r="AJ20" s="289" t="str">
        <f t="shared" si="6"/>
        <v/>
      </c>
      <c r="AK20" s="435"/>
      <c r="AL20" s="290" t="str">
        <f t="shared" si="7"/>
        <v/>
      </c>
      <c r="AM20" s="435"/>
      <c r="AN20" s="289" t="str">
        <f t="shared" si="8"/>
        <v/>
      </c>
      <c r="AO20" s="291" t="e">
        <f t="shared" si="9"/>
        <v>#VALUE!</v>
      </c>
      <c r="AP20" s="435"/>
      <c r="AQ20" s="435"/>
      <c r="AR20" s="435"/>
      <c r="AS20" s="435"/>
      <c r="AT20" s="435"/>
      <c r="AU20" s="435"/>
      <c r="AV20" s="435"/>
      <c r="AW20" s="435"/>
      <c r="AX20" s="435"/>
      <c r="AY20" s="435"/>
      <c r="AZ20" s="435"/>
      <c r="BA20" s="435"/>
      <c r="BB20" s="515"/>
      <c r="BC20" s="635"/>
      <c r="BD20" s="635"/>
      <c r="BE20" s="635"/>
      <c r="BF20" s="635"/>
      <c r="BG20" s="295"/>
      <c r="BH20" s="515"/>
      <c r="BI20" s="296"/>
      <c r="BJ20" s="297"/>
      <c r="BK20" s="279"/>
      <c r="BL20" s="435"/>
      <c r="BM20" s="435"/>
      <c r="BN20" s="435"/>
      <c r="BO20" s="435"/>
      <c r="BP20" s="435"/>
      <c r="BQ20" s="435"/>
      <c r="BR20" s="435"/>
      <c r="BS20" s="435"/>
      <c r="BT20" s="435"/>
      <c r="BU20" s="647"/>
      <c r="BV20" s="435"/>
      <c r="BW20" s="435"/>
      <c r="BX20" s="435"/>
      <c r="BY20" s="647"/>
      <c r="BZ20" s="435"/>
      <c r="CA20" s="435"/>
      <c r="CB20" s="429"/>
      <c r="CC20" s="435"/>
      <c r="CD20" s="435"/>
      <c r="CE20" s="435"/>
      <c r="CF20" s="435"/>
      <c r="CG20" s="35"/>
    </row>
    <row r="21" spans="1:85" ht="67.5" customHeight="1">
      <c r="A21" s="654"/>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289" t="str">
        <f t="shared" si="2"/>
        <v/>
      </c>
      <c r="AC21" s="435"/>
      <c r="AD21" s="289" t="str">
        <f t="shared" si="3"/>
        <v/>
      </c>
      <c r="AE21" s="435"/>
      <c r="AF21" s="289" t="str">
        <f t="shared" si="4"/>
        <v/>
      </c>
      <c r="AG21" s="435"/>
      <c r="AH21" s="289" t="str">
        <f t="shared" si="5"/>
        <v/>
      </c>
      <c r="AI21" s="435"/>
      <c r="AJ21" s="289" t="str">
        <f t="shared" si="6"/>
        <v/>
      </c>
      <c r="AK21" s="435"/>
      <c r="AL21" s="290" t="str">
        <f t="shared" si="7"/>
        <v/>
      </c>
      <c r="AM21" s="435"/>
      <c r="AN21" s="289" t="str">
        <f t="shared" si="8"/>
        <v/>
      </c>
      <c r="AO21" s="291" t="e">
        <f t="shared" si="9"/>
        <v>#VALUE!</v>
      </c>
      <c r="AP21" s="435"/>
      <c r="AQ21" s="435"/>
      <c r="AR21" s="435"/>
      <c r="AS21" s="435"/>
      <c r="AT21" s="435"/>
      <c r="AU21" s="435"/>
      <c r="AV21" s="435"/>
      <c r="AW21" s="435"/>
      <c r="AX21" s="435"/>
      <c r="AY21" s="435"/>
      <c r="AZ21" s="435"/>
      <c r="BA21" s="435"/>
      <c r="BB21" s="515"/>
      <c r="BC21" s="635"/>
      <c r="BD21" s="635"/>
      <c r="BE21" s="635"/>
      <c r="BF21" s="635"/>
      <c r="BG21" s="295"/>
      <c r="BH21" s="515"/>
      <c r="BI21" s="296"/>
      <c r="BJ21" s="296"/>
      <c r="BK21" s="279"/>
      <c r="BL21" s="435"/>
      <c r="BM21" s="435"/>
      <c r="BN21" s="435"/>
      <c r="BO21" s="435"/>
      <c r="BP21" s="435"/>
      <c r="BQ21" s="435"/>
      <c r="BR21" s="435"/>
      <c r="BS21" s="435"/>
      <c r="BT21" s="435"/>
      <c r="BU21" s="647"/>
      <c r="BV21" s="435"/>
      <c r="BW21" s="435"/>
      <c r="BX21" s="435"/>
      <c r="BY21" s="647"/>
      <c r="BZ21" s="435"/>
      <c r="CA21" s="435"/>
      <c r="CB21" s="429"/>
      <c r="CC21" s="435"/>
      <c r="CD21" s="435"/>
      <c r="CE21" s="435"/>
      <c r="CF21" s="435"/>
      <c r="CG21" s="35"/>
    </row>
    <row r="22" spans="1:85" ht="139.5" customHeight="1">
      <c r="A22" s="655"/>
      <c r="B22" s="632"/>
      <c r="C22" s="632"/>
      <c r="D22" s="632"/>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298" t="str">
        <f t="shared" si="2"/>
        <v/>
      </c>
      <c r="AC22" s="632"/>
      <c r="AD22" s="298" t="str">
        <f t="shared" si="3"/>
        <v/>
      </c>
      <c r="AE22" s="632"/>
      <c r="AF22" s="298" t="str">
        <f t="shared" si="4"/>
        <v/>
      </c>
      <c r="AG22" s="632"/>
      <c r="AH22" s="298" t="str">
        <f t="shared" si="5"/>
        <v/>
      </c>
      <c r="AI22" s="632"/>
      <c r="AJ22" s="298" t="str">
        <f t="shared" si="6"/>
        <v/>
      </c>
      <c r="AK22" s="632"/>
      <c r="AL22" s="299" t="str">
        <f t="shared" si="7"/>
        <v/>
      </c>
      <c r="AM22" s="632"/>
      <c r="AN22" s="298" t="str">
        <f t="shared" si="8"/>
        <v/>
      </c>
      <c r="AO22" s="300" t="e">
        <f t="shared" si="9"/>
        <v>#VALUE!</v>
      </c>
      <c r="AP22" s="632"/>
      <c r="AQ22" s="632"/>
      <c r="AR22" s="632"/>
      <c r="AS22" s="632"/>
      <c r="AT22" s="632"/>
      <c r="AU22" s="632"/>
      <c r="AV22" s="632"/>
      <c r="AW22" s="632"/>
      <c r="AX22" s="632"/>
      <c r="AY22" s="632"/>
      <c r="AZ22" s="632"/>
      <c r="BA22" s="632"/>
      <c r="BB22" s="638"/>
      <c r="BC22" s="636"/>
      <c r="BD22" s="636"/>
      <c r="BE22" s="636"/>
      <c r="BF22" s="636"/>
      <c r="BG22" s="301"/>
      <c r="BH22" s="638"/>
      <c r="BI22" s="302"/>
      <c r="BJ22" s="302"/>
      <c r="BK22" s="283"/>
      <c r="BL22" s="632"/>
      <c r="BM22" s="632"/>
      <c r="BN22" s="632"/>
      <c r="BO22" s="632"/>
      <c r="BP22" s="632"/>
      <c r="BQ22" s="632"/>
      <c r="BR22" s="632"/>
      <c r="BS22" s="632"/>
      <c r="BT22" s="632"/>
      <c r="BU22" s="648"/>
      <c r="BV22" s="632"/>
      <c r="BW22" s="632"/>
      <c r="BX22" s="436"/>
      <c r="BY22" s="648"/>
      <c r="BZ22" s="632"/>
      <c r="CA22" s="632"/>
      <c r="CB22" s="431"/>
      <c r="CC22" s="436"/>
      <c r="CD22" s="436"/>
      <c r="CE22" s="436"/>
      <c r="CF22" s="436"/>
      <c r="CG22" s="35"/>
    </row>
    <row r="23" spans="1:85" ht="60" customHeight="1">
      <c r="A23" s="729" t="s">
        <v>44</v>
      </c>
      <c r="B23" s="724" t="s">
        <v>1677</v>
      </c>
      <c r="C23" s="724" t="s">
        <v>1772</v>
      </c>
      <c r="D23" s="724" t="s">
        <v>1773</v>
      </c>
      <c r="E23" s="696" t="s">
        <v>1774</v>
      </c>
      <c r="F23" s="704" t="s">
        <v>1775</v>
      </c>
      <c r="G23" s="704" t="s">
        <v>326</v>
      </c>
      <c r="H23" s="719">
        <v>4</v>
      </c>
      <c r="I23" s="719" t="str">
        <f>IF(H23=5,"CASI SEGURO",IF(H23=4,"PROBABLE",IF(H23=3,"POSIBLE",IF(H23=2,"IMPROBABLE","RARA VEZ"))))</f>
        <v>PROBABLE</v>
      </c>
      <c r="J23" s="719">
        <v>4</v>
      </c>
      <c r="K23" s="719" t="str">
        <f>IF(J23=1,"INSIGNIFICANTE",IF(J23=2,"MENOR",IF(J23=3,"MODERADO",IF(J23=4,"MAYOR","CATASTRÓFICO"))))</f>
        <v>MAYOR</v>
      </c>
      <c r="L23" s="719">
        <f>IF(J23=2,H23+20,IF(J23=3,H23+30,IF(J23=4,H23+40,IF(J23=5,H23+50,H23+10))))</f>
        <v>44</v>
      </c>
      <c r="M23" s="720" t="str">
        <f>IF(J23=1,N23,IF(J23=2,O23,IF(J23=3,P23,IF(J23=4,Q23,R23))))</f>
        <v>EXTREMA 4:4</v>
      </c>
      <c r="N23" s="719" t="str">
        <f>IF($L23=11,"BAJA 1:1",IF($L23=12,"BAJA 2:1",IF($L23=13,"BAJA 3:1",IF($L23=14,"MODERADA 4:1","ALTA 5:1"))))</f>
        <v>ALTA 5:1</v>
      </c>
      <c r="O23" s="719" t="str">
        <f>IF($L23=21,"BAJA 1:2",IF($L23=22,"BAJA 2:2",IF($L23=23,"MODERADA 3:2",IF($L23=24,"ALTA 4:2","ALTA 5:2"))))</f>
        <v>ALTA 5:2</v>
      </c>
      <c r="P23" s="719" t="str">
        <f>IF($L23=31,"MODERADA 1:3",IF($L23=32,"MODERADA 2:3",IF($L23=33,"ALTA 3:3",IF($L23=34,"ALTA 4:3","EXTREMA 5:3"))))</f>
        <v>EXTREMA 5:3</v>
      </c>
      <c r="Q23" s="719" t="str">
        <f>IF($L23=41,"ALTA 1:4",IF($L23=42,"ALTA 2:4",IF($L23=43,"EXTREMA 3:4",IF($L23=44,"EXTREMA 4:4","EXTREMA 5:4"))))</f>
        <v>EXTREMA 4:4</v>
      </c>
      <c r="R23" s="719" t="str">
        <f>IF($L23=51,"ALTA 1:5",IF($L23=52,"EXTREMA 2:5",IF($L23=53,"EXTREMA 3:5",IF($L23=54,"EXTREMA 4:5","EXTREMA 5:5"))))</f>
        <v>EXTREMA 5:5</v>
      </c>
      <c r="S23" s="719" t="s">
        <v>269</v>
      </c>
      <c r="T23" s="725" t="s">
        <v>1776</v>
      </c>
      <c r="U23" s="676" t="s">
        <v>1777</v>
      </c>
      <c r="V23" s="726" t="s">
        <v>457</v>
      </c>
      <c r="W23" s="676" t="s">
        <v>1778</v>
      </c>
      <c r="X23" s="676" t="s">
        <v>1779</v>
      </c>
      <c r="Y23" s="676" t="s">
        <v>1780</v>
      </c>
      <c r="Z23" s="719" t="s">
        <v>461</v>
      </c>
      <c r="AA23" s="719" t="s">
        <v>277</v>
      </c>
      <c r="AB23" s="719">
        <f t="shared" si="2"/>
        <v>15</v>
      </c>
      <c r="AC23" s="719" t="s">
        <v>278</v>
      </c>
      <c r="AD23" s="719">
        <f t="shared" si="3"/>
        <v>15</v>
      </c>
      <c r="AE23" s="719" t="s">
        <v>279</v>
      </c>
      <c r="AF23" s="719">
        <f t="shared" si="4"/>
        <v>15</v>
      </c>
      <c r="AG23" s="719" t="s">
        <v>337</v>
      </c>
      <c r="AH23" s="719">
        <f t="shared" si="5"/>
        <v>10</v>
      </c>
      <c r="AI23" s="719" t="s">
        <v>280</v>
      </c>
      <c r="AJ23" s="719">
        <f t="shared" si="6"/>
        <v>15</v>
      </c>
      <c r="AK23" s="719" t="s">
        <v>281</v>
      </c>
      <c r="AL23" s="719">
        <f t="shared" si="7"/>
        <v>15</v>
      </c>
      <c r="AM23" s="719" t="s">
        <v>282</v>
      </c>
      <c r="AN23" s="303">
        <f t="shared" si="8"/>
        <v>15</v>
      </c>
      <c r="AO23" s="303">
        <f t="shared" si="9"/>
        <v>100</v>
      </c>
      <c r="AP23" s="727" t="str">
        <f>+IF(AO23&gt;96,"Fuerte",IF(AO23&lt;85,"Débil","Moderado"))</f>
        <v>Fuerte</v>
      </c>
      <c r="AQ23" s="727" t="s">
        <v>283</v>
      </c>
      <c r="AR23" s="727" t="s">
        <v>283</v>
      </c>
      <c r="AS23" s="727" t="s">
        <v>283</v>
      </c>
      <c r="AT23" s="719" t="s">
        <v>284</v>
      </c>
      <c r="AU23" s="719">
        <v>2</v>
      </c>
      <c r="AV23" s="719" t="str">
        <f>IF(AU23=5,"CASI SEGURO",IF(AU23=4,"PROBABLE",IF(AU23=3,"POSIBLE",IF(AU23=2,"IMPROBABLE","RARA VEZ"))))</f>
        <v>IMPROBABLE</v>
      </c>
      <c r="AW23" s="719" t="s">
        <v>284</v>
      </c>
      <c r="AX23" s="719">
        <v>2</v>
      </c>
      <c r="AY23" s="719" t="str">
        <f>IF(AX23=1,"INSIGNIFICANTE",IF(AX23=2,"MENOR",IF(AX23=3,"MODERADO",IF(AX23=4,"MAYOR","CATASTRÓFICO"))))</f>
        <v>MENOR</v>
      </c>
      <c r="AZ23" s="719">
        <f>IF(AX23=2,AU23+20,IF(AX23=3,AU23+30,IF(AX23=4,AU23+40,IF(AX23=5,AU23+50,AU23+10))))</f>
        <v>22</v>
      </c>
      <c r="BA23" s="720" t="str">
        <f>IF(AX23=1,$BB23,IF(AX23=2,$BC$23,IF(AX23=3,$BD$23,IF(AX23=4,$BE$23,$BF$23))))</f>
        <v>BAJA 2:2</v>
      </c>
      <c r="BB23" s="721" t="str">
        <f>IF($AZ23=11,"BAJA 1:1",IF($AZ23=12,"BAJA 2:1",IF($AZ23=13,"BAJA 3:1",IF($AZ23=14,"MODERADA 4:1","ALTA 5:1"))))</f>
        <v>ALTA 5:1</v>
      </c>
      <c r="BC23" s="722" t="str">
        <f>IF($AZ23=21,"BAJA 1:2",IF($AZ23=22,"BAJA 2:2",IF($AZ23=23,"MODERADA 3:2",IF($AZ23=24,"ALTA 4:2","ALTA 5:2"))))</f>
        <v>BAJA 2:2</v>
      </c>
      <c r="BD23" s="722" t="str">
        <f>IF($AZ23=31,"MODERADA 1:3",IF($AZ23=32,"MODERADA 2:3",IF($AZ23=33,"ALTA 3:3",IF($AZ23=34,"ALTA 4:3","EXTREMA 5:3"))))</f>
        <v>EXTREMA 5:3</v>
      </c>
      <c r="BE23" s="722" t="str">
        <f>IF($AZ23=41,"ALTA 1:4",IF($AZ23=42,"ALTA 2:4",IF($AZ23=43,"EXTREMA 3:4",IF($AZ23=44,"EXTREMA 4:4","EXTREMA 5:4"))))</f>
        <v>EXTREMA 5:4</v>
      </c>
      <c r="BF23" s="723" t="str">
        <f>IF($AZ23=51,"ALTA 1:5",IF($AZ23=52,"EXTREMA 2:5",IF($AZ23=53,"EXTREMA 3:5",IF($AZ23=54,"EXTREMA 4:5","EXTREMA 5:5"))))</f>
        <v>EXTREMA 5:5</v>
      </c>
      <c r="BG23" s="676" t="s">
        <v>1781</v>
      </c>
      <c r="BH23" s="719"/>
      <c r="BI23" s="719"/>
      <c r="BJ23" s="719"/>
      <c r="BK23" s="676"/>
      <c r="BL23" s="719"/>
      <c r="BM23" s="719"/>
      <c r="BN23" s="719"/>
      <c r="BO23" s="719"/>
      <c r="BP23" s="719"/>
      <c r="BQ23" s="719"/>
      <c r="BR23" s="704" t="s">
        <v>1782</v>
      </c>
      <c r="BS23" s="704" t="s">
        <v>1783</v>
      </c>
      <c r="BT23" s="704" t="s">
        <v>1784</v>
      </c>
      <c r="BU23" s="675" t="s">
        <v>1785</v>
      </c>
      <c r="BV23" s="676" t="s">
        <v>1786</v>
      </c>
      <c r="BW23" s="676" t="s">
        <v>1787</v>
      </c>
      <c r="BX23" s="677" t="s">
        <v>1788</v>
      </c>
      <c r="BY23" s="724" t="s">
        <v>1789</v>
      </c>
      <c r="BZ23" s="724" t="s">
        <v>1790</v>
      </c>
      <c r="CA23" s="724" t="s">
        <v>1791</v>
      </c>
      <c r="CB23" s="662" t="s">
        <v>1792</v>
      </c>
      <c r="CC23" s="660" t="s">
        <v>1793</v>
      </c>
      <c r="CD23" s="660" t="s">
        <v>1708</v>
      </c>
      <c r="CE23" s="660" t="s">
        <v>1794</v>
      </c>
      <c r="CF23" s="661" t="s">
        <v>1795</v>
      </c>
      <c r="CG23" s="35"/>
    </row>
    <row r="24" spans="1:85" ht="49.5" customHeight="1">
      <c r="A24" s="654"/>
      <c r="B24" s="435"/>
      <c r="C24" s="435"/>
      <c r="D24" s="435"/>
      <c r="E24" s="435"/>
      <c r="F24" s="435"/>
      <c r="G24" s="435"/>
      <c r="H24" s="435"/>
      <c r="I24" s="435"/>
      <c r="J24" s="435"/>
      <c r="K24" s="435"/>
      <c r="L24" s="435"/>
      <c r="M24" s="435"/>
      <c r="N24" s="435"/>
      <c r="O24" s="435"/>
      <c r="P24" s="435"/>
      <c r="Q24" s="435"/>
      <c r="R24" s="435"/>
      <c r="S24" s="435"/>
      <c r="T24" s="436"/>
      <c r="U24" s="436"/>
      <c r="V24" s="436"/>
      <c r="W24" s="436"/>
      <c r="X24" s="436"/>
      <c r="Y24" s="436"/>
      <c r="Z24" s="436"/>
      <c r="AA24" s="436"/>
      <c r="AB24" s="436"/>
      <c r="AC24" s="436"/>
      <c r="AD24" s="436"/>
      <c r="AE24" s="436"/>
      <c r="AF24" s="436"/>
      <c r="AG24" s="436"/>
      <c r="AH24" s="436"/>
      <c r="AI24" s="436"/>
      <c r="AJ24" s="436"/>
      <c r="AK24" s="436"/>
      <c r="AL24" s="436"/>
      <c r="AM24" s="436"/>
      <c r="AN24" s="304" t="str">
        <f t="shared" si="8"/>
        <v/>
      </c>
      <c r="AO24" s="305" t="e">
        <f t="shared" si="9"/>
        <v>#VALUE!</v>
      </c>
      <c r="AP24" s="436"/>
      <c r="AQ24" s="436"/>
      <c r="AR24" s="436"/>
      <c r="AS24" s="435"/>
      <c r="AT24" s="435"/>
      <c r="AU24" s="435"/>
      <c r="AV24" s="435"/>
      <c r="AW24" s="435"/>
      <c r="AX24" s="435"/>
      <c r="AY24" s="435"/>
      <c r="AZ24" s="435"/>
      <c r="BA24" s="435"/>
      <c r="BB24" s="515"/>
      <c r="BC24" s="635"/>
      <c r="BD24" s="635"/>
      <c r="BE24" s="635"/>
      <c r="BF24" s="658"/>
      <c r="BG24" s="435"/>
      <c r="BH24" s="435"/>
      <c r="BI24" s="435"/>
      <c r="BJ24" s="435"/>
      <c r="BK24" s="435"/>
      <c r="BL24" s="435"/>
      <c r="BM24" s="435"/>
      <c r="BN24" s="435"/>
      <c r="BO24" s="435"/>
      <c r="BP24" s="435"/>
      <c r="BQ24" s="435"/>
      <c r="BR24" s="435"/>
      <c r="BS24" s="435"/>
      <c r="BT24" s="435"/>
      <c r="BU24" s="647"/>
      <c r="BV24" s="435"/>
      <c r="BW24" s="435"/>
      <c r="BX24" s="435"/>
      <c r="BY24" s="435"/>
      <c r="BZ24" s="435"/>
      <c r="CA24" s="435"/>
      <c r="CB24" s="429"/>
      <c r="CC24" s="435"/>
      <c r="CD24" s="435"/>
      <c r="CE24" s="435"/>
      <c r="CF24" s="435"/>
      <c r="CG24" s="35"/>
    </row>
    <row r="25" spans="1:85" ht="90" customHeight="1">
      <c r="A25" s="654"/>
      <c r="B25" s="435"/>
      <c r="C25" s="435"/>
      <c r="D25" s="435"/>
      <c r="E25" s="435"/>
      <c r="F25" s="435"/>
      <c r="G25" s="435"/>
      <c r="H25" s="435"/>
      <c r="I25" s="435"/>
      <c r="J25" s="435"/>
      <c r="K25" s="435"/>
      <c r="L25" s="435"/>
      <c r="M25" s="435"/>
      <c r="N25" s="435"/>
      <c r="O25" s="435"/>
      <c r="P25" s="435"/>
      <c r="Q25" s="435"/>
      <c r="R25" s="435"/>
      <c r="S25" s="435"/>
      <c r="T25" s="306" t="s">
        <v>1796</v>
      </c>
      <c r="U25" s="306" t="s">
        <v>1797</v>
      </c>
      <c r="V25" s="307" t="s">
        <v>1798</v>
      </c>
      <c r="W25" s="306" t="s">
        <v>1799</v>
      </c>
      <c r="X25" s="218" t="s">
        <v>1800</v>
      </c>
      <c r="Y25" s="218" t="s">
        <v>1801</v>
      </c>
      <c r="Z25" s="218" t="s">
        <v>488</v>
      </c>
      <c r="AA25" s="218" t="s">
        <v>277</v>
      </c>
      <c r="AB25" s="218">
        <f t="shared" ref="AB25:AB37" si="10">IF(AA25 = "Asignado",$AB$111,IF(AA25="No asignado",0,""))</f>
        <v>15</v>
      </c>
      <c r="AC25" s="218" t="s">
        <v>278</v>
      </c>
      <c r="AD25" s="218">
        <f t="shared" ref="AD25:AD28" si="11">IF(AC25 = "Adecuado",$AB$111,IF(AC25="No adecuado",0,""))</f>
        <v>15</v>
      </c>
      <c r="AE25" s="218" t="s">
        <v>279</v>
      </c>
      <c r="AF25" s="218">
        <f t="shared" ref="AF25:AF28" si="12">IF(AE25 = "Oportuna",$AB$111,IF(AE25="Inoportuna",0,""))</f>
        <v>15</v>
      </c>
      <c r="AG25" s="218" t="s">
        <v>276</v>
      </c>
      <c r="AH25" s="218">
        <f t="shared" ref="AH25:AH28" si="13">IF(AG25 = "Prevenir",$AB$111,IF(AG25="Detectar",$AB$112,IF(AG25="No es un control",0,"")))</f>
        <v>15</v>
      </c>
      <c r="AI25" s="218" t="s">
        <v>280</v>
      </c>
      <c r="AJ25" s="218">
        <f t="shared" ref="AJ25:AJ28" si="14">IF(AI25 = "Confiable",$AB$111,IF(AI25="No confiable",0,""))</f>
        <v>15</v>
      </c>
      <c r="AK25" s="218" t="s">
        <v>281</v>
      </c>
      <c r="AL25" s="218">
        <f t="shared" ref="AL25:AL26" si="15">IF(AK25 = "Se investigan y resuelven oportunamente",$AB$111,IF(AK25="No se investigan y resuelven oportunamente",0,""))</f>
        <v>15</v>
      </c>
      <c r="AM25" s="218" t="s">
        <v>282</v>
      </c>
      <c r="AN25" s="308">
        <f t="shared" si="8"/>
        <v>15</v>
      </c>
      <c r="AO25" s="309">
        <f t="shared" si="9"/>
        <v>105</v>
      </c>
      <c r="AP25" s="309" t="str">
        <f t="shared" ref="AP25:AP28" si="16">+IF(AO25&gt;96,"Fuerte",IF(AO25&lt;85,"Débil","Moderado"))</f>
        <v>Fuerte</v>
      </c>
      <c r="AQ25" s="309" t="s">
        <v>341</v>
      </c>
      <c r="AR25" s="308" t="s">
        <v>341</v>
      </c>
      <c r="AS25" s="435"/>
      <c r="AT25" s="435"/>
      <c r="AU25" s="435"/>
      <c r="AV25" s="435"/>
      <c r="AW25" s="435"/>
      <c r="AX25" s="435"/>
      <c r="AY25" s="435"/>
      <c r="AZ25" s="435"/>
      <c r="BA25" s="435"/>
      <c r="BB25" s="515"/>
      <c r="BC25" s="635"/>
      <c r="BD25" s="635"/>
      <c r="BE25" s="635"/>
      <c r="BF25" s="658"/>
      <c r="BG25" s="435"/>
      <c r="BH25" s="435"/>
      <c r="BI25" s="435"/>
      <c r="BJ25" s="435"/>
      <c r="BK25" s="435"/>
      <c r="BL25" s="435"/>
      <c r="BM25" s="435"/>
      <c r="BN25" s="435"/>
      <c r="BO25" s="435"/>
      <c r="BP25" s="435"/>
      <c r="BQ25" s="435"/>
      <c r="BR25" s="435"/>
      <c r="BS25" s="435"/>
      <c r="BT25" s="435"/>
      <c r="BU25" s="647"/>
      <c r="BV25" s="435"/>
      <c r="BW25" s="435"/>
      <c r="BX25" s="435"/>
      <c r="BY25" s="435"/>
      <c r="BZ25" s="435"/>
      <c r="CA25" s="435"/>
      <c r="CB25" s="429"/>
      <c r="CC25" s="435"/>
      <c r="CD25" s="435"/>
      <c r="CE25" s="435"/>
      <c r="CF25" s="435"/>
      <c r="CG25" s="35"/>
    </row>
    <row r="26" spans="1:85" ht="105" customHeight="1">
      <c r="A26" s="654"/>
      <c r="B26" s="435"/>
      <c r="C26" s="435"/>
      <c r="D26" s="435"/>
      <c r="E26" s="435"/>
      <c r="F26" s="435"/>
      <c r="G26" s="435"/>
      <c r="H26" s="435"/>
      <c r="I26" s="435"/>
      <c r="J26" s="435"/>
      <c r="K26" s="435"/>
      <c r="L26" s="435"/>
      <c r="M26" s="435"/>
      <c r="N26" s="435"/>
      <c r="O26" s="435"/>
      <c r="P26" s="435"/>
      <c r="Q26" s="435"/>
      <c r="R26" s="435"/>
      <c r="S26" s="435"/>
      <c r="T26" s="218" t="s">
        <v>1802</v>
      </c>
      <c r="U26" s="218" t="s">
        <v>1797</v>
      </c>
      <c r="V26" s="307" t="s">
        <v>1798</v>
      </c>
      <c r="W26" s="218" t="s">
        <v>1803</v>
      </c>
      <c r="X26" s="218" t="s">
        <v>1804</v>
      </c>
      <c r="Y26" s="218" t="s">
        <v>1805</v>
      </c>
      <c r="Z26" s="218" t="s">
        <v>488</v>
      </c>
      <c r="AA26" s="218" t="s">
        <v>277</v>
      </c>
      <c r="AB26" s="218">
        <f t="shared" si="10"/>
        <v>15</v>
      </c>
      <c r="AC26" s="218" t="s">
        <v>278</v>
      </c>
      <c r="AD26" s="218">
        <f t="shared" si="11"/>
        <v>15</v>
      </c>
      <c r="AE26" s="218" t="s">
        <v>279</v>
      </c>
      <c r="AF26" s="218">
        <f t="shared" si="12"/>
        <v>15</v>
      </c>
      <c r="AG26" s="218" t="s">
        <v>276</v>
      </c>
      <c r="AH26" s="218">
        <f t="shared" si="13"/>
        <v>15</v>
      </c>
      <c r="AI26" s="218" t="s">
        <v>280</v>
      </c>
      <c r="AJ26" s="218">
        <f t="shared" si="14"/>
        <v>15</v>
      </c>
      <c r="AK26" s="218" t="s">
        <v>281</v>
      </c>
      <c r="AL26" s="728">
        <f t="shared" si="15"/>
        <v>15</v>
      </c>
      <c r="AM26" s="218" t="s">
        <v>282</v>
      </c>
      <c r="AN26" s="308">
        <f t="shared" si="8"/>
        <v>15</v>
      </c>
      <c r="AO26" s="309">
        <f t="shared" si="9"/>
        <v>105</v>
      </c>
      <c r="AP26" s="309" t="str">
        <f t="shared" si="16"/>
        <v>Fuerte</v>
      </c>
      <c r="AQ26" s="309" t="s">
        <v>283</v>
      </c>
      <c r="AR26" s="308" t="s">
        <v>283</v>
      </c>
      <c r="AS26" s="435"/>
      <c r="AT26" s="435"/>
      <c r="AU26" s="435"/>
      <c r="AV26" s="435"/>
      <c r="AW26" s="435"/>
      <c r="AX26" s="435"/>
      <c r="AY26" s="435"/>
      <c r="AZ26" s="435"/>
      <c r="BA26" s="435"/>
      <c r="BB26" s="515"/>
      <c r="BC26" s="635"/>
      <c r="BD26" s="635"/>
      <c r="BE26" s="635"/>
      <c r="BF26" s="658"/>
      <c r="BG26" s="435"/>
      <c r="BH26" s="435"/>
      <c r="BI26" s="435"/>
      <c r="BJ26" s="435"/>
      <c r="BK26" s="435"/>
      <c r="BL26" s="435"/>
      <c r="BM26" s="435"/>
      <c r="BN26" s="435"/>
      <c r="BO26" s="435"/>
      <c r="BP26" s="435"/>
      <c r="BQ26" s="435"/>
      <c r="BR26" s="435"/>
      <c r="BS26" s="435"/>
      <c r="BT26" s="435"/>
      <c r="BU26" s="647"/>
      <c r="BV26" s="435"/>
      <c r="BW26" s="435"/>
      <c r="BX26" s="435"/>
      <c r="BY26" s="435"/>
      <c r="BZ26" s="435"/>
      <c r="CA26" s="435"/>
      <c r="CB26" s="429"/>
      <c r="CC26" s="435"/>
      <c r="CD26" s="435"/>
      <c r="CE26" s="435"/>
      <c r="CF26" s="435"/>
      <c r="CG26" s="35"/>
    </row>
    <row r="27" spans="1:85" ht="105.75" customHeight="1">
      <c r="A27" s="655"/>
      <c r="B27" s="632"/>
      <c r="C27" s="632"/>
      <c r="D27" s="632"/>
      <c r="E27" s="632"/>
      <c r="F27" s="632"/>
      <c r="G27" s="632"/>
      <c r="H27" s="632"/>
      <c r="I27" s="632"/>
      <c r="J27" s="632"/>
      <c r="K27" s="632"/>
      <c r="L27" s="632"/>
      <c r="M27" s="632"/>
      <c r="N27" s="632"/>
      <c r="O27" s="632"/>
      <c r="P27" s="632"/>
      <c r="Q27" s="632"/>
      <c r="R27" s="632"/>
      <c r="S27" s="632"/>
      <c r="T27" s="310" t="s">
        <v>1806</v>
      </c>
      <c r="U27" s="310" t="s">
        <v>1797</v>
      </c>
      <c r="V27" s="311" t="s">
        <v>457</v>
      </c>
      <c r="W27" s="310" t="s">
        <v>1807</v>
      </c>
      <c r="X27" s="310" t="s">
        <v>1808</v>
      </c>
      <c r="Y27" s="310" t="s">
        <v>1809</v>
      </c>
      <c r="Z27" s="310" t="s">
        <v>488</v>
      </c>
      <c r="AA27" s="310" t="s">
        <v>277</v>
      </c>
      <c r="AB27" s="310">
        <f t="shared" si="10"/>
        <v>15</v>
      </c>
      <c r="AC27" s="310" t="s">
        <v>278</v>
      </c>
      <c r="AD27" s="310">
        <f t="shared" si="11"/>
        <v>15</v>
      </c>
      <c r="AE27" s="310" t="s">
        <v>279</v>
      </c>
      <c r="AF27" s="310">
        <f t="shared" si="12"/>
        <v>15</v>
      </c>
      <c r="AG27" s="310" t="s">
        <v>276</v>
      </c>
      <c r="AH27" s="310">
        <f t="shared" si="13"/>
        <v>15</v>
      </c>
      <c r="AI27" s="310" t="s">
        <v>280</v>
      </c>
      <c r="AJ27" s="310">
        <f t="shared" si="14"/>
        <v>15</v>
      </c>
      <c r="AK27" s="310" t="s">
        <v>281</v>
      </c>
      <c r="AL27" s="632"/>
      <c r="AM27" s="310" t="s">
        <v>282</v>
      </c>
      <c r="AN27" s="312">
        <f t="shared" si="8"/>
        <v>15</v>
      </c>
      <c r="AO27" s="311">
        <f t="shared" si="9"/>
        <v>90</v>
      </c>
      <c r="AP27" s="311" t="str">
        <f t="shared" si="16"/>
        <v>Moderado</v>
      </c>
      <c r="AQ27" s="311" t="s">
        <v>283</v>
      </c>
      <c r="AR27" s="312" t="s">
        <v>283</v>
      </c>
      <c r="AS27" s="632"/>
      <c r="AT27" s="632"/>
      <c r="AU27" s="632"/>
      <c r="AV27" s="632"/>
      <c r="AW27" s="632"/>
      <c r="AX27" s="632"/>
      <c r="AY27" s="632"/>
      <c r="AZ27" s="632"/>
      <c r="BA27" s="632"/>
      <c r="BB27" s="638"/>
      <c r="BC27" s="636"/>
      <c r="BD27" s="636"/>
      <c r="BE27" s="636"/>
      <c r="BF27" s="659"/>
      <c r="BG27" s="632"/>
      <c r="BH27" s="632"/>
      <c r="BI27" s="632"/>
      <c r="BJ27" s="632"/>
      <c r="BK27" s="632"/>
      <c r="BL27" s="632"/>
      <c r="BM27" s="632"/>
      <c r="BN27" s="632"/>
      <c r="BO27" s="632"/>
      <c r="BP27" s="632"/>
      <c r="BQ27" s="632"/>
      <c r="BR27" s="632"/>
      <c r="BS27" s="632"/>
      <c r="BT27" s="632"/>
      <c r="BU27" s="648"/>
      <c r="BV27" s="632"/>
      <c r="BW27" s="632"/>
      <c r="BX27" s="436"/>
      <c r="BY27" s="632"/>
      <c r="BZ27" s="632"/>
      <c r="CA27" s="632"/>
      <c r="CB27" s="431"/>
      <c r="CC27" s="436"/>
      <c r="CD27" s="436"/>
      <c r="CE27" s="436"/>
      <c r="CF27" s="436"/>
      <c r="CG27" s="35"/>
    </row>
    <row r="28" spans="1:85" ht="102.75" customHeight="1">
      <c r="A28" s="692" t="s">
        <v>44</v>
      </c>
      <c r="B28" s="688" t="s">
        <v>1677</v>
      </c>
      <c r="C28" s="688" t="s">
        <v>1810</v>
      </c>
      <c r="D28" s="688" t="s">
        <v>1811</v>
      </c>
      <c r="E28" s="693" t="s">
        <v>1812</v>
      </c>
      <c r="F28" s="687" t="s">
        <v>1813</v>
      </c>
      <c r="G28" s="687" t="s">
        <v>330</v>
      </c>
      <c r="H28" s="678">
        <v>3</v>
      </c>
      <c r="I28" s="678" t="str">
        <f>IF(H28=5,"CASI SEGURO",IF(H28=4,"PROBABLE",IF(H28=3,"POSIBLE",IF(H28=2,"IMPROBABLE","RARA VEZ"))))</f>
        <v>POSIBLE</v>
      </c>
      <c r="J28" s="678">
        <v>5</v>
      </c>
      <c r="K28" s="678" t="str">
        <f>IF(J28=1,"INSIGNIFICANTE",IF(J28=2,"MENOR",IF(J28=3,"MODERADO",IF(J28=4,"MAYOR","CATASTRÓFICO"))))</f>
        <v>CATASTRÓFICO</v>
      </c>
      <c r="L28" s="678">
        <f>IF(J28=2,H28+20,IF(J28=3,H28+30,IF(J28=4,H28+40,IF(J28=5,H28+50,H28+10))))</f>
        <v>53</v>
      </c>
      <c r="M28" s="679" t="str">
        <f>IF(J28=1,N28,IF(J28=2,O28,IF(J28=3,P28,IF(J28=4,Q28,R28))))</f>
        <v>EXTREMA 3:5</v>
      </c>
      <c r="N28" s="678" t="str">
        <f>IF($L28=11,"BAJA 1:1",IF($L28=12,"BAJA 2:1",IF($L28=13,"BAJA 3:1",IF($L28=14,"MODERADA 4:1","ALTA 5:1"))))</f>
        <v>ALTA 5:1</v>
      </c>
      <c r="O28" s="678" t="str">
        <f>IF($L28=21,"BAJA 1:2",IF($L28=22,"BAJA 2:2",IF($L28=23,"MODERADA 3:2",IF($L28=24,"ALTA 4:2","ALTA 5:2"))))</f>
        <v>ALTA 5:2</v>
      </c>
      <c r="P28" s="678" t="str">
        <f>IF($L28=31,"MODERADA 1:3",IF($L28=32,"MODERADA 2:3",IF($L28=33,"ALTA 3:3",IF($L28=34,"ALTA 4:3","EXTREMA 5:3"))))</f>
        <v>EXTREMA 5:3</v>
      </c>
      <c r="Q28" s="678" t="str">
        <f>IF($L28=41,"ALTA 1:4",IF($L28=42,"ALTA 2:4",IF($L28=43,"EXTREMA 3:4",IF($L28=44,"EXTREMA 4:4","EXTREMA 5:4"))))</f>
        <v>EXTREMA 5:4</v>
      </c>
      <c r="R28" s="678" t="str">
        <f>IF($L28=51,"ALTA 1:5",IF($L28=52,"EXTREMA 2:5",IF($L28=53,"EXTREMA 3:5",IF($L28=54,"EXTREMA 4:5","EXTREMA 5:5"))))</f>
        <v>EXTREMA 3:5</v>
      </c>
      <c r="S28" s="680" t="s">
        <v>269</v>
      </c>
      <c r="T28" s="691" t="s">
        <v>1814</v>
      </c>
      <c r="U28" s="691" t="s">
        <v>1815</v>
      </c>
      <c r="V28" s="691" t="s">
        <v>1816</v>
      </c>
      <c r="W28" s="691" t="s">
        <v>1817</v>
      </c>
      <c r="X28" s="691" t="s">
        <v>1818</v>
      </c>
      <c r="Y28" s="691" t="s">
        <v>1819</v>
      </c>
      <c r="Z28" s="691" t="s">
        <v>488</v>
      </c>
      <c r="AA28" s="691" t="s">
        <v>277</v>
      </c>
      <c r="AB28" s="313">
        <f t="shared" si="10"/>
        <v>15</v>
      </c>
      <c r="AC28" s="691" t="s">
        <v>278</v>
      </c>
      <c r="AD28" s="691">
        <f t="shared" si="11"/>
        <v>15</v>
      </c>
      <c r="AE28" s="691" t="s">
        <v>279</v>
      </c>
      <c r="AF28" s="691">
        <f t="shared" si="12"/>
        <v>15</v>
      </c>
      <c r="AG28" s="691" t="s">
        <v>276</v>
      </c>
      <c r="AH28" s="691">
        <f t="shared" si="13"/>
        <v>15</v>
      </c>
      <c r="AI28" s="691" t="s">
        <v>280</v>
      </c>
      <c r="AJ28" s="691">
        <f t="shared" si="14"/>
        <v>15</v>
      </c>
      <c r="AK28" s="691" t="s">
        <v>281</v>
      </c>
      <c r="AL28" s="691">
        <f>IF(AK28 = "Se investigan y resuelven oportunamente",$AB$111,IF(AK28="No se investigan y resuelven oportunamente",0,""))</f>
        <v>15</v>
      </c>
      <c r="AM28" s="691" t="s">
        <v>282</v>
      </c>
      <c r="AN28" s="691">
        <f t="shared" si="8"/>
        <v>15</v>
      </c>
      <c r="AO28" s="691">
        <f t="shared" si="9"/>
        <v>105</v>
      </c>
      <c r="AP28" s="691" t="str">
        <f t="shared" si="16"/>
        <v>Fuerte</v>
      </c>
      <c r="AQ28" s="691" t="s">
        <v>283</v>
      </c>
      <c r="AR28" s="691" t="s">
        <v>283</v>
      </c>
      <c r="AS28" s="678" t="s">
        <v>283</v>
      </c>
      <c r="AT28" s="678" t="s">
        <v>284</v>
      </c>
      <c r="AU28" s="678">
        <v>2</v>
      </c>
      <c r="AV28" s="678" t="str">
        <f>IF(AU28=5,"CASI SEGURO",IF(AU28=4,"PROBABLE",IF(AU28=3,"POSIBLE",IF(AU28=2,"IMPROBABLE","RARA VEZ"))))</f>
        <v>IMPROBABLE</v>
      </c>
      <c r="AW28" s="678" t="s">
        <v>284</v>
      </c>
      <c r="AX28" s="678">
        <v>3</v>
      </c>
      <c r="AY28" s="678" t="str">
        <f>IF(AX28=1,"INSIGNIFICANTE",IF(AX28=2,"MENOR",IF(AX28=3,"MODERADO",IF(AX28=4,"MAYOR","CATASTRÓFICO"))))</f>
        <v>MODERADO</v>
      </c>
      <c r="AZ28" s="678">
        <f>IF(AX28=2,AU28+20,IF(AX28=3,AU28+30,IF(AX28=4,AU28+40,IF(AX28=5,AU28+50,AU28+10))))</f>
        <v>32</v>
      </c>
      <c r="BA28" s="679" t="str">
        <f>IF(AX28=1,$BB28,IF(AX28=2,$BC$28,IF(AX28=3,$BD$28,IF(AX28=4,$BE$28,$BF$28))))</f>
        <v>MODERADA 2:3</v>
      </c>
      <c r="BB28" s="680" t="str">
        <f>IF($AZ28=11,"BAJA 1:1",IF($AZ28=12,"BAJA 2:1",IF($AZ28=13,"BAJA 3:1",IF($AZ28=14,"MODERADA 4:1","ALTA 5:1"))))</f>
        <v>ALTA 5:1</v>
      </c>
      <c r="BC28" s="681" t="str">
        <f>IF($AZ28=21,"BAJA 1:2",IF($AZ28=22,"BAJA 2:2",IF($AZ28=23,"MODERADA 3:2",IF($AZ28=24,"ALTA 4:2","ALTA 5:2"))))</f>
        <v>ALTA 5:2</v>
      </c>
      <c r="BD28" s="681" t="str">
        <f>IF($AZ28=31,"MODERADA 1:3",IF($AZ28=32,"MODERADA 2:3",IF($AZ28=33,"ALTA 3:3",IF($AZ28=34,"ALTA 4:3","EXTREMA 5:3"))))</f>
        <v>MODERADA 2:3</v>
      </c>
      <c r="BE28" s="681" t="str">
        <f>IF($AZ28=41,"ALTA 1:4",IF($AZ28=42,"ALTA 2:4",IF($AZ28=43,"EXTREMA 3:4",IF($AZ28=44,"EXTREMA 4:4","EXTREMA 5:4"))))</f>
        <v>EXTREMA 5:4</v>
      </c>
      <c r="BF28" s="683" t="str">
        <f>IF($AZ28=51,"ALTA 1:5",IF($AZ28=52,"EXTREMA 2:5",IF($AZ28=53,"EXTREMA 3:5",IF($AZ28=54,"EXTREMA 4:5","EXTREMA 5:5"))))</f>
        <v>EXTREMA 5:5</v>
      </c>
      <c r="BG28" s="685" t="s">
        <v>1820</v>
      </c>
      <c r="BH28" s="678" t="s">
        <v>1821</v>
      </c>
      <c r="BI28" s="686">
        <v>43876</v>
      </c>
      <c r="BJ28" s="686">
        <v>44561</v>
      </c>
      <c r="BK28" s="685" t="s">
        <v>1822</v>
      </c>
      <c r="BL28" s="678" t="s">
        <v>1823</v>
      </c>
      <c r="BM28" s="678" t="s">
        <v>1824</v>
      </c>
      <c r="BN28" s="678" t="s">
        <v>1693</v>
      </c>
      <c r="BO28" s="678" t="s">
        <v>1825</v>
      </c>
      <c r="BP28" s="678" t="s">
        <v>1826</v>
      </c>
      <c r="BQ28" s="678"/>
      <c r="BR28" s="687" t="s">
        <v>1827</v>
      </c>
      <c r="BS28" s="687" t="s">
        <v>1828</v>
      </c>
      <c r="BT28" s="689" t="s">
        <v>1829</v>
      </c>
      <c r="BU28" s="675" t="s">
        <v>1830</v>
      </c>
      <c r="BV28" s="690" t="s">
        <v>1831</v>
      </c>
      <c r="BW28" s="685" t="s">
        <v>1832</v>
      </c>
      <c r="BX28" s="677" t="s">
        <v>1833</v>
      </c>
      <c r="BY28" s="688" t="s">
        <v>1834</v>
      </c>
      <c r="BZ28" s="688" t="s">
        <v>1835</v>
      </c>
      <c r="CA28" s="688" t="s">
        <v>1836</v>
      </c>
      <c r="CB28" s="662" t="s">
        <v>1837</v>
      </c>
      <c r="CC28" s="660" t="s">
        <v>1838</v>
      </c>
      <c r="CD28" s="660" t="s">
        <v>1708</v>
      </c>
      <c r="CE28" s="660" t="s">
        <v>1839</v>
      </c>
      <c r="CF28" s="661" t="s">
        <v>1840</v>
      </c>
      <c r="CG28" s="35"/>
    </row>
    <row r="29" spans="1:85" ht="114" customHeight="1">
      <c r="A29" s="435"/>
      <c r="B29" s="435"/>
      <c r="C29" s="435"/>
      <c r="D29" s="435"/>
      <c r="E29" s="435"/>
      <c r="F29" s="435"/>
      <c r="G29" s="435"/>
      <c r="H29" s="435"/>
      <c r="I29" s="435"/>
      <c r="J29" s="435"/>
      <c r="K29" s="435"/>
      <c r="L29" s="435"/>
      <c r="M29" s="435"/>
      <c r="N29" s="435"/>
      <c r="O29" s="435"/>
      <c r="P29" s="435"/>
      <c r="Q29" s="435"/>
      <c r="R29" s="435"/>
      <c r="S29" s="515"/>
      <c r="T29" s="435"/>
      <c r="U29" s="435"/>
      <c r="V29" s="435"/>
      <c r="W29" s="435"/>
      <c r="X29" s="435"/>
      <c r="Y29" s="435"/>
      <c r="Z29" s="435"/>
      <c r="AA29" s="435"/>
      <c r="AB29" s="314" t="str">
        <f t="shared" si="10"/>
        <v/>
      </c>
      <c r="AC29" s="435"/>
      <c r="AD29" s="435"/>
      <c r="AE29" s="435"/>
      <c r="AF29" s="435"/>
      <c r="AG29" s="435"/>
      <c r="AH29" s="435"/>
      <c r="AI29" s="435"/>
      <c r="AJ29" s="435"/>
      <c r="AK29" s="435"/>
      <c r="AL29" s="435"/>
      <c r="AM29" s="435"/>
      <c r="AN29" s="435"/>
      <c r="AO29" s="435"/>
      <c r="AP29" s="435"/>
      <c r="AQ29" s="435"/>
      <c r="AR29" s="435"/>
      <c r="AS29" s="435"/>
      <c r="AT29" s="435"/>
      <c r="AU29" s="435"/>
      <c r="AV29" s="435"/>
      <c r="AW29" s="435"/>
      <c r="AX29" s="435"/>
      <c r="AY29" s="435"/>
      <c r="AZ29" s="435"/>
      <c r="BA29" s="435"/>
      <c r="BB29" s="515"/>
      <c r="BC29" s="635"/>
      <c r="BD29" s="635"/>
      <c r="BE29" s="635"/>
      <c r="BF29" s="658"/>
      <c r="BG29" s="435"/>
      <c r="BH29" s="435"/>
      <c r="BI29" s="435"/>
      <c r="BJ29" s="435"/>
      <c r="BK29" s="435"/>
      <c r="BL29" s="435"/>
      <c r="BM29" s="435"/>
      <c r="BN29" s="435"/>
      <c r="BO29" s="435"/>
      <c r="BP29" s="435"/>
      <c r="BQ29" s="435"/>
      <c r="BR29" s="435"/>
      <c r="BS29" s="435"/>
      <c r="BT29" s="515"/>
      <c r="BU29" s="647"/>
      <c r="BV29" s="658"/>
      <c r="BW29" s="435"/>
      <c r="BX29" s="435"/>
      <c r="BY29" s="435"/>
      <c r="BZ29" s="435"/>
      <c r="CA29" s="435"/>
      <c r="CB29" s="429"/>
      <c r="CC29" s="435"/>
      <c r="CD29" s="435"/>
      <c r="CE29" s="435"/>
      <c r="CF29" s="435"/>
      <c r="CG29" s="35"/>
    </row>
    <row r="30" spans="1:85" ht="87" customHeight="1">
      <c r="A30" s="435"/>
      <c r="B30" s="435"/>
      <c r="C30" s="435"/>
      <c r="D30" s="435"/>
      <c r="E30" s="435"/>
      <c r="F30" s="435"/>
      <c r="G30" s="435"/>
      <c r="H30" s="435"/>
      <c r="I30" s="435"/>
      <c r="J30" s="435"/>
      <c r="K30" s="435"/>
      <c r="L30" s="435"/>
      <c r="M30" s="435"/>
      <c r="N30" s="435"/>
      <c r="O30" s="435"/>
      <c r="P30" s="435"/>
      <c r="Q30" s="435"/>
      <c r="R30" s="435"/>
      <c r="S30" s="515"/>
      <c r="T30" s="435"/>
      <c r="U30" s="435"/>
      <c r="V30" s="435"/>
      <c r="W30" s="435"/>
      <c r="X30" s="435"/>
      <c r="Y30" s="435"/>
      <c r="Z30" s="435"/>
      <c r="AA30" s="435"/>
      <c r="AB30" s="313" t="str">
        <f t="shared" si="10"/>
        <v/>
      </c>
      <c r="AC30" s="435"/>
      <c r="AD30" s="435"/>
      <c r="AE30" s="435"/>
      <c r="AF30" s="435"/>
      <c r="AG30" s="435"/>
      <c r="AH30" s="435"/>
      <c r="AI30" s="435"/>
      <c r="AJ30" s="435"/>
      <c r="AK30" s="435"/>
      <c r="AL30" s="435"/>
      <c r="AM30" s="435"/>
      <c r="AN30" s="435"/>
      <c r="AO30" s="435"/>
      <c r="AP30" s="435"/>
      <c r="AQ30" s="435"/>
      <c r="AR30" s="435"/>
      <c r="AS30" s="435"/>
      <c r="AT30" s="435"/>
      <c r="AU30" s="435"/>
      <c r="AV30" s="435"/>
      <c r="AW30" s="435"/>
      <c r="AX30" s="435"/>
      <c r="AY30" s="435"/>
      <c r="AZ30" s="435"/>
      <c r="BA30" s="435"/>
      <c r="BB30" s="515"/>
      <c r="BC30" s="635"/>
      <c r="BD30" s="635"/>
      <c r="BE30" s="635"/>
      <c r="BF30" s="658"/>
      <c r="BG30" s="435"/>
      <c r="BH30" s="435"/>
      <c r="BI30" s="435"/>
      <c r="BJ30" s="435"/>
      <c r="BK30" s="435"/>
      <c r="BL30" s="435"/>
      <c r="BM30" s="435"/>
      <c r="BN30" s="435"/>
      <c r="BO30" s="435"/>
      <c r="BP30" s="435"/>
      <c r="BQ30" s="435"/>
      <c r="BR30" s="435"/>
      <c r="BS30" s="435"/>
      <c r="BT30" s="515"/>
      <c r="BU30" s="647"/>
      <c r="BV30" s="658"/>
      <c r="BW30" s="435"/>
      <c r="BX30" s="435"/>
      <c r="BY30" s="435"/>
      <c r="BZ30" s="435"/>
      <c r="CA30" s="435"/>
      <c r="CB30" s="429"/>
      <c r="CC30" s="435"/>
      <c r="CD30" s="435"/>
      <c r="CE30" s="435"/>
      <c r="CF30" s="435"/>
      <c r="CG30" s="35"/>
    </row>
    <row r="31" spans="1:85" ht="84.75" customHeight="1">
      <c r="A31" s="435"/>
      <c r="B31" s="435"/>
      <c r="C31" s="435"/>
      <c r="D31" s="435"/>
      <c r="E31" s="435"/>
      <c r="F31" s="435"/>
      <c r="G31" s="435"/>
      <c r="H31" s="435"/>
      <c r="I31" s="435"/>
      <c r="J31" s="435"/>
      <c r="K31" s="435"/>
      <c r="L31" s="435"/>
      <c r="M31" s="435"/>
      <c r="N31" s="435"/>
      <c r="O31" s="435"/>
      <c r="P31" s="435"/>
      <c r="Q31" s="435"/>
      <c r="R31" s="435"/>
      <c r="S31" s="515"/>
      <c r="T31" s="435"/>
      <c r="U31" s="435"/>
      <c r="V31" s="435"/>
      <c r="W31" s="435"/>
      <c r="X31" s="435"/>
      <c r="Y31" s="435"/>
      <c r="Z31" s="435"/>
      <c r="AA31" s="435"/>
      <c r="AB31" s="313" t="str">
        <f t="shared" si="10"/>
        <v/>
      </c>
      <c r="AC31" s="435"/>
      <c r="AD31" s="435"/>
      <c r="AE31" s="435"/>
      <c r="AF31" s="435"/>
      <c r="AG31" s="435"/>
      <c r="AH31" s="435"/>
      <c r="AI31" s="435"/>
      <c r="AJ31" s="435"/>
      <c r="AK31" s="435"/>
      <c r="AL31" s="435"/>
      <c r="AM31" s="435"/>
      <c r="AN31" s="435"/>
      <c r="AO31" s="435"/>
      <c r="AP31" s="435"/>
      <c r="AQ31" s="435"/>
      <c r="AR31" s="435"/>
      <c r="AS31" s="435"/>
      <c r="AT31" s="435"/>
      <c r="AU31" s="435"/>
      <c r="AV31" s="435"/>
      <c r="AW31" s="435"/>
      <c r="AX31" s="435"/>
      <c r="AY31" s="435"/>
      <c r="AZ31" s="435"/>
      <c r="BA31" s="435"/>
      <c r="BB31" s="515"/>
      <c r="BC31" s="635"/>
      <c r="BD31" s="635"/>
      <c r="BE31" s="635"/>
      <c r="BF31" s="658"/>
      <c r="BG31" s="435"/>
      <c r="BH31" s="435"/>
      <c r="BI31" s="435"/>
      <c r="BJ31" s="435"/>
      <c r="BK31" s="435"/>
      <c r="BL31" s="435"/>
      <c r="BM31" s="435"/>
      <c r="BN31" s="435"/>
      <c r="BO31" s="435"/>
      <c r="BP31" s="435"/>
      <c r="BQ31" s="435"/>
      <c r="BR31" s="435"/>
      <c r="BS31" s="435"/>
      <c r="BT31" s="515"/>
      <c r="BU31" s="647"/>
      <c r="BV31" s="658"/>
      <c r="BW31" s="435"/>
      <c r="BX31" s="435"/>
      <c r="BY31" s="435"/>
      <c r="BZ31" s="435"/>
      <c r="CA31" s="435"/>
      <c r="CB31" s="429"/>
      <c r="CC31" s="435"/>
      <c r="CD31" s="435"/>
      <c r="CE31" s="435"/>
      <c r="CF31" s="435"/>
      <c r="CG31" s="35"/>
    </row>
    <row r="32" spans="1:85" ht="84.75" customHeight="1">
      <c r="A32" s="513"/>
      <c r="B32" s="513"/>
      <c r="C32" s="513"/>
      <c r="D32" s="513"/>
      <c r="E32" s="513"/>
      <c r="F32" s="513"/>
      <c r="G32" s="513"/>
      <c r="H32" s="513"/>
      <c r="I32" s="513"/>
      <c r="J32" s="513"/>
      <c r="K32" s="513"/>
      <c r="L32" s="513"/>
      <c r="M32" s="513"/>
      <c r="N32" s="513"/>
      <c r="O32" s="513"/>
      <c r="P32" s="513"/>
      <c r="Q32" s="513"/>
      <c r="R32" s="513"/>
      <c r="S32" s="548"/>
      <c r="T32" s="513"/>
      <c r="U32" s="513"/>
      <c r="V32" s="513"/>
      <c r="W32" s="513"/>
      <c r="X32" s="513"/>
      <c r="Y32" s="513"/>
      <c r="Z32" s="513"/>
      <c r="AA32" s="513"/>
      <c r="AB32" s="313" t="str">
        <f t="shared" si="10"/>
        <v/>
      </c>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48"/>
      <c r="BC32" s="682"/>
      <c r="BD32" s="682"/>
      <c r="BE32" s="682"/>
      <c r="BF32" s="684"/>
      <c r="BG32" s="513"/>
      <c r="BH32" s="513"/>
      <c r="BI32" s="513"/>
      <c r="BJ32" s="513"/>
      <c r="BK32" s="513"/>
      <c r="BL32" s="513"/>
      <c r="BM32" s="513"/>
      <c r="BN32" s="513"/>
      <c r="BO32" s="513"/>
      <c r="BP32" s="513"/>
      <c r="BQ32" s="513"/>
      <c r="BR32" s="513"/>
      <c r="BS32" s="513"/>
      <c r="BT32" s="548"/>
      <c r="BU32" s="648"/>
      <c r="BV32" s="684"/>
      <c r="BW32" s="513"/>
      <c r="BX32" s="436"/>
      <c r="BY32" s="513"/>
      <c r="BZ32" s="513"/>
      <c r="CA32" s="513"/>
      <c r="CB32" s="431"/>
      <c r="CC32" s="436"/>
      <c r="CD32" s="436"/>
      <c r="CE32" s="436"/>
      <c r="CF32" s="436"/>
      <c r="CG32" s="35"/>
    </row>
    <row r="33" spans="1:85" ht="75" customHeight="1">
      <c r="A33" s="694" t="s">
        <v>44</v>
      </c>
      <c r="B33" s="695" t="s">
        <v>1677</v>
      </c>
      <c r="C33" s="695" t="s">
        <v>1810</v>
      </c>
      <c r="D33" s="695" t="s">
        <v>1841</v>
      </c>
      <c r="E33" s="696" t="s">
        <v>1842</v>
      </c>
      <c r="F33" s="697" t="s">
        <v>1843</v>
      </c>
      <c r="G33" s="697" t="s">
        <v>330</v>
      </c>
      <c r="H33" s="698">
        <v>3</v>
      </c>
      <c r="I33" s="698" t="str">
        <f>IF(H33=5,"CASI SEGURO",IF(H33=4,"PROBABLE",IF(H33=3,"POSIBLE",IF(H33=2,"IMPROBABLE","RARA VEZ"))))</f>
        <v>POSIBLE</v>
      </c>
      <c r="J33" s="698">
        <v>5</v>
      </c>
      <c r="K33" s="698" t="str">
        <f>IF(J33=1,"INSIGNIFICANTE",IF(J33=2,"MENOR",IF(J33=3,"MODERADO",IF(J33=4,"MAYOR","CATASTRÓFICO"))))</f>
        <v>CATASTRÓFICO</v>
      </c>
      <c r="L33" s="698">
        <f>IF(J33=2,H33+20,IF(J33=3,H33+30,IF(J33=4,H33+40,IF(J33=5,H33+50,H33+10))))</f>
        <v>53</v>
      </c>
      <c r="M33" s="699" t="str">
        <f>IF(J33=1,N33,IF(J33=2,O33,IF(J33=3,P33,IF(J33=4,Q33,R33))))</f>
        <v>EXTREMA 3:5</v>
      </c>
      <c r="N33" s="698" t="str">
        <f>IF($L33=11,"BAJA 1:1",IF($L33=12,"BAJA 2:1",IF($L33=13,"BAJA 3:1",IF($L33=14,"MODERADA 4:1","ALTA 5:1"))))</f>
        <v>ALTA 5:1</v>
      </c>
      <c r="O33" s="698" t="str">
        <f>IF($L33=21,"BAJA 1:2",IF($L33=22,"BAJA 2:2",IF($L33=23,"MODERADA 3:2",IF($L33=24,"ALTA 4:2","ALTA 5:2"))))</f>
        <v>ALTA 5:2</v>
      </c>
      <c r="P33" s="698" t="str">
        <f>IF($L33=31,"MODERADA 1:3",IF($L33=32,"MODERADA 2:3",IF($L33=33,"ALTA 3:3",IF($L33=34,"ALTA 4:3","EXTREMA 5:3"))))</f>
        <v>EXTREMA 5:3</v>
      </c>
      <c r="Q33" s="698" t="str">
        <f>IF($L33=41,"ALTA 1:4",IF($L33=42,"ALTA 2:4",IF($L33=43,"EXTREMA 3:4",IF($L33=44,"EXTREMA 4:4","EXTREMA 5:4"))))</f>
        <v>EXTREMA 5:4</v>
      </c>
      <c r="R33" s="698" t="str">
        <f>IF($L33=51,"ALTA 1:5",IF($L33=52,"EXTREMA 2:5",IF($L33=53,"EXTREMA 3:5",IF($L33=54,"EXTREMA 4:5","EXTREMA 5:5"))))</f>
        <v>EXTREMA 3:5</v>
      </c>
      <c r="S33" s="700" t="s">
        <v>269</v>
      </c>
      <c r="T33" s="315" t="s">
        <v>1844</v>
      </c>
      <c r="U33" s="315" t="s">
        <v>1815</v>
      </c>
      <c r="V33" s="316" t="s">
        <v>272</v>
      </c>
      <c r="W33" s="315" t="s">
        <v>1817</v>
      </c>
      <c r="X33" s="315" t="s">
        <v>1818</v>
      </c>
      <c r="Y33" s="315" t="s">
        <v>1819</v>
      </c>
      <c r="Z33" s="315" t="s">
        <v>488</v>
      </c>
      <c r="AA33" s="315" t="s">
        <v>277</v>
      </c>
      <c r="AB33" s="315">
        <f t="shared" si="10"/>
        <v>15</v>
      </c>
      <c r="AC33" s="315" t="s">
        <v>278</v>
      </c>
      <c r="AD33" s="315">
        <f t="shared" ref="AD33:AD35" si="17">IF(AC33 = "Adecuado",$AB$111,IF(AC33="No adecuado",0,""))</f>
        <v>15</v>
      </c>
      <c r="AE33" s="315" t="s">
        <v>279</v>
      </c>
      <c r="AF33" s="315">
        <f t="shared" ref="AF33:AF35" si="18">IF(AE33 = "Oportuna",$AB$111,IF(AE33="Inoportuna",0,""))</f>
        <v>15</v>
      </c>
      <c r="AG33" s="315" t="s">
        <v>276</v>
      </c>
      <c r="AH33" s="315">
        <f t="shared" ref="AH33:AH35" si="19">IF(AG33 = "Prevenir",$AB$111,IF(AG33="Detectar",$AB$112,IF(AG33="No es un control",0,"")))</f>
        <v>15</v>
      </c>
      <c r="AI33" s="315" t="s">
        <v>280</v>
      </c>
      <c r="AJ33" s="315">
        <f t="shared" ref="AJ33:AJ35" si="20">IF(AI33 = "Confiable",$AB$111,IF(AI33="No confiable",0,""))</f>
        <v>15</v>
      </c>
      <c r="AK33" s="315" t="s">
        <v>281</v>
      </c>
      <c r="AL33" s="315">
        <f t="shared" ref="AL33:AL37" si="21">IF(AK33 = "Se investigan y resuelven oportunamente",$AB$111,IF(AK33="No se investigan y resuelven oportunamente",0,""))</f>
        <v>15</v>
      </c>
      <c r="AM33" s="315" t="s">
        <v>282</v>
      </c>
      <c r="AN33" s="315">
        <f t="shared" ref="AN33:AN35" si="22">IF(AM33 = "Completa",$AB$111,IF(AM33="Incompleta",$AB$112,IF(AM33="No existe",0,"")))</f>
        <v>15</v>
      </c>
      <c r="AO33" s="315">
        <f t="shared" ref="AO33:AO35" si="23">+AB33+AD33+AF33+AH33+AJ33+AL33+AN33</f>
        <v>105</v>
      </c>
      <c r="AP33" s="315" t="str">
        <f t="shared" ref="AP33:AR33" si="24">+IF(AO33&gt;96,"Fuerte",IF(AO33&lt;85,"Débil","Moderado"))</f>
        <v>Fuerte</v>
      </c>
      <c r="AQ33" s="315" t="str">
        <f t="shared" si="24"/>
        <v>Fuerte</v>
      </c>
      <c r="AR33" s="315" t="str">
        <f t="shared" si="24"/>
        <v>Fuerte</v>
      </c>
      <c r="AS33" s="698" t="s">
        <v>283</v>
      </c>
      <c r="AT33" s="698" t="s">
        <v>284</v>
      </c>
      <c r="AU33" s="698">
        <v>2</v>
      </c>
      <c r="AV33" s="698" t="str">
        <f>IF(AU33=5,"CASI SEGURO",IF(AU33=4,"PROBABLE",IF(AU33=3,"POSIBLE",IF(AU33=2,"IMPROBABLE","RARA VEZ"))))</f>
        <v>IMPROBABLE</v>
      </c>
      <c r="AW33" s="698" t="s">
        <v>284</v>
      </c>
      <c r="AX33" s="698">
        <v>3</v>
      </c>
      <c r="AY33" s="698" t="str">
        <f>IF(AX33=1,"INSIGNIFICANTE",IF(AX33=2,"MENOR",IF(AX33=3,"MODERADO",IF(AX33=4,"MAYOR","CATASTRÓFICO"))))</f>
        <v>MODERADO</v>
      </c>
      <c r="AZ33" s="698">
        <f>IF(AX33=2,AU33+20,IF(AX33=3,AU33+30,IF(AX33=4,AU33+40,IF(AX33=5,AU33+50,AU33+10))))</f>
        <v>32</v>
      </c>
      <c r="BA33" s="699" t="str">
        <f>IF(AX33=1,$BB33,IF(AX33=2,$BC$33,IF(AX33=3,$BD$33,IF(AX33=4,$BE$33,$BF$33))))</f>
        <v>MODERADA 2:3</v>
      </c>
      <c r="BB33" s="700" t="str">
        <f>IF($AZ33=11,"BAJA 1:1",IF($AZ33=12,"BAJA 2:1",IF($AZ33=13,"BAJA 3:1",IF($AZ33=14,"MODERADA 4:1","ALTA 5:1"))))</f>
        <v>ALTA 5:1</v>
      </c>
      <c r="BC33" s="701" t="str">
        <f>IF($AZ33=21,"BAJA 1:2",IF($AZ33=22,"BAJA 2:2",IF($AZ33=23,"MODERADA 3:2",IF($AZ33=24,"ALTA 4:2","ALTA 5:2"))))</f>
        <v>ALTA 5:2</v>
      </c>
      <c r="BD33" s="701" t="str">
        <f>IF($AZ33=31,"MODERADA 1:3",IF($AZ33=32,"MODERADA 2:3",IF($AZ33=33,"ALTA 3:3",IF($AZ33=34,"ALTA 4:3","EXTREMA 5:3"))))</f>
        <v>MODERADA 2:3</v>
      </c>
      <c r="BE33" s="701" t="str">
        <f>IF($AZ33=41,"ALTA 1:4",IF($AZ33=42,"ALTA 2:4",IF($AZ33=43,"EXTREMA 3:4",IF($AZ33=44,"EXTREMA 4:4","EXTREMA 5:4"))))</f>
        <v>EXTREMA 5:4</v>
      </c>
      <c r="BF33" s="702" t="str">
        <f>IF($AZ33=51,"ALTA 1:5",IF($AZ33=52,"EXTREMA 2:5",IF($AZ33=53,"EXTREMA 3:5",IF($AZ33=54,"EXTREMA 4:5","EXTREMA 5:5"))))</f>
        <v>EXTREMA 5:5</v>
      </c>
      <c r="BG33" s="676" t="s">
        <v>1820</v>
      </c>
      <c r="BH33" s="698" t="s">
        <v>1821</v>
      </c>
      <c r="BI33" s="703">
        <v>43876</v>
      </c>
      <c r="BJ33" s="703">
        <v>44561</v>
      </c>
      <c r="BK33" s="676" t="s">
        <v>1822</v>
      </c>
      <c r="BL33" s="698" t="s">
        <v>1845</v>
      </c>
      <c r="BM33" s="698" t="s">
        <v>1824</v>
      </c>
      <c r="BN33" s="698" t="s">
        <v>1693</v>
      </c>
      <c r="BO33" s="698" t="s">
        <v>1825</v>
      </c>
      <c r="BP33" s="698" t="s">
        <v>1826</v>
      </c>
      <c r="BQ33" s="698"/>
      <c r="BR33" s="704" t="s">
        <v>1846</v>
      </c>
      <c r="BS33" s="704" t="s">
        <v>1847</v>
      </c>
      <c r="BT33" s="705" t="s">
        <v>1848</v>
      </c>
      <c r="BU33" s="675" t="s">
        <v>1830</v>
      </c>
      <c r="BV33" s="706" t="s">
        <v>1831</v>
      </c>
      <c r="BW33" s="676" t="s">
        <v>1849</v>
      </c>
      <c r="BX33" s="677" t="s">
        <v>1833</v>
      </c>
      <c r="BY33" s="731" t="s">
        <v>1850</v>
      </c>
      <c r="BZ33" s="731" t="s">
        <v>1835</v>
      </c>
      <c r="CA33" s="731" t="s">
        <v>1851</v>
      </c>
      <c r="CB33" s="662" t="s">
        <v>1852</v>
      </c>
      <c r="CC33" s="730" t="s">
        <v>1838</v>
      </c>
      <c r="CD33" s="730" t="s">
        <v>1708</v>
      </c>
      <c r="CE33" s="660" t="s">
        <v>1839</v>
      </c>
      <c r="CF33" s="661" t="s">
        <v>1840</v>
      </c>
      <c r="CG33" s="35"/>
    </row>
    <row r="34" spans="1:85" ht="55.5" customHeight="1">
      <c r="A34" s="654"/>
      <c r="B34" s="435"/>
      <c r="C34" s="435"/>
      <c r="D34" s="435"/>
      <c r="E34" s="435"/>
      <c r="F34" s="435"/>
      <c r="G34" s="435"/>
      <c r="H34" s="435"/>
      <c r="I34" s="435"/>
      <c r="J34" s="435"/>
      <c r="K34" s="435"/>
      <c r="L34" s="435"/>
      <c r="M34" s="435"/>
      <c r="N34" s="435"/>
      <c r="O34" s="435"/>
      <c r="P34" s="435"/>
      <c r="Q34" s="435"/>
      <c r="R34" s="435"/>
      <c r="S34" s="515"/>
      <c r="T34" s="317" t="s">
        <v>1814</v>
      </c>
      <c r="U34" s="317" t="s">
        <v>1815</v>
      </c>
      <c r="V34" s="317" t="s">
        <v>1816</v>
      </c>
      <c r="W34" s="317" t="s">
        <v>1817</v>
      </c>
      <c r="X34" s="317" t="s">
        <v>1818</v>
      </c>
      <c r="Y34" s="317" t="s">
        <v>1819</v>
      </c>
      <c r="Z34" s="317" t="s">
        <v>488</v>
      </c>
      <c r="AA34" s="317" t="s">
        <v>277</v>
      </c>
      <c r="AB34" s="318">
        <f t="shared" si="10"/>
        <v>15</v>
      </c>
      <c r="AC34" s="317" t="s">
        <v>278</v>
      </c>
      <c r="AD34" s="318">
        <f t="shared" si="17"/>
        <v>15</v>
      </c>
      <c r="AE34" s="317" t="s">
        <v>279</v>
      </c>
      <c r="AF34" s="318">
        <f t="shared" si="18"/>
        <v>15</v>
      </c>
      <c r="AG34" s="317" t="s">
        <v>276</v>
      </c>
      <c r="AH34" s="318">
        <f t="shared" si="19"/>
        <v>15</v>
      </c>
      <c r="AI34" s="317" t="s">
        <v>280</v>
      </c>
      <c r="AJ34" s="318">
        <f t="shared" si="20"/>
        <v>15</v>
      </c>
      <c r="AK34" s="317" t="s">
        <v>281</v>
      </c>
      <c r="AL34" s="318">
        <f t="shared" si="21"/>
        <v>15</v>
      </c>
      <c r="AM34" s="317" t="s">
        <v>282</v>
      </c>
      <c r="AN34" s="319">
        <f t="shared" si="22"/>
        <v>15</v>
      </c>
      <c r="AO34" s="320">
        <f t="shared" si="23"/>
        <v>105</v>
      </c>
      <c r="AP34" s="317" t="str">
        <f t="shared" ref="AP34:AR34" si="25">+IF(AO34&gt;96,"Fuerte",IF(AO34&lt;85,"Débil","Moderado"))</f>
        <v>Fuerte</v>
      </c>
      <c r="AQ34" s="320" t="str">
        <f t="shared" si="25"/>
        <v>Fuerte</v>
      </c>
      <c r="AR34" s="320" t="str">
        <f t="shared" si="25"/>
        <v>Fuerte</v>
      </c>
      <c r="AS34" s="435"/>
      <c r="AT34" s="435"/>
      <c r="AU34" s="435"/>
      <c r="AV34" s="435"/>
      <c r="AW34" s="435"/>
      <c r="AX34" s="435"/>
      <c r="AY34" s="435"/>
      <c r="AZ34" s="435"/>
      <c r="BA34" s="435"/>
      <c r="BB34" s="515"/>
      <c r="BC34" s="635"/>
      <c r="BD34" s="635"/>
      <c r="BE34" s="635"/>
      <c r="BF34" s="658"/>
      <c r="BG34" s="435"/>
      <c r="BH34" s="435"/>
      <c r="BI34" s="435"/>
      <c r="BJ34" s="435"/>
      <c r="BK34" s="435"/>
      <c r="BL34" s="435"/>
      <c r="BM34" s="435"/>
      <c r="BN34" s="435"/>
      <c r="BO34" s="435"/>
      <c r="BP34" s="435"/>
      <c r="BQ34" s="435"/>
      <c r="BR34" s="435"/>
      <c r="BS34" s="435"/>
      <c r="BT34" s="515"/>
      <c r="BU34" s="647"/>
      <c r="BV34" s="658"/>
      <c r="BW34" s="435"/>
      <c r="BX34" s="435"/>
      <c r="BY34" s="732"/>
      <c r="BZ34" s="732"/>
      <c r="CA34" s="732"/>
      <c r="CB34" s="429"/>
      <c r="CC34" s="435"/>
      <c r="CD34" s="435"/>
      <c r="CE34" s="435"/>
      <c r="CF34" s="435"/>
      <c r="CG34" s="35"/>
    </row>
    <row r="35" spans="1:85" ht="61.5" customHeight="1">
      <c r="A35" s="654"/>
      <c r="B35" s="435"/>
      <c r="C35" s="435"/>
      <c r="D35" s="435"/>
      <c r="E35" s="435"/>
      <c r="F35" s="435"/>
      <c r="G35" s="435"/>
      <c r="H35" s="435"/>
      <c r="I35" s="435"/>
      <c r="J35" s="435"/>
      <c r="K35" s="435"/>
      <c r="L35" s="435"/>
      <c r="M35" s="435"/>
      <c r="N35" s="435"/>
      <c r="O35" s="435"/>
      <c r="P35" s="435"/>
      <c r="Q35" s="435"/>
      <c r="R35" s="435"/>
      <c r="S35" s="515"/>
      <c r="T35" s="707" t="s">
        <v>1853</v>
      </c>
      <c r="U35" s="707" t="s">
        <v>1854</v>
      </c>
      <c r="V35" s="707" t="s">
        <v>494</v>
      </c>
      <c r="W35" s="707" t="s">
        <v>1855</v>
      </c>
      <c r="X35" s="707" t="s">
        <v>1856</v>
      </c>
      <c r="Y35" s="707" t="s">
        <v>1857</v>
      </c>
      <c r="Z35" s="707" t="s">
        <v>488</v>
      </c>
      <c r="AA35" s="707" t="s">
        <v>277</v>
      </c>
      <c r="AB35" s="317">
        <f t="shared" si="10"/>
        <v>15</v>
      </c>
      <c r="AC35" s="707" t="s">
        <v>278</v>
      </c>
      <c r="AD35" s="707">
        <f t="shared" si="17"/>
        <v>15</v>
      </c>
      <c r="AE35" s="707" t="s">
        <v>279</v>
      </c>
      <c r="AF35" s="707">
        <f t="shared" si="18"/>
        <v>15</v>
      </c>
      <c r="AG35" s="707" t="s">
        <v>276</v>
      </c>
      <c r="AH35" s="707">
        <f t="shared" si="19"/>
        <v>15</v>
      </c>
      <c r="AI35" s="707" t="s">
        <v>280</v>
      </c>
      <c r="AJ35" s="707">
        <f t="shared" si="20"/>
        <v>15</v>
      </c>
      <c r="AK35" s="707" t="s">
        <v>281</v>
      </c>
      <c r="AL35" s="317">
        <f t="shared" si="21"/>
        <v>15</v>
      </c>
      <c r="AM35" s="707" t="s">
        <v>282</v>
      </c>
      <c r="AN35" s="707">
        <f t="shared" si="22"/>
        <v>15</v>
      </c>
      <c r="AO35" s="707">
        <f t="shared" si="23"/>
        <v>105</v>
      </c>
      <c r="AP35" s="707" t="str">
        <f t="shared" ref="AP35:AR35" si="26">+IF(AO35&gt;96,"Fuerte",IF(AO35&lt;85,"Débil","Moderado"))</f>
        <v>Fuerte</v>
      </c>
      <c r="AQ35" s="707" t="str">
        <f t="shared" si="26"/>
        <v>Fuerte</v>
      </c>
      <c r="AR35" s="707" t="str">
        <f t="shared" si="26"/>
        <v>Fuerte</v>
      </c>
      <c r="AS35" s="435"/>
      <c r="AT35" s="435"/>
      <c r="AU35" s="435"/>
      <c r="AV35" s="435"/>
      <c r="AW35" s="435"/>
      <c r="AX35" s="435"/>
      <c r="AY35" s="435"/>
      <c r="AZ35" s="435"/>
      <c r="BA35" s="435"/>
      <c r="BB35" s="515"/>
      <c r="BC35" s="635"/>
      <c r="BD35" s="635"/>
      <c r="BE35" s="635"/>
      <c r="BF35" s="658"/>
      <c r="BG35" s="435"/>
      <c r="BH35" s="435"/>
      <c r="BI35" s="435"/>
      <c r="BJ35" s="435"/>
      <c r="BK35" s="435"/>
      <c r="BL35" s="435"/>
      <c r="BM35" s="435"/>
      <c r="BN35" s="435"/>
      <c r="BO35" s="435"/>
      <c r="BP35" s="435"/>
      <c r="BQ35" s="435"/>
      <c r="BR35" s="435"/>
      <c r="BS35" s="435"/>
      <c r="BT35" s="515"/>
      <c r="BU35" s="647"/>
      <c r="BV35" s="658"/>
      <c r="BW35" s="435"/>
      <c r="BX35" s="435"/>
      <c r="BY35" s="732"/>
      <c r="BZ35" s="732"/>
      <c r="CA35" s="732"/>
      <c r="CB35" s="429"/>
      <c r="CC35" s="435"/>
      <c r="CD35" s="435"/>
      <c r="CE35" s="435"/>
      <c r="CF35" s="435"/>
      <c r="CG35" s="35"/>
    </row>
    <row r="36" spans="1:85" ht="26.25" customHeight="1">
      <c r="A36" s="654"/>
      <c r="B36" s="435"/>
      <c r="C36" s="435"/>
      <c r="D36" s="435"/>
      <c r="E36" s="435"/>
      <c r="F36" s="435"/>
      <c r="G36" s="435"/>
      <c r="H36" s="435"/>
      <c r="I36" s="435"/>
      <c r="J36" s="435"/>
      <c r="K36" s="435"/>
      <c r="L36" s="435"/>
      <c r="M36" s="435"/>
      <c r="N36" s="435"/>
      <c r="O36" s="435"/>
      <c r="P36" s="435"/>
      <c r="Q36" s="435"/>
      <c r="R36" s="435"/>
      <c r="S36" s="515"/>
      <c r="T36" s="435"/>
      <c r="U36" s="435"/>
      <c r="V36" s="435"/>
      <c r="W36" s="435"/>
      <c r="X36" s="435"/>
      <c r="Y36" s="435"/>
      <c r="Z36" s="435"/>
      <c r="AA36" s="435"/>
      <c r="AB36" s="318" t="str">
        <f t="shared" si="10"/>
        <v/>
      </c>
      <c r="AC36" s="435"/>
      <c r="AD36" s="435"/>
      <c r="AE36" s="435"/>
      <c r="AF36" s="435"/>
      <c r="AG36" s="435"/>
      <c r="AH36" s="435"/>
      <c r="AI36" s="435"/>
      <c r="AJ36" s="435"/>
      <c r="AK36" s="435"/>
      <c r="AL36" s="318" t="str">
        <f t="shared" si="21"/>
        <v/>
      </c>
      <c r="AM36" s="435"/>
      <c r="AN36" s="435"/>
      <c r="AO36" s="435"/>
      <c r="AP36" s="435"/>
      <c r="AQ36" s="435"/>
      <c r="AR36" s="435"/>
      <c r="AS36" s="435"/>
      <c r="AT36" s="435"/>
      <c r="AU36" s="435"/>
      <c r="AV36" s="435"/>
      <c r="AW36" s="435"/>
      <c r="AX36" s="435"/>
      <c r="AY36" s="435"/>
      <c r="AZ36" s="435"/>
      <c r="BA36" s="435"/>
      <c r="BB36" s="515"/>
      <c r="BC36" s="635"/>
      <c r="BD36" s="635"/>
      <c r="BE36" s="635"/>
      <c r="BF36" s="658"/>
      <c r="BG36" s="435"/>
      <c r="BH36" s="435"/>
      <c r="BI36" s="435"/>
      <c r="BJ36" s="435"/>
      <c r="BK36" s="435"/>
      <c r="BL36" s="435"/>
      <c r="BM36" s="435"/>
      <c r="BN36" s="435"/>
      <c r="BO36" s="435"/>
      <c r="BP36" s="435"/>
      <c r="BQ36" s="435"/>
      <c r="BR36" s="435"/>
      <c r="BS36" s="435"/>
      <c r="BT36" s="515"/>
      <c r="BU36" s="647"/>
      <c r="BV36" s="658"/>
      <c r="BW36" s="435"/>
      <c r="BX36" s="435"/>
      <c r="BY36" s="732"/>
      <c r="BZ36" s="732"/>
      <c r="CA36" s="732"/>
      <c r="CB36" s="429"/>
      <c r="CC36" s="435"/>
      <c r="CD36" s="435"/>
      <c r="CE36" s="435"/>
      <c r="CF36" s="435"/>
      <c r="CG36" s="35"/>
    </row>
    <row r="37" spans="1:85" ht="26.25" customHeight="1">
      <c r="A37" s="655"/>
      <c r="B37" s="632"/>
      <c r="C37" s="632"/>
      <c r="D37" s="632"/>
      <c r="E37" s="632"/>
      <c r="F37" s="632"/>
      <c r="G37" s="632"/>
      <c r="H37" s="632"/>
      <c r="I37" s="632"/>
      <c r="J37" s="632"/>
      <c r="K37" s="632"/>
      <c r="L37" s="632"/>
      <c r="M37" s="632"/>
      <c r="N37" s="632"/>
      <c r="O37" s="632"/>
      <c r="P37" s="632"/>
      <c r="Q37" s="632"/>
      <c r="R37" s="632"/>
      <c r="S37" s="638"/>
      <c r="T37" s="632"/>
      <c r="U37" s="632"/>
      <c r="V37" s="632"/>
      <c r="W37" s="632"/>
      <c r="X37" s="632"/>
      <c r="Y37" s="632"/>
      <c r="Z37" s="632"/>
      <c r="AA37" s="632"/>
      <c r="AB37" s="321" t="str">
        <f t="shared" si="10"/>
        <v/>
      </c>
      <c r="AC37" s="632"/>
      <c r="AD37" s="632"/>
      <c r="AE37" s="632"/>
      <c r="AF37" s="632"/>
      <c r="AG37" s="632"/>
      <c r="AH37" s="632"/>
      <c r="AI37" s="632"/>
      <c r="AJ37" s="632"/>
      <c r="AK37" s="632"/>
      <c r="AL37" s="321" t="str">
        <f t="shared" si="21"/>
        <v/>
      </c>
      <c r="AM37" s="632"/>
      <c r="AN37" s="632"/>
      <c r="AO37" s="632"/>
      <c r="AP37" s="632"/>
      <c r="AQ37" s="632"/>
      <c r="AR37" s="632"/>
      <c r="AS37" s="632"/>
      <c r="AT37" s="632"/>
      <c r="AU37" s="632"/>
      <c r="AV37" s="632"/>
      <c r="AW37" s="632"/>
      <c r="AX37" s="632"/>
      <c r="AY37" s="632"/>
      <c r="AZ37" s="632"/>
      <c r="BA37" s="632"/>
      <c r="BB37" s="638"/>
      <c r="BC37" s="636"/>
      <c r="BD37" s="636"/>
      <c r="BE37" s="636"/>
      <c r="BF37" s="659"/>
      <c r="BG37" s="632"/>
      <c r="BH37" s="632"/>
      <c r="BI37" s="632"/>
      <c r="BJ37" s="632"/>
      <c r="BK37" s="632"/>
      <c r="BL37" s="632"/>
      <c r="BM37" s="632"/>
      <c r="BN37" s="632"/>
      <c r="BO37" s="632"/>
      <c r="BP37" s="632"/>
      <c r="BQ37" s="632"/>
      <c r="BR37" s="632"/>
      <c r="BS37" s="632"/>
      <c r="BT37" s="638"/>
      <c r="BU37" s="648"/>
      <c r="BV37" s="659"/>
      <c r="BW37" s="632"/>
      <c r="BX37" s="436"/>
      <c r="BY37" s="733"/>
      <c r="BZ37" s="733"/>
      <c r="CA37" s="733"/>
      <c r="CB37" s="431"/>
      <c r="CC37" s="436"/>
      <c r="CD37" s="436"/>
      <c r="CE37" s="436"/>
      <c r="CF37" s="436"/>
      <c r="CG37" s="35"/>
    </row>
    <row r="38" spans="1:85" ht="15.75" customHeight="1">
      <c r="A38" s="12"/>
      <c r="B38" s="12"/>
      <c r="C38" s="12"/>
      <c r="D38" s="12"/>
      <c r="E38" s="12"/>
      <c r="F38" s="12"/>
      <c r="G38" s="12"/>
      <c r="H38" s="12"/>
      <c r="I38" s="12"/>
      <c r="J38" s="12"/>
      <c r="K38" s="12"/>
      <c r="L38" s="12"/>
      <c r="M38" s="12"/>
      <c r="N38" s="12"/>
      <c r="O38" s="12"/>
      <c r="P38" s="12"/>
      <c r="Q38" s="12"/>
      <c r="R38" s="12"/>
      <c r="S38" s="39"/>
      <c r="T38" s="39"/>
      <c r="U38" s="12"/>
      <c r="V38" s="12"/>
      <c r="W38" s="12"/>
      <c r="X38" s="12"/>
      <c r="Y38" s="12"/>
      <c r="Z38" s="12"/>
      <c r="AA38" s="12"/>
      <c r="AB38" s="12"/>
      <c r="AC38" s="12"/>
      <c r="AD38" s="12"/>
      <c r="AE38" s="12"/>
      <c r="AF38" s="12"/>
      <c r="AG38" s="38"/>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15.75" customHeight="1">
      <c r="A39" s="12"/>
      <c r="B39" s="12"/>
      <c r="C39" s="12"/>
      <c r="D39" s="12"/>
      <c r="E39" s="12"/>
      <c r="F39" s="12"/>
      <c r="G39" s="12"/>
      <c r="H39" s="12"/>
      <c r="I39" s="12"/>
      <c r="J39" s="12"/>
      <c r="K39" s="12"/>
      <c r="L39" s="12"/>
      <c r="M39" s="12"/>
      <c r="N39" s="12"/>
      <c r="O39" s="12"/>
      <c r="P39" s="12"/>
      <c r="Q39" s="12"/>
      <c r="R39" s="12"/>
      <c r="S39" s="39"/>
      <c r="T39" s="39"/>
      <c r="U39" s="12"/>
      <c r="V39" s="12"/>
      <c r="W39" s="12"/>
      <c r="X39" s="12"/>
      <c r="Y39" s="12"/>
      <c r="Z39" s="12"/>
      <c r="AA39" s="12"/>
      <c r="AB39" s="12"/>
      <c r="AC39" s="12"/>
      <c r="AD39" s="12"/>
      <c r="AE39" s="12"/>
      <c r="AF39" s="12"/>
      <c r="AG39" s="38"/>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15.75" hidden="1" customHeight="1">
      <c r="A40" s="12"/>
      <c r="B40" s="12"/>
      <c r="C40" s="12"/>
      <c r="D40" s="12"/>
      <c r="E40" s="12"/>
      <c r="F40" s="12"/>
      <c r="G40" s="12"/>
      <c r="H40" s="12"/>
      <c r="I40" s="12"/>
      <c r="J40" s="12"/>
      <c r="K40" s="12"/>
      <c r="L40" s="12"/>
      <c r="M40" s="12"/>
      <c r="N40" s="12"/>
      <c r="O40" s="12"/>
      <c r="P40" s="12"/>
      <c r="Q40" s="12"/>
      <c r="R40" s="12"/>
      <c r="S40" s="39"/>
      <c r="T40" s="39"/>
      <c r="U40" s="12"/>
      <c r="V40" s="12"/>
      <c r="W40" s="12"/>
      <c r="X40" s="12"/>
      <c r="Y40" s="12"/>
      <c r="Z40" s="12"/>
      <c r="AA40" s="12"/>
      <c r="AB40" s="12"/>
      <c r="AC40" s="12"/>
      <c r="AD40" s="12"/>
      <c r="AE40" s="12"/>
      <c r="AF40" s="12"/>
      <c r="AG40" s="38"/>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27" hidden="1" customHeight="1">
      <c r="A41" s="12"/>
      <c r="B41" s="12"/>
      <c r="C41" s="12"/>
      <c r="D41" s="12"/>
      <c r="E41" s="12"/>
      <c r="F41" s="12"/>
      <c r="G41" s="12"/>
      <c r="H41" s="12"/>
      <c r="I41" s="12"/>
      <c r="J41" s="12"/>
      <c r="K41" s="12"/>
      <c r="L41" s="12"/>
      <c r="M41" s="12"/>
      <c r="N41" s="12"/>
      <c r="O41" s="12"/>
      <c r="P41" s="12"/>
      <c r="Q41" s="12"/>
      <c r="R41" s="12"/>
      <c r="S41" s="39"/>
      <c r="T41" s="39"/>
      <c r="U41" s="12"/>
      <c r="V41" s="12"/>
      <c r="W41" s="12"/>
      <c r="X41" s="12"/>
      <c r="Y41" s="12"/>
      <c r="Z41" s="12"/>
      <c r="AA41" s="12"/>
      <c r="AB41" s="12"/>
      <c r="AC41" s="12"/>
      <c r="AD41" s="12"/>
      <c r="AE41" s="12"/>
      <c r="AF41" s="12" t="s">
        <v>313</v>
      </c>
      <c r="AG41" s="38"/>
      <c r="AH41" s="12" t="s">
        <v>21</v>
      </c>
      <c r="AI41" s="12">
        <v>1</v>
      </c>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35.25" hidden="1" customHeight="1">
      <c r="A42" s="12"/>
      <c r="B42" s="12"/>
      <c r="C42" s="12"/>
      <c r="D42" s="12"/>
      <c r="E42" s="12"/>
      <c r="F42" s="12"/>
      <c r="G42" s="12"/>
      <c r="H42" s="12"/>
      <c r="I42" s="12"/>
      <c r="J42" s="12"/>
      <c r="K42" s="12"/>
      <c r="L42" s="12"/>
      <c r="M42" s="12"/>
      <c r="N42" s="12"/>
      <c r="O42" s="12"/>
      <c r="P42" s="12"/>
      <c r="Q42" s="12"/>
      <c r="R42" s="12"/>
      <c r="S42" s="39"/>
      <c r="T42" s="39"/>
      <c r="U42" s="12"/>
      <c r="V42" s="12"/>
      <c r="W42" s="12"/>
      <c r="X42" s="12"/>
      <c r="Y42" s="12"/>
      <c r="Z42" s="12"/>
      <c r="AA42" s="12"/>
      <c r="AB42" s="12"/>
      <c r="AC42" s="12" t="s">
        <v>10</v>
      </c>
      <c r="AD42" s="12" t="s">
        <v>55</v>
      </c>
      <c r="AE42" s="12" t="s">
        <v>35</v>
      </c>
      <c r="AF42" s="12" t="s">
        <v>314</v>
      </c>
      <c r="AG42" s="38"/>
      <c r="AH42" s="12" t="s">
        <v>315</v>
      </c>
      <c r="AI42" s="12">
        <v>2</v>
      </c>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36.75" hidden="1" customHeight="1">
      <c r="A43" s="12"/>
      <c r="B43" s="12"/>
      <c r="C43" s="12"/>
      <c r="D43" s="12"/>
      <c r="E43" s="12"/>
      <c r="F43" s="12"/>
      <c r="G43" s="12"/>
      <c r="H43" s="12"/>
      <c r="I43" s="12"/>
      <c r="J43" s="12"/>
      <c r="K43" s="12"/>
      <c r="L43" s="12"/>
      <c r="M43" s="12"/>
      <c r="N43" s="12"/>
      <c r="O43" s="12"/>
      <c r="P43" s="12"/>
      <c r="Q43" s="12"/>
      <c r="R43" s="12"/>
      <c r="S43" s="39" t="s">
        <v>1858</v>
      </c>
      <c r="T43" s="39"/>
      <c r="U43" s="12"/>
      <c r="V43" s="12"/>
      <c r="W43" s="12"/>
      <c r="X43" s="12"/>
      <c r="Y43" s="12"/>
      <c r="Z43" s="12"/>
      <c r="AA43" s="12"/>
      <c r="AB43" s="12"/>
      <c r="AC43" s="12" t="s">
        <v>13</v>
      </c>
      <c r="AD43" s="12" t="s">
        <v>24</v>
      </c>
      <c r="AE43" s="12" t="s">
        <v>131</v>
      </c>
      <c r="AF43" s="12" t="s">
        <v>317</v>
      </c>
      <c r="AG43" s="38"/>
      <c r="AH43" s="12" t="s">
        <v>318</v>
      </c>
      <c r="AI43" s="12">
        <v>3</v>
      </c>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38.25" hidden="1" customHeight="1">
      <c r="A44" s="12"/>
      <c r="B44" s="12"/>
      <c r="C44" s="12"/>
      <c r="D44" s="12"/>
      <c r="E44" s="12"/>
      <c r="F44" s="12"/>
      <c r="G44" s="12"/>
      <c r="H44" s="12"/>
      <c r="I44" s="12"/>
      <c r="J44" s="12"/>
      <c r="K44" s="12"/>
      <c r="L44" s="12"/>
      <c r="M44" s="12"/>
      <c r="N44" s="12"/>
      <c r="O44" s="12"/>
      <c r="P44" s="12"/>
      <c r="Q44" s="12"/>
      <c r="R44" s="12"/>
      <c r="S44" s="39" t="s">
        <v>1859</v>
      </c>
      <c r="T44" s="39"/>
      <c r="U44" s="12"/>
      <c r="V44" s="12"/>
      <c r="W44" s="12"/>
      <c r="X44" s="12"/>
      <c r="Y44" s="12"/>
      <c r="Z44" s="12"/>
      <c r="AA44" s="12"/>
      <c r="AB44" s="12"/>
      <c r="AC44" s="12" t="s">
        <v>47</v>
      </c>
      <c r="AD44" s="12" t="s">
        <v>58</v>
      </c>
      <c r="AE44" s="12" t="s">
        <v>32</v>
      </c>
      <c r="AF44" s="12" t="s">
        <v>320</v>
      </c>
      <c r="AG44" s="38"/>
      <c r="AH44" s="12" t="s">
        <v>55</v>
      </c>
      <c r="AI44" s="12">
        <v>4</v>
      </c>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29.25" hidden="1" customHeight="1">
      <c r="A45" s="12"/>
      <c r="B45" s="12"/>
      <c r="C45" s="12"/>
      <c r="D45" s="12"/>
      <c r="E45" s="12"/>
      <c r="F45" s="12"/>
      <c r="G45" s="12"/>
      <c r="H45" s="12"/>
      <c r="I45" s="12"/>
      <c r="J45" s="12"/>
      <c r="K45" s="12"/>
      <c r="L45" s="12"/>
      <c r="M45" s="12"/>
      <c r="N45" s="12"/>
      <c r="O45" s="12"/>
      <c r="P45" s="12"/>
      <c r="Q45" s="12"/>
      <c r="R45" s="12"/>
      <c r="S45" s="39" t="s">
        <v>1860</v>
      </c>
      <c r="T45" s="39"/>
      <c r="U45" s="12"/>
      <c r="V45" s="12"/>
      <c r="W45" s="12"/>
      <c r="X45" s="12"/>
      <c r="Y45" s="12"/>
      <c r="Z45" s="12"/>
      <c r="AA45" s="12"/>
      <c r="AB45" s="12"/>
      <c r="AC45" s="12" t="s">
        <v>71</v>
      </c>
      <c r="AD45" s="12" t="s">
        <v>21</v>
      </c>
      <c r="AE45" s="12" t="s">
        <v>322</v>
      </c>
      <c r="AF45" s="12" t="s">
        <v>323</v>
      </c>
      <c r="AG45" s="38"/>
      <c r="AH45" s="12" t="s">
        <v>71</v>
      </c>
      <c r="AI45" s="12">
        <v>5</v>
      </c>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30.75" hidden="1" customHeight="1">
      <c r="A46" s="12"/>
      <c r="B46" s="12"/>
      <c r="C46" s="12"/>
      <c r="D46" s="12"/>
      <c r="E46" s="12"/>
      <c r="F46" s="12"/>
      <c r="G46" s="12"/>
      <c r="H46" s="12"/>
      <c r="I46" s="12"/>
      <c r="J46" s="12"/>
      <c r="K46" s="12"/>
      <c r="L46" s="12"/>
      <c r="M46" s="12"/>
      <c r="N46" s="12"/>
      <c r="O46" s="12"/>
      <c r="P46" s="12"/>
      <c r="Q46" s="12"/>
      <c r="R46" s="12"/>
      <c r="S46" s="39" t="s">
        <v>1861</v>
      </c>
      <c r="T46" s="39"/>
      <c r="U46" s="12"/>
      <c r="V46" s="12"/>
      <c r="W46" s="12"/>
      <c r="X46" s="12"/>
      <c r="Y46" s="12"/>
      <c r="Z46" s="12"/>
      <c r="AA46" s="12"/>
      <c r="AB46" s="12"/>
      <c r="AC46" s="12" t="s">
        <v>85</v>
      </c>
      <c r="AD46" s="12" t="s">
        <v>89</v>
      </c>
      <c r="AE46" s="12" t="s">
        <v>94</v>
      </c>
      <c r="AF46" s="12" t="s">
        <v>61</v>
      </c>
      <c r="AG46" s="38"/>
      <c r="AH46" s="12" t="s">
        <v>326</v>
      </c>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33"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t="s">
        <v>51</v>
      </c>
      <c r="AD47" s="12" t="s">
        <v>79</v>
      </c>
      <c r="AE47" s="12" t="s">
        <v>96</v>
      </c>
      <c r="AF47" s="12" t="s">
        <v>327</v>
      </c>
      <c r="AG47" s="38"/>
      <c r="AH47" s="12" t="s">
        <v>268</v>
      </c>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32.2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t="s">
        <v>328</v>
      </c>
      <c r="AD48" s="12" t="s">
        <v>61</v>
      </c>
      <c r="AE48" s="12" t="s">
        <v>98</v>
      </c>
      <c r="AF48" s="12" t="s">
        <v>329</v>
      </c>
      <c r="AG48" s="38"/>
      <c r="AH48" s="12" t="s">
        <v>330</v>
      </c>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46.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t="s">
        <v>92</v>
      </c>
      <c r="AE49" s="12" t="s">
        <v>38</v>
      </c>
      <c r="AF49" s="12" t="s">
        <v>58</v>
      </c>
      <c r="AG49" s="38"/>
      <c r="AH49" s="12" t="s">
        <v>331</v>
      </c>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34.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t="s">
        <v>127</v>
      </c>
      <c r="AE50" s="12"/>
      <c r="AF50" s="12"/>
      <c r="AG50" s="322"/>
      <c r="AH50" s="12" t="s">
        <v>85</v>
      </c>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33"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t="s">
        <v>332</v>
      </c>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32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32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32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32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32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4.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t="s">
        <v>12</v>
      </c>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t="s">
        <v>15</v>
      </c>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2.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t="s">
        <v>27</v>
      </c>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20.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t="s">
        <v>141</v>
      </c>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t="s">
        <v>277</v>
      </c>
      <c r="AB111" s="12">
        <v>15</v>
      </c>
      <c r="AC111" s="12" t="s">
        <v>278</v>
      </c>
      <c r="AD111" s="12">
        <v>15</v>
      </c>
      <c r="AE111" s="12" t="s">
        <v>279</v>
      </c>
      <c r="AF111" s="12"/>
      <c r="AG111" s="12" t="s">
        <v>276</v>
      </c>
      <c r="AH111" s="12"/>
      <c r="AI111" s="12" t="s">
        <v>280</v>
      </c>
      <c r="AJ111" s="12"/>
      <c r="AK111" s="12" t="s">
        <v>281</v>
      </c>
      <c r="AL111" s="12"/>
      <c r="AM111" s="12" t="s">
        <v>282</v>
      </c>
      <c r="AN111" s="12"/>
      <c r="AO111" s="12"/>
      <c r="AP111" s="12"/>
      <c r="AQ111" s="12" t="s">
        <v>283</v>
      </c>
      <c r="AR111" s="12"/>
      <c r="AS111" s="12"/>
      <c r="AT111" s="12" t="s">
        <v>284</v>
      </c>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t="s">
        <v>334</v>
      </c>
      <c r="AB112" s="12">
        <v>10</v>
      </c>
      <c r="AC112" s="12" t="s">
        <v>335</v>
      </c>
      <c r="AD112" s="12">
        <v>0</v>
      </c>
      <c r="AE112" s="12" t="s">
        <v>336</v>
      </c>
      <c r="AF112" s="12"/>
      <c r="AG112" s="12" t="s">
        <v>337</v>
      </c>
      <c r="AH112" s="12"/>
      <c r="AI112" s="12" t="s">
        <v>338</v>
      </c>
      <c r="AJ112" s="12"/>
      <c r="AK112" s="12" t="s">
        <v>339</v>
      </c>
      <c r="AL112" s="12"/>
      <c r="AM112" s="12" t="s">
        <v>340</v>
      </c>
      <c r="AN112" s="12"/>
      <c r="AO112" s="12"/>
      <c r="AP112" s="12"/>
      <c r="AQ112" s="12" t="s">
        <v>341</v>
      </c>
      <c r="AR112" s="12"/>
      <c r="AS112" s="12"/>
      <c r="AT112" s="12" t="s">
        <v>342</v>
      </c>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v>5</v>
      </c>
      <c r="AC113" s="12"/>
      <c r="AD113" s="12"/>
      <c r="AE113" s="12"/>
      <c r="AF113" s="12"/>
      <c r="AG113" s="12" t="s">
        <v>343</v>
      </c>
      <c r="AH113" s="12"/>
      <c r="AI113" s="12"/>
      <c r="AJ113" s="12"/>
      <c r="AK113" s="12"/>
      <c r="AL113" s="12"/>
      <c r="AM113" s="12" t="s">
        <v>344</v>
      </c>
      <c r="AN113" s="12"/>
      <c r="AO113" s="12"/>
      <c r="AP113" s="12"/>
      <c r="AQ113" s="12" t="s">
        <v>345</v>
      </c>
      <c r="AR113" s="12"/>
      <c r="AS113" s="12"/>
      <c r="AT113" s="12" t="s">
        <v>346</v>
      </c>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513">
    <mergeCell ref="CE33:CE37"/>
    <mergeCell ref="CF33:CF37"/>
    <mergeCell ref="BW33:BW37"/>
    <mergeCell ref="BX33:BX37"/>
    <mergeCell ref="BY33:BY37"/>
    <mergeCell ref="BZ33:BZ37"/>
    <mergeCell ref="CA33:CA37"/>
    <mergeCell ref="CB33:CB37"/>
    <mergeCell ref="CC33:CC37"/>
    <mergeCell ref="AY23:AY27"/>
    <mergeCell ref="A23:A27"/>
    <mergeCell ref="B23:B27"/>
    <mergeCell ref="C23:C27"/>
    <mergeCell ref="D23:D27"/>
    <mergeCell ref="E23:E27"/>
    <mergeCell ref="F23:F27"/>
    <mergeCell ref="G23:G27"/>
    <mergeCell ref="CD33:CD37"/>
    <mergeCell ref="AQ23:AQ24"/>
    <mergeCell ref="AR23:AR24"/>
    <mergeCell ref="AL26:AL27"/>
    <mergeCell ref="AS23:AS27"/>
    <mergeCell ref="AT23:AT27"/>
    <mergeCell ref="AU23:AU27"/>
    <mergeCell ref="AV23:AV27"/>
    <mergeCell ref="AW23:AW27"/>
    <mergeCell ref="AX23:AX27"/>
    <mergeCell ref="AF23:AF24"/>
    <mergeCell ref="AG23:AG24"/>
    <mergeCell ref="AH23:AH24"/>
    <mergeCell ref="AI23:AI24"/>
    <mergeCell ref="AJ23:AJ24"/>
    <mergeCell ref="AK23:AK24"/>
    <mergeCell ref="AL23:AL24"/>
    <mergeCell ref="AM23:AM24"/>
    <mergeCell ref="AP23:AP24"/>
    <mergeCell ref="W23:W24"/>
    <mergeCell ref="X23:X24"/>
    <mergeCell ref="Y23:Y24"/>
    <mergeCell ref="Z23:Z24"/>
    <mergeCell ref="AA23:AA24"/>
    <mergeCell ref="AB23:AB24"/>
    <mergeCell ref="AC23:AC24"/>
    <mergeCell ref="AD23:AD24"/>
    <mergeCell ref="AE23:AE24"/>
    <mergeCell ref="BT23:BT27"/>
    <mergeCell ref="CB23:CB27"/>
    <mergeCell ref="CC23:CC27"/>
    <mergeCell ref="CD23:CD27"/>
    <mergeCell ref="CE23:CE27"/>
    <mergeCell ref="CF23:CF27"/>
    <mergeCell ref="BU23:BU27"/>
    <mergeCell ref="BV23:BV27"/>
    <mergeCell ref="BW23:BW27"/>
    <mergeCell ref="BX23:BX27"/>
    <mergeCell ref="BY23:BY27"/>
    <mergeCell ref="BZ23:BZ27"/>
    <mergeCell ref="CA23:CA27"/>
    <mergeCell ref="BK23:BK27"/>
    <mergeCell ref="BL23:BL27"/>
    <mergeCell ref="BM23:BM27"/>
    <mergeCell ref="BN23:BN27"/>
    <mergeCell ref="BO23:BO27"/>
    <mergeCell ref="BP23:BP27"/>
    <mergeCell ref="BQ23:BQ27"/>
    <mergeCell ref="BR23:BR27"/>
    <mergeCell ref="BS23:BS27"/>
    <mergeCell ref="BB23:BB27"/>
    <mergeCell ref="BC23:BC27"/>
    <mergeCell ref="BD23:BD27"/>
    <mergeCell ref="BE23:BE27"/>
    <mergeCell ref="BF23:BF27"/>
    <mergeCell ref="BG23:BG27"/>
    <mergeCell ref="BH23:BH27"/>
    <mergeCell ref="BI23:BI27"/>
    <mergeCell ref="BJ23:BJ27"/>
    <mergeCell ref="A18:A22"/>
    <mergeCell ref="B18:B22"/>
    <mergeCell ref="C18:C22"/>
    <mergeCell ref="D18:D22"/>
    <mergeCell ref="E18:E22"/>
    <mergeCell ref="F18:F22"/>
    <mergeCell ref="G18:G22"/>
    <mergeCell ref="AZ23:AZ27"/>
    <mergeCell ref="BA23:BA27"/>
    <mergeCell ref="H23:H27"/>
    <mergeCell ref="I23:I27"/>
    <mergeCell ref="J23:J27"/>
    <mergeCell ref="K23:K27"/>
    <mergeCell ref="L23:L27"/>
    <mergeCell ref="M23:M27"/>
    <mergeCell ref="N23:N27"/>
    <mergeCell ref="O23:O27"/>
    <mergeCell ref="P23:P27"/>
    <mergeCell ref="Q23:Q27"/>
    <mergeCell ref="R23:R27"/>
    <mergeCell ref="S23:S27"/>
    <mergeCell ref="T23:T24"/>
    <mergeCell ref="U23:U24"/>
    <mergeCell ref="V23:V24"/>
    <mergeCell ref="AW18:AW22"/>
    <mergeCell ref="AX18:AX22"/>
    <mergeCell ref="AY18:AY22"/>
    <mergeCell ref="AZ18:AZ22"/>
    <mergeCell ref="BA18:BA22"/>
    <mergeCell ref="BB18:BB22"/>
    <mergeCell ref="BC18:BC22"/>
    <mergeCell ref="BD18:BD22"/>
    <mergeCell ref="BE18:BE22"/>
    <mergeCell ref="AK18:AK22"/>
    <mergeCell ref="AM18:AM22"/>
    <mergeCell ref="AP18:AP22"/>
    <mergeCell ref="AQ18:AQ22"/>
    <mergeCell ref="AR18:AR22"/>
    <mergeCell ref="AS18:AS22"/>
    <mergeCell ref="AT18:AT22"/>
    <mergeCell ref="AU18:AU22"/>
    <mergeCell ref="AV18:AV22"/>
    <mergeCell ref="W18:W22"/>
    <mergeCell ref="X18:X22"/>
    <mergeCell ref="Y18:Y22"/>
    <mergeCell ref="Z18:Z22"/>
    <mergeCell ref="AA18:AA22"/>
    <mergeCell ref="AC18:AC22"/>
    <mergeCell ref="AE18:AE22"/>
    <mergeCell ref="AG18:AG22"/>
    <mergeCell ref="AI18:AI22"/>
    <mergeCell ref="BT18:BT22"/>
    <mergeCell ref="BU18:BU22"/>
    <mergeCell ref="BV18:BV22"/>
    <mergeCell ref="BW18:BW22"/>
    <mergeCell ref="CE18:CE22"/>
    <mergeCell ref="CF18:CF22"/>
    <mergeCell ref="BX18:BX22"/>
    <mergeCell ref="BY18:BY22"/>
    <mergeCell ref="BZ18:BZ22"/>
    <mergeCell ref="CA18:CA22"/>
    <mergeCell ref="CB18:CB22"/>
    <mergeCell ref="CC18:CC22"/>
    <mergeCell ref="CD18:CD22"/>
    <mergeCell ref="BH18:BH22"/>
    <mergeCell ref="BL18:BL22"/>
    <mergeCell ref="BM18:BM22"/>
    <mergeCell ref="BN18:BN22"/>
    <mergeCell ref="BO18:BO22"/>
    <mergeCell ref="BP18:BP22"/>
    <mergeCell ref="BQ18:BQ22"/>
    <mergeCell ref="BR18:BR22"/>
    <mergeCell ref="BS18:BS22"/>
    <mergeCell ref="AI13:AI17"/>
    <mergeCell ref="A13:A17"/>
    <mergeCell ref="B13:B17"/>
    <mergeCell ref="C13:C17"/>
    <mergeCell ref="D13:D17"/>
    <mergeCell ref="E13:E17"/>
    <mergeCell ref="F13:F17"/>
    <mergeCell ref="G13:G17"/>
    <mergeCell ref="BF18:BF22"/>
    <mergeCell ref="H18:H22"/>
    <mergeCell ref="I18:I22"/>
    <mergeCell ref="J18:J22"/>
    <mergeCell ref="K18:K22"/>
    <mergeCell ref="L18:L22"/>
    <mergeCell ref="M18:M22"/>
    <mergeCell ref="N18:N22"/>
    <mergeCell ref="O18:O22"/>
    <mergeCell ref="P18:P22"/>
    <mergeCell ref="Q18:Q22"/>
    <mergeCell ref="R18:R22"/>
    <mergeCell ref="S18:S22"/>
    <mergeCell ref="T18:T22"/>
    <mergeCell ref="U18:U22"/>
    <mergeCell ref="V18:V22"/>
    <mergeCell ref="Q13:Q17"/>
    <mergeCell ref="R13:R17"/>
    <mergeCell ref="S13:S17"/>
    <mergeCell ref="T13:T17"/>
    <mergeCell ref="U13:U17"/>
    <mergeCell ref="V13:V17"/>
    <mergeCell ref="W13:W17"/>
    <mergeCell ref="X13:X17"/>
    <mergeCell ref="Y13:Y17"/>
    <mergeCell ref="H13:H17"/>
    <mergeCell ref="I13:I17"/>
    <mergeCell ref="J13:J17"/>
    <mergeCell ref="K13:K17"/>
    <mergeCell ref="L13:L17"/>
    <mergeCell ref="M13:M17"/>
    <mergeCell ref="N13:N17"/>
    <mergeCell ref="O13:O17"/>
    <mergeCell ref="P13:P17"/>
    <mergeCell ref="AE35:AE37"/>
    <mergeCell ref="AF35:AF37"/>
    <mergeCell ref="AG35:AG37"/>
    <mergeCell ref="AH35:AH37"/>
    <mergeCell ref="AI35:AI37"/>
    <mergeCell ref="AJ35:AJ37"/>
    <mergeCell ref="AA8:AA12"/>
    <mergeCell ref="AB8:AB12"/>
    <mergeCell ref="T8:T12"/>
    <mergeCell ref="U8:U12"/>
    <mergeCell ref="V8:V12"/>
    <mergeCell ref="W8:W12"/>
    <mergeCell ref="X8:X12"/>
    <mergeCell ref="Y8:Y12"/>
    <mergeCell ref="Z8:Z12"/>
    <mergeCell ref="Z13:Z17"/>
    <mergeCell ref="AA13:AA17"/>
    <mergeCell ref="AB13:AB17"/>
    <mergeCell ref="AC13:AC17"/>
    <mergeCell ref="AD13:AD17"/>
    <mergeCell ref="AE13:AE17"/>
    <mergeCell ref="AF13:AF17"/>
    <mergeCell ref="AG13:AG17"/>
    <mergeCell ref="AH13:AH17"/>
    <mergeCell ref="BO33:BO37"/>
    <mergeCell ref="BP33:BP37"/>
    <mergeCell ref="BQ33:BQ37"/>
    <mergeCell ref="BR33:BR37"/>
    <mergeCell ref="BS33:BS37"/>
    <mergeCell ref="BT33:BT37"/>
    <mergeCell ref="BU33:BU37"/>
    <mergeCell ref="BV33:BV37"/>
    <mergeCell ref="T35:T37"/>
    <mergeCell ref="U35:U37"/>
    <mergeCell ref="AN35:AN37"/>
    <mergeCell ref="AO35:AO37"/>
    <mergeCell ref="AP35:AP37"/>
    <mergeCell ref="AQ35:AQ37"/>
    <mergeCell ref="AR35:AR37"/>
    <mergeCell ref="AU33:AU37"/>
    <mergeCell ref="AV33:AV37"/>
    <mergeCell ref="AW33:AW37"/>
    <mergeCell ref="AX33:AX37"/>
    <mergeCell ref="AY33:AY37"/>
    <mergeCell ref="AZ33:AZ37"/>
    <mergeCell ref="BA33:BA37"/>
    <mergeCell ref="AK35:AK37"/>
    <mergeCell ref="AM35:AM37"/>
    <mergeCell ref="BF33:BF37"/>
    <mergeCell ref="BG33:BG37"/>
    <mergeCell ref="BH33:BH37"/>
    <mergeCell ref="BI33:BI37"/>
    <mergeCell ref="BJ33:BJ37"/>
    <mergeCell ref="BK33:BK37"/>
    <mergeCell ref="BL33:BL37"/>
    <mergeCell ref="BM33:BM37"/>
    <mergeCell ref="BN33:BN37"/>
    <mergeCell ref="J33:J37"/>
    <mergeCell ref="K33:K37"/>
    <mergeCell ref="L33:L37"/>
    <mergeCell ref="M33:M37"/>
    <mergeCell ref="N33:N37"/>
    <mergeCell ref="BB33:BB37"/>
    <mergeCell ref="BC33:BC37"/>
    <mergeCell ref="BD33:BD37"/>
    <mergeCell ref="BE33:BE37"/>
    <mergeCell ref="O33:O37"/>
    <mergeCell ref="P33:P37"/>
    <mergeCell ref="Q33:Q37"/>
    <mergeCell ref="R33:R37"/>
    <mergeCell ref="S33:S37"/>
    <mergeCell ref="AS33:AS37"/>
    <mergeCell ref="AT33:AT37"/>
    <mergeCell ref="V35:V37"/>
    <mergeCell ref="W35:W37"/>
    <mergeCell ref="X35:X37"/>
    <mergeCell ref="Y35:Y37"/>
    <mergeCell ref="Z35:Z37"/>
    <mergeCell ref="AA35:AA37"/>
    <mergeCell ref="AC35:AC37"/>
    <mergeCell ref="AD35:AD37"/>
    <mergeCell ref="A33:A37"/>
    <mergeCell ref="B33:B37"/>
    <mergeCell ref="C33:C37"/>
    <mergeCell ref="D33:D37"/>
    <mergeCell ref="E33:E37"/>
    <mergeCell ref="F33:F37"/>
    <mergeCell ref="G33:G37"/>
    <mergeCell ref="H33:H37"/>
    <mergeCell ref="I33:I37"/>
    <mergeCell ref="AS28:AS32"/>
    <mergeCell ref="AT28:AT32"/>
    <mergeCell ref="AU28:AU32"/>
    <mergeCell ref="AV28:AV32"/>
    <mergeCell ref="AW28:AW32"/>
    <mergeCell ref="AX28:AX32"/>
    <mergeCell ref="A28:A32"/>
    <mergeCell ref="B28:B32"/>
    <mergeCell ref="C28:C32"/>
    <mergeCell ref="D28:D32"/>
    <mergeCell ref="E28:E32"/>
    <mergeCell ref="F28:F32"/>
    <mergeCell ref="G28:G32"/>
    <mergeCell ref="AJ28:AJ32"/>
    <mergeCell ref="AK28:AK32"/>
    <mergeCell ref="AL28:AL32"/>
    <mergeCell ref="AM28:AM32"/>
    <mergeCell ref="AN28:AN32"/>
    <mergeCell ref="AO28:AO32"/>
    <mergeCell ref="AP28:AP32"/>
    <mergeCell ref="AQ28:AQ32"/>
    <mergeCell ref="AR28:AR32"/>
    <mergeCell ref="Z28:Z32"/>
    <mergeCell ref="AA28:AA32"/>
    <mergeCell ref="AC28:AC32"/>
    <mergeCell ref="AD28:AD32"/>
    <mergeCell ref="AE28:AE32"/>
    <mergeCell ref="AF28:AF32"/>
    <mergeCell ref="AG28:AG32"/>
    <mergeCell ref="AH28:AH32"/>
    <mergeCell ref="AI28:AI32"/>
    <mergeCell ref="Q28:Q32"/>
    <mergeCell ref="R28:R32"/>
    <mergeCell ref="S28:S32"/>
    <mergeCell ref="T28:T32"/>
    <mergeCell ref="U28:U32"/>
    <mergeCell ref="V28:V32"/>
    <mergeCell ref="W28:W32"/>
    <mergeCell ref="X28:X32"/>
    <mergeCell ref="Y28:Y32"/>
    <mergeCell ref="H28:H32"/>
    <mergeCell ref="I28:I32"/>
    <mergeCell ref="J28:J32"/>
    <mergeCell ref="K28:K32"/>
    <mergeCell ref="L28:L32"/>
    <mergeCell ref="M28:M32"/>
    <mergeCell ref="N28:N32"/>
    <mergeCell ref="O28:O32"/>
    <mergeCell ref="P28:P32"/>
    <mergeCell ref="BQ28:BQ32"/>
    <mergeCell ref="BR28:BR32"/>
    <mergeCell ref="BS28:BS32"/>
    <mergeCell ref="CA28:CA32"/>
    <mergeCell ref="CB28:CB32"/>
    <mergeCell ref="CC28:CC32"/>
    <mergeCell ref="CD28:CD32"/>
    <mergeCell ref="CE28:CE32"/>
    <mergeCell ref="CF28:CF32"/>
    <mergeCell ref="BT28:BT32"/>
    <mergeCell ref="BU28:BU32"/>
    <mergeCell ref="BV28:BV32"/>
    <mergeCell ref="BW28:BW32"/>
    <mergeCell ref="BX28:BX32"/>
    <mergeCell ref="BY28:BY32"/>
    <mergeCell ref="BZ28:BZ32"/>
    <mergeCell ref="BH28:BH32"/>
    <mergeCell ref="BI28:BI32"/>
    <mergeCell ref="BJ28:BJ32"/>
    <mergeCell ref="BK28:BK32"/>
    <mergeCell ref="BL28:BL32"/>
    <mergeCell ref="BM28:BM32"/>
    <mergeCell ref="BN28:BN32"/>
    <mergeCell ref="BO28:BO32"/>
    <mergeCell ref="BP28:BP32"/>
    <mergeCell ref="AY28:AY32"/>
    <mergeCell ref="AZ28:AZ32"/>
    <mergeCell ref="BA28:BA32"/>
    <mergeCell ref="BB28:BB32"/>
    <mergeCell ref="BC28:BC32"/>
    <mergeCell ref="BD28:BD32"/>
    <mergeCell ref="BE28:BE32"/>
    <mergeCell ref="BF28:BF32"/>
    <mergeCell ref="BG28:BG32"/>
    <mergeCell ref="CE13:CE17"/>
    <mergeCell ref="CF13:CF17"/>
    <mergeCell ref="BW13:BW17"/>
    <mergeCell ref="BX13:BX17"/>
    <mergeCell ref="BY13:BY17"/>
    <mergeCell ref="BZ13:BZ17"/>
    <mergeCell ref="CA13:CA17"/>
    <mergeCell ref="CB13:CB17"/>
    <mergeCell ref="CC13:CC17"/>
    <mergeCell ref="BO13:BO17"/>
    <mergeCell ref="BP13:BP17"/>
    <mergeCell ref="BQ13:BQ17"/>
    <mergeCell ref="BR13:BR17"/>
    <mergeCell ref="BS13:BS17"/>
    <mergeCell ref="BT13:BT17"/>
    <mergeCell ref="BU13:BU17"/>
    <mergeCell ref="BV13:BV17"/>
    <mergeCell ref="CD13:CD17"/>
    <mergeCell ref="BB13:BB17"/>
    <mergeCell ref="BC13:BC17"/>
    <mergeCell ref="BD13:BD17"/>
    <mergeCell ref="BE13:BE17"/>
    <mergeCell ref="BF13:BF17"/>
    <mergeCell ref="BH13:BH17"/>
    <mergeCell ref="BL13:BL17"/>
    <mergeCell ref="BM13:BM17"/>
    <mergeCell ref="BN13:BN17"/>
    <mergeCell ref="AS13:AS17"/>
    <mergeCell ref="AT13:AT17"/>
    <mergeCell ref="AU13:AU17"/>
    <mergeCell ref="AV13:AV17"/>
    <mergeCell ref="AW13:AW17"/>
    <mergeCell ref="AX13:AX17"/>
    <mergeCell ref="AY13:AY17"/>
    <mergeCell ref="AZ13:AZ17"/>
    <mergeCell ref="BA13:BA17"/>
    <mergeCell ref="AJ13:AJ17"/>
    <mergeCell ref="AK13:AK17"/>
    <mergeCell ref="AL13:AL17"/>
    <mergeCell ref="AM13:AM17"/>
    <mergeCell ref="AN13:AN17"/>
    <mergeCell ref="AO13:AO17"/>
    <mergeCell ref="AP13:AP17"/>
    <mergeCell ref="AQ13:AQ17"/>
    <mergeCell ref="AR13:AR17"/>
    <mergeCell ref="BP8:BP12"/>
    <mergeCell ref="CE8:CE12"/>
    <mergeCell ref="CF8:CF12"/>
    <mergeCell ref="BU5:BX6"/>
    <mergeCell ref="BY5:CB6"/>
    <mergeCell ref="BZ8:BZ12"/>
    <mergeCell ref="CA8:CA12"/>
    <mergeCell ref="CB8:CB12"/>
    <mergeCell ref="CC8:CC12"/>
    <mergeCell ref="CD8:CD12"/>
    <mergeCell ref="Q8:Q12"/>
    <mergeCell ref="R8:R12"/>
    <mergeCell ref="S8:S12"/>
    <mergeCell ref="BB8:BB12"/>
    <mergeCell ref="BC8:BC12"/>
    <mergeCell ref="BL8:BL12"/>
    <mergeCell ref="BM8:BM12"/>
    <mergeCell ref="BN8:BN12"/>
    <mergeCell ref="BO8:BO12"/>
    <mergeCell ref="A8:A12"/>
    <mergeCell ref="B8:B12"/>
    <mergeCell ref="C8:C12"/>
    <mergeCell ref="D8:D12"/>
    <mergeCell ref="E8:E12"/>
    <mergeCell ref="G6:G7"/>
    <mergeCell ref="H6:I7"/>
    <mergeCell ref="O8:O12"/>
    <mergeCell ref="P8:P12"/>
    <mergeCell ref="M8:M12"/>
    <mergeCell ref="N8:N12"/>
    <mergeCell ref="F8:F12"/>
    <mergeCell ref="G8:G12"/>
    <mergeCell ref="H8:H12"/>
    <mergeCell ref="I8:I12"/>
    <mergeCell ref="J8:J12"/>
    <mergeCell ref="K8:K12"/>
    <mergeCell ref="L8:L12"/>
    <mergeCell ref="BX8:BX12"/>
    <mergeCell ref="BY8:BY12"/>
    <mergeCell ref="BQ8:BQ12"/>
    <mergeCell ref="BR8:BR12"/>
    <mergeCell ref="BS8:BS12"/>
    <mergeCell ref="BT8:BT12"/>
    <mergeCell ref="BU8:BU12"/>
    <mergeCell ref="BV8:BV12"/>
    <mergeCell ref="BW8:BW12"/>
    <mergeCell ref="BD8:BD12"/>
    <mergeCell ref="BE8:BE12"/>
    <mergeCell ref="BF8:BF12"/>
    <mergeCell ref="BH8:BH12"/>
    <mergeCell ref="BI9:BI12"/>
    <mergeCell ref="BJ9:BJ12"/>
    <mergeCell ref="AT5:BA6"/>
    <mergeCell ref="BG5:BK6"/>
    <mergeCell ref="AW8:AW12"/>
    <mergeCell ref="AX8:AX12"/>
    <mergeCell ref="AY8:AY12"/>
    <mergeCell ref="AZ8:AZ12"/>
    <mergeCell ref="BA8:BA12"/>
    <mergeCell ref="BK9:BK12"/>
    <mergeCell ref="AU8:AU12"/>
    <mergeCell ref="AV8:AV12"/>
    <mergeCell ref="AL8:AL12"/>
    <mergeCell ref="AM8:AM12"/>
    <mergeCell ref="AP8:AP12"/>
    <mergeCell ref="AQ8:AQ12"/>
    <mergeCell ref="AR8:AR12"/>
    <mergeCell ref="AS8:AS12"/>
    <mergeCell ref="AT8:AT12"/>
    <mergeCell ref="AJ8:AJ12"/>
    <mergeCell ref="AK8:AK12"/>
    <mergeCell ref="AC8:AC12"/>
    <mergeCell ref="AD8:AD12"/>
    <mergeCell ref="AE8:AE12"/>
    <mergeCell ref="AF8:AF12"/>
    <mergeCell ref="AG8:AG12"/>
    <mergeCell ref="AH8:AH12"/>
    <mergeCell ref="AI8:AI12"/>
    <mergeCell ref="AU7:AV7"/>
    <mergeCell ref="AX7:AY7"/>
    <mergeCell ref="A1:A3"/>
    <mergeCell ref="B1:H1"/>
    <mergeCell ref="B2:H2"/>
    <mergeCell ref="CC4:CG4"/>
    <mergeCell ref="A5:A7"/>
    <mergeCell ref="B5:B7"/>
    <mergeCell ref="CC5:CG6"/>
    <mergeCell ref="B3:H3"/>
    <mergeCell ref="D5:M5"/>
    <mergeCell ref="BL5:BQ6"/>
    <mergeCell ref="BR5:BT6"/>
    <mergeCell ref="E6:E7"/>
    <mergeCell ref="F6:F7"/>
    <mergeCell ref="C5:C7"/>
    <mergeCell ref="D6:D7"/>
    <mergeCell ref="S5:S7"/>
    <mergeCell ref="T5:AS5"/>
    <mergeCell ref="T6:Z6"/>
    <mergeCell ref="AA6:AP6"/>
    <mergeCell ref="AQ6:AQ7"/>
    <mergeCell ref="AR6:AR7"/>
    <mergeCell ref="AS6:AS7"/>
    <mergeCell ref="J6:K7"/>
    <mergeCell ref="M6:M7"/>
  </mergeCells>
  <conditionalFormatting sqref="I8">
    <cfRule type="cellIs" dxfId="1418" priority="1" operator="equal">
      <formula>"RARA VEZ"</formula>
    </cfRule>
  </conditionalFormatting>
  <conditionalFormatting sqref="I8">
    <cfRule type="cellIs" dxfId="1417" priority="2" operator="equal">
      <formula>"IMPROBABLE"</formula>
    </cfRule>
  </conditionalFormatting>
  <conditionalFormatting sqref="I8">
    <cfRule type="cellIs" dxfId="1416" priority="3" operator="equal">
      <formula>"POSIBLE"</formula>
    </cfRule>
  </conditionalFormatting>
  <conditionalFormatting sqref="I8">
    <cfRule type="cellIs" dxfId="1415" priority="4" operator="equal">
      <formula>"PROBABLE"</formula>
    </cfRule>
  </conditionalFormatting>
  <conditionalFormatting sqref="I8">
    <cfRule type="cellIs" dxfId="1414" priority="5" operator="equal">
      <formula>"CASI SEGURO"</formula>
    </cfRule>
  </conditionalFormatting>
  <conditionalFormatting sqref="K8:L8">
    <cfRule type="containsText" dxfId="1413" priority="6" stopIfTrue="1" operator="containsText" text="ALTA">
      <formula>NOT(ISERROR(SEARCH(("ALTA"),(K8))))</formula>
    </cfRule>
  </conditionalFormatting>
  <conditionalFormatting sqref="K8:L8">
    <cfRule type="containsText" dxfId="1412" priority="7" stopIfTrue="1" operator="containsText" text="MEDIA">
      <formula>NOT(ISERROR(SEARCH(("MEDIA"),(K8))))</formula>
    </cfRule>
  </conditionalFormatting>
  <conditionalFormatting sqref="K8:L8">
    <cfRule type="containsText" dxfId="1411" priority="8" stopIfTrue="1" operator="containsText" text="BAJA">
      <formula>NOT(ISERROR(SEARCH(("BAJA"),(K8))))</formula>
    </cfRule>
  </conditionalFormatting>
  <conditionalFormatting sqref="K8:L8">
    <cfRule type="containsText" dxfId="1410" priority="9" stopIfTrue="1" operator="containsText" text="ALTO">
      <formula>NOT(ISERROR(SEARCH(("ALTO"),(K8))))</formula>
    </cfRule>
  </conditionalFormatting>
  <conditionalFormatting sqref="K8:L8">
    <cfRule type="containsText" dxfId="1409" priority="10" stopIfTrue="1" operator="containsText" text="ALTO">
      <formula>NOT(ISERROR(SEARCH(("ALTO"),(K8))))</formula>
    </cfRule>
  </conditionalFormatting>
  <conditionalFormatting sqref="K8:L8">
    <cfRule type="containsText" dxfId="1408" priority="11" stopIfTrue="1" operator="containsText" text="MEDIO">
      <formula>NOT(ISERROR(SEARCH(("MEDIO"),(K8))))</formula>
    </cfRule>
  </conditionalFormatting>
  <conditionalFormatting sqref="K8:L8">
    <cfRule type="containsText" dxfId="1407" priority="12" stopIfTrue="1" operator="containsText" text="MEDIO">
      <formula>NOT(ISERROR(SEARCH(("MEDIO"),(K8))))</formula>
    </cfRule>
  </conditionalFormatting>
  <conditionalFormatting sqref="K8:L8">
    <cfRule type="containsText" dxfId="1406" priority="13" stopIfTrue="1" operator="containsText" text="BAJO">
      <formula>NOT(ISERROR(SEARCH(("BAJO"),(K8))))</formula>
    </cfRule>
  </conditionalFormatting>
  <conditionalFormatting sqref="K8:L8">
    <cfRule type="cellIs" dxfId="1405" priority="14" operator="equal">
      <formula>"INSIGNIFICANTE"</formula>
    </cfRule>
  </conditionalFormatting>
  <conditionalFormatting sqref="K8:L8">
    <cfRule type="cellIs" dxfId="1404" priority="15" operator="equal">
      <formula>"MENOR"</formula>
    </cfRule>
  </conditionalFormatting>
  <conditionalFormatting sqref="K8:L8">
    <cfRule type="cellIs" dxfId="1403" priority="16" operator="equal">
      <formula>"MODERADO"</formula>
    </cfRule>
  </conditionalFormatting>
  <conditionalFormatting sqref="K8:L8">
    <cfRule type="cellIs" dxfId="1402" priority="17" operator="equal">
      <formula>"MAYOR"</formula>
    </cfRule>
  </conditionalFormatting>
  <conditionalFormatting sqref="K8:L8">
    <cfRule type="cellIs" dxfId="1401" priority="18" operator="equal">
      <formula>"CATASTRÓFICO"</formula>
    </cfRule>
  </conditionalFormatting>
  <conditionalFormatting sqref="M8">
    <cfRule type="cellIs" dxfId="1400" priority="19" operator="equal">
      <formula>"EXTREMA 5:5"</formula>
    </cfRule>
  </conditionalFormatting>
  <conditionalFormatting sqref="M8">
    <cfRule type="cellIs" dxfId="1399" priority="20" operator="equal">
      <formula>"EXTREMA 4:5"</formula>
    </cfRule>
  </conditionalFormatting>
  <conditionalFormatting sqref="M8">
    <cfRule type="cellIs" dxfId="1398" priority="21" operator="equal">
      <formula>"EXTREMA 3:5"</formula>
    </cfRule>
  </conditionalFormatting>
  <conditionalFormatting sqref="M8">
    <cfRule type="cellIs" dxfId="1397" priority="22" operator="equal">
      <formula>"EXTREMA 2:5"</formula>
    </cfRule>
  </conditionalFormatting>
  <conditionalFormatting sqref="M8">
    <cfRule type="cellIs" dxfId="1396" priority="23" operator="equal">
      <formula>"EXTREMA 5:4"</formula>
    </cfRule>
  </conditionalFormatting>
  <conditionalFormatting sqref="M8">
    <cfRule type="cellIs" dxfId="1395" priority="24" operator="equal">
      <formula>"EXTREMA 4:4"</formula>
    </cfRule>
  </conditionalFormatting>
  <conditionalFormatting sqref="M8">
    <cfRule type="cellIs" dxfId="1394" priority="25" operator="equal">
      <formula>"EXTREMA 3:4"</formula>
    </cfRule>
  </conditionalFormatting>
  <conditionalFormatting sqref="M8">
    <cfRule type="cellIs" dxfId="1393" priority="26" operator="equal">
      <formula>"EXTREMA 5:3"</formula>
    </cfRule>
  </conditionalFormatting>
  <conditionalFormatting sqref="M8">
    <cfRule type="cellIs" dxfId="1392" priority="27" operator="equal">
      <formula>"ALTA 1:5"</formula>
    </cfRule>
  </conditionalFormatting>
  <conditionalFormatting sqref="M8">
    <cfRule type="cellIs" dxfId="1391" priority="28" operator="equal">
      <formula>"ALTA 2:4"</formula>
    </cfRule>
  </conditionalFormatting>
  <conditionalFormatting sqref="M8">
    <cfRule type="cellIs" dxfId="1390" priority="29" operator="equal">
      <formula>"ALTA 1:4"</formula>
    </cfRule>
  </conditionalFormatting>
  <conditionalFormatting sqref="M8">
    <cfRule type="cellIs" dxfId="1389" priority="30" operator="equal">
      <formula>"ALTA 4:3"</formula>
    </cfRule>
  </conditionalFormatting>
  <conditionalFormatting sqref="M8">
    <cfRule type="cellIs" dxfId="1388" priority="31" operator="equal">
      <formula>"ALTA 3:3"</formula>
    </cfRule>
  </conditionalFormatting>
  <conditionalFormatting sqref="M8">
    <cfRule type="cellIs" dxfId="1387" priority="32" operator="equal">
      <formula>"ALTA 5:2"</formula>
    </cfRule>
  </conditionalFormatting>
  <conditionalFormatting sqref="M8">
    <cfRule type="cellIs" dxfId="1386" priority="33" operator="equal">
      <formula>"ALTA 4:2"</formula>
    </cfRule>
  </conditionalFormatting>
  <conditionalFormatting sqref="M8">
    <cfRule type="cellIs" dxfId="1385" priority="34" operator="equal">
      <formula>"ALTA 5:1"</formula>
    </cfRule>
  </conditionalFormatting>
  <conditionalFormatting sqref="M8">
    <cfRule type="cellIs" dxfId="1384" priority="35" operator="equal">
      <formula>"MODERADA 2:3"</formula>
    </cfRule>
  </conditionalFormatting>
  <conditionalFormatting sqref="M8">
    <cfRule type="cellIs" dxfId="1383" priority="36" operator="equal">
      <formula>"MODERADA 1:3"</formula>
    </cfRule>
  </conditionalFormatting>
  <conditionalFormatting sqref="M8">
    <cfRule type="cellIs" dxfId="1382" priority="37" operator="equal">
      <formula>"MODERADA 3:2"</formula>
    </cfRule>
  </conditionalFormatting>
  <conditionalFormatting sqref="M8">
    <cfRule type="cellIs" dxfId="1381" priority="38" operator="equal">
      <formula>"MODERADA 4:1"</formula>
    </cfRule>
  </conditionalFormatting>
  <conditionalFormatting sqref="M8">
    <cfRule type="cellIs" dxfId="1380" priority="39" operator="equal">
      <formula>"BAJA 2:2"</formula>
    </cfRule>
  </conditionalFormatting>
  <conditionalFormatting sqref="M8">
    <cfRule type="cellIs" dxfId="1379" priority="40" operator="equal">
      <formula>"BAJA 1:2"</formula>
    </cfRule>
  </conditionalFormatting>
  <conditionalFormatting sqref="M8">
    <cfRule type="cellIs" dxfId="1378" priority="41" operator="equal">
      <formula>"BAJA 3:1"</formula>
    </cfRule>
  </conditionalFormatting>
  <conditionalFormatting sqref="M8">
    <cfRule type="cellIs" dxfId="1377" priority="42" operator="equal">
      <formula>"BAJA 2:1"</formula>
    </cfRule>
  </conditionalFormatting>
  <conditionalFormatting sqref="M8">
    <cfRule type="cellIs" dxfId="1376" priority="43" operator="equal">
      <formula>"BAJA 1:1"</formula>
    </cfRule>
  </conditionalFormatting>
  <conditionalFormatting sqref="AV8">
    <cfRule type="cellIs" dxfId="1375" priority="44" operator="equal">
      <formula>"RARA VEZ"</formula>
    </cfRule>
  </conditionalFormatting>
  <conditionalFormatting sqref="AV8">
    <cfRule type="cellIs" dxfId="1374" priority="45" operator="equal">
      <formula>"IMPROBABLE"</formula>
    </cfRule>
  </conditionalFormatting>
  <conditionalFormatting sqref="AV8">
    <cfRule type="cellIs" dxfId="1373" priority="46" operator="equal">
      <formula>"POSIBLE"</formula>
    </cfRule>
  </conditionalFormatting>
  <conditionalFormatting sqref="AV8">
    <cfRule type="cellIs" dxfId="1372" priority="47" operator="equal">
      <formula>"PROBABLE"</formula>
    </cfRule>
  </conditionalFormatting>
  <conditionalFormatting sqref="AV8">
    <cfRule type="cellIs" dxfId="1371" priority="48" operator="equal">
      <formula>"CASI SEGURO"</formula>
    </cfRule>
  </conditionalFormatting>
  <conditionalFormatting sqref="AY8">
    <cfRule type="containsText" dxfId="1370" priority="49" stopIfTrue="1" operator="containsText" text="ALTA">
      <formula>NOT(ISERROR(SEARCH(("ALTA"),(AY8))))</formula>
    </cfRule>
  </conditionalFormatting>
  <conditionalFormatting sqref="AY8">
    <cfRule type="containsText" dxfId="1369" priority="50" stopIfTrue="1" operator="containsText" text="MEDIA">
      <formula>NOT(ISERROR(SEARCH(("MEDIA"),(AY8))))</formula>
    </cfRule>
  </conditionalFormatting>
  <conditionalFormatting sqref="AY8">
    <cfRule type="containsText" dxfId="1368" priority="51" stopIfTrue="1" operator="containsText" text="BAJA">
      <formula>NOT(ISERROR(SEARCH(("BAJA"),(AY8))))</formula>
    </cfRule>
  </conditionalFormatting>
  <conditionalFormatting sqref="AY8">
    <cfRule type="containsText" dxfId="1367" priority="52" stopIfTrue="1" operator="containsText" text="ALTO">
      <formula>NOT(ISERROR(SEARCH(("ALTO"),(AY8))))</formula>
    </cfRule>
  </conditionalFormatting>
  <conditionalFormatting sqref="AY8">
    <cfRule type="containsText" dxfId="1366" priority="53" stopIfTrue="1" operator="containsText" text="ALTO">
      <formula>NOT(ISERROR(SEARCH(("ALTO"),(AY8))))</formula>
    </cfRule>
  </conditionalFormatting>
  <conditionalFormatting sqref="AY8">
    <cfRule type="containsText" dxfId="1365" priority="54" stopIfTrue="1" operator="containsText" text="MEDIO">
      <formula>NOT(ISERROR(SEARCH(("MEDIO"),(AY8))))</formula>
    </cfRule>
  </conditionalFormatting>
  <conditionalFormatting sqref="AY8">
    <cfRule type="containsText" dxfId="1364" priority="55" stopIfTrue="1" operator="containsText" text="MEDIO">
      <formula>NOT(ISERROR(SEARCH(("MEDIO"),(AY8))))</formula>
    </cfRule>
  </conditionalFormatting>
  <conditionalFormatting sqref="AY8">
    <cfRule type="containsText" dxfId="1363" priority="56" stopIfTrue="1" operator="containsText" text="BAJO">
      <formula>NOT(ISERROR(SEARCH(("BAJO"),(AY8))))</formula>
    </cfRule>
  </conditionalFormatting>
  <conditionalFormatting sqref="AY8">
    <cfRule type="cellIs" dxfId="1362" priority="57" operator="equal">
      <formula>"INSIGNIFICANTE"</formula>
    </cfRule>
  </conditionalFormatting>
  <conditionalFormatting sqref="AY8">
    <cfRule type="cellIs" dxfId="1361" priority="58" operator="equal">
      <formula>"MENOR"</formula>
    </cfRule>
  </conditionalFormatting>
  <conditionalFormatting sqref="AY8">
    <cfRule type="cellIs" dxfId="1360" priority="59" operator="equal">
      <formula>"MODERADO"</formula>
    </cfRule>
  </conditionalFormatting>
  <conditionalFormatting sqref="AY8">
    <cfRule type="cellIs" dxfId="1359" priority="60" operator="equal">
      <formula>"MAYOR"</formula>
    </cfRule>
  </conditionalFormatting>
  <conditionalFormatting sqref="AY8">
    <cfRule type="cellIs" dxfId="1358" priority="61" operator="equal">
      <formula>"CATASTRÓFICO"</formula>
    </cfRule>
  </conditionalFormatting>
  <conditionalFormatting sqref="BA8">
    <cfRule type="cellIs" dxfId="1357" priority="62" operator="equal">
      <formula>"EXTREMA 5:5"</formula>
    </cfRule>
  </conditionalFormatting>
  <conditionalFormatting sqref="BA8">
    <cfRule type="cellIs" dxfId="1356" priority="63" operator="equal">
      <formula>"EXTREMA 4:5"</formula>
    </cfRule>
  </conditionalFormatting>
  <conditionalFormatting sqref="BA8">
    <cfRule type="cellIs" dxfId="1355" priority="64" operator="equal">
      <formula>"EXTREMA 3:5"</formula>
    </cfRule>
  </conditionalFormatting>
  <conditionalFormatting sqref="BA8">
    <cfRule type="cellIs" dxfId="1354" priority="65" operator="equal">
      <formula>"EXTREMA 2:5"</formula>
    </cfRule>
  </conditionalFormatting>
  <conditionalFormatting sqref="BA8">
    <cfRule type="cellIs" dxfId="1353" priority="66" operator="equal">
      <formula>"EXTREMA 5:4"</formula>
    </cfRule>
  </conditionalFormatting>
  <conditionalFormatting sqref="BA8">
    <cfRule type="cellIs" dxfId="1352" priority="67" operator="equal">
      <formula>"EXTREMA 4:4"</formula>
    </cfRule>
  </conditionalFormatting>
  <conditionalFormatting sqref="BA8">
    <cfRule type="cellIs" dxfId="1351" priority="68" operator="equal">
      <formula>"EXTREMA 3:4"</formula>
    </cfRule>
  </conditionalFormatting>
  <conditionalFormatting sqref="BA8">
    <cfRule type="cellIs" dxfId="1350" priority="69" operator="equal">
      <formula>"EXTREMA 5:3"</formula>
    </cfRule>
  </conditionalFormatting>
  <conditionalFormatting sqref="BA8">
    <cfRule type="cellIs" dxfId="1349" priority="70" operator="equal">
      <formula>"ALTA 1:5"</formula>
    </cfRule>
  </conditionalFormatting>
  <conditionalFormatting sqref="BA8">
    <cfRule type="cellIs" dxfId="1348" priority="71" operator="equal">
      <formula>"ALTA 2:4"</formula>
    </cfRule>
  </conditionalFormatting>
  <conditionalFormatting sqref="BA8">
    <cfRule type="cellIs" dxfId="1347" priority="72" operator="equal">
      <formula>"ALTA 1:4"</formula>
    </cfRule>
  </conditionalFormatting>
  <conditionalFormatting sqref="BA8">
    <cfRule type="cellIs" dxfId="1346" priority="73" operator="equal">
      <formula>"ALTA 4:3"</formula>
    </cfRule>
  </conditionalFormatting>
  <conditionalFormatting sqref="BA8">
    <cfRule type="cellIs" dxfId="1345" priority="74" operator="equal">
      <formula>"ALTA 3:3"</formula>
    </cfRule>
  </conditionalFormatting>
  <conditionalFormatting sqref="BA8">
    <cfRule type="cellIs" dxfId="1344" priority="75" operator="equal">
      <formula>"ALTA 5:2"</formula>
    </cfRule>
  </conditionalFormatting>
  <conditionalFormatting sqref="BA8">
    <cfRule type="cellIs" dxfId="1343" priority="76" operator="equal">
      <formula>"ALTA 4:2"</formula>
    </cfRule>
  </conditionalFormatting>
  <conditionalFormatting sqref="BA8">
    <cfRule type="cellIs" dxfId="1342" priority="77" operator="equal">
      <formula>"ALTA 5:1"</formula>
    </cfRule>
  </conditionalFormatting>
  <conditionalFormatting sqref="BA8">
    <cfRule type="cellIs" dxfId="1341" priority="78" operator="equal">
      <formula>"MODERADA 2:3"</formula>
    </cfRule>
  </conditionalFormatting>
  <conditionalFormatting sqref="BA8">
    <cfRule type="cellIs" dxfId="1340" priority="79" operator="equal">
      <formula>"MODERADA 1:3"</formula>
    </cfRule>
  </conditionalFormatting>
  <conditionalFormatting sqref="BA8">
    <cfRule type="cellIs" dxfId="1339" priority="80" operator="equal">
      <formula>"MODERADA 3:2"</formula>
    </cfRule>
  </conditionalFormatting>
  <conditionalFormatting sqref="BA8">
    <cfRule type="cellIs" dxfId="1338" priority="81" operator="equal">
      <formula>"MODERADA 4:1"</formula>
    </cfRule>
  </conditionalFormatting>
  <conditionalFormatting sqref="BA8">
    <cfRule type="cellIs" dxfId="1337" priority="82" operator="equal">
      <formula>"BAJA 2:2"</formula>
    </cfRule>
  </conditionalFormatting>
  <conditionalFormatting sqref="BA8">
    <cfRule type="cellIs" dxfId="1336" priority="83" operator="equal">
      <formula>"BAJA 1:2"</formula>
    </cfRule>
  </conditionalFormatting>
  <conditionalFormatting sqref="BA8">
    <cfRule type="cellIs" dxfId="1335" priority="84" operator="equal">
      <formula>"BAJA 3:1"</formula>
    </cfRule>
  </conditionalFormatting>
  <conditionalFormatting sqref="BA8">
    <cfRule type="cellIs" dxfId="1334" priority="85" operator="equal">
      <formula>"BAJA 2:1"</formula>
    </cfRule>
  </conditionalFormatting>
  <conditionalFormatting sqref="BA8">
    <cfRule type="cellIs" dxfId="1333" priority="86" operator="equal">
      <formula>"BAJA 1:1"</formula>
    </cfRule>
  </conditionalFormatting>
  <conditionalFormatting sqref="AZ8">
    <cfRule type="containsText" dxfId="1332" priority="87" stopIfTrue="1" operator="containsText" text="ALTA">
      <formula>NOT(ISERROR(SEARCH(("ALTA"),(AZ8))))</formula>
    </cfRule>
  </conditionalFormatting>
  <conditionalFormatting sqref="AZ8">
    <cfRule type="containsText" dxfId="1331" priority="88" stopIfTrue="1" operator="containsText" text="MEDIA">
      <formula>NOT(ISERROR(SEARCH(("MEDIA"),(AZ8))))</formula>
    </cfRule>
  </conditionalFormatting>
  <conditionalFormatting sqref="AZ8">
    <cfRule type="containsText" dxfId="1330" priority="89" stopIfTrue="1" operator="containsText" text="BAJA">
      <formula>NOT(ISERROR(SEARCH(("BAJA"),(AZ8))))</formula>
    </cfRule>
  </conditionalFormatting>
  <conditionalFormatting sqref="AZ8">
    <cfRule type="containsText" dxfId="1329" priority="90" stopIfTrue="1" operator="containsText" text="ALTO">
      <formula>NOT(ISERROR(SEARCH(("ALTO"),(AZ8))))</formula>
    </cfRule>
  </conditionalFormatting>
  <conditionalFormatting sqref="AZ8">
    <cfRule type="containsText" dxfId="1328" priority="91" stopIfTrue="1" operator="containsText" text="ALTO">
      <formula>NOT(ISERROR(SEARCH(("ALTO"),(AZ8))))</formula>
    </cfRule>
  </conditionalFormatting>
  <conditionalFormatting sqref="AZ8">
    <cfRule type="containsText" dxfId="1327" priority="92" stopIfTrue="1" operator="containsText" text="MEDIO">
      <formula>NOT(ISERROR(SEARCH(("MEDIO"),(AZ8))))</formula>
    </cfRule>
  </conditionalFormatting>
  <conditionalFormatting sqref="AZ8">
    <cfRule type="containsText" dxfId="1326" priority="93" stopIfTrue="1" operator="containsText" text="MEDIO">
      <formula>NOT(ISERROR(SEARCH(("MEDIO"),(AZ8))))</formula>
    </cfRule>
  </conditionalFormatting>
  <conditionalFormatting sqref="AZ8">
    <cfRule type="containsText" dxfId="1325" priority="94" stopIfTrue="1" operator="containsText" text="BAJO">
      <formula>NOT(ISERROR(SEARCH(("BAJO"),(AZ8))))</formula>
    </cfRule>
  </conditionalFormatting>
  <conditionalFormatting sqref="AZ8">
    <cfRule type="cellIs" dxfId="1324" priority="95" operator="equal">
      <formula>"INSIGNIFICANTE"</formula>
    </cfRule>
  </conditionalFormatting>
  <conditionalFormatting sqref="AZ8">
    <cfRule type="cellIs" dxfId="1323" priority="96" operator="equal">
      <formula>"MENOR"</formula>
    </cfRule>
  </conditionalFormatting>
  <conditionalFormatting sqref="AZ8">
    <cfRule type="cellIs" dxfId="1322" priority="97" operator="equal">
      <formula>"MODERADO"</formula>
    </cfRule>
  </conditionalFormatting>
  <conditionalFormatting sqref="AZ8">
    <cfRule type="cellIs" dxfId="1321" priority="98" operator="equal">
      <formula>"MAYOR"</formula>
    </cfRule>
  </conditionalFormatting>
  <conditionalFormatting sqref="AZ8">
    <cfRule type="cellIs" dxfId="1320" priority="99" operator="equal">
      <formula>"CATASTRÓFICO"</formula>
    </cfRule>
  </conditionalFormatting>
  <conditionalFormatting sqref="K33:L33">
    <cfRule type="containsText" dxfId="1319" priority="100" stopIfTrue="1" operator="containsText" text="ALTA">
      <formula>NOT(ISERROR(SEARCH(("ALTA"),(K33))))</formula>
    </cfRule>
  </conditionalFormatting>
  <conditionalFormatting sqref="K33:L33">
    <cfRule type="containsText" dxfId="1318" priority="101" stopIfTrue="1" operator="containsText" text="MEDIA">
      <formula>NOT(ISERROR(SEARCH(("MEDIA"),(K33))))</formula>
    </cfRule>
  </conditionalFormatting>
  <conditionalFormatting sqref="K33:L33">
    <cfRule type="containsText" dxfId="1317" priority="102" stopIfTrue="1" operator="containsText" text="BAJA">
      <formula>NOT(ISERROR(SEARCH(("BAJA"),(K33))))</formula>
    </cfRule>
  </conditionalFormatting>
  <conditionalFormatting sqref="K33:L33">
    <cfRule type="containsText" dxfId="1316" priority="103" stopIfTrue="1" operator="containsText" text="ALTO">
      <formula>NOT(ISERROR(SEARCH(("ALTO"),(K33))))</formula>
    </cfRule>
  </conditionalFormatting>
  <conditionalFormatting sqref="K33:L33">
    <cfRule type="containsText" dxfId="1315" priority="104" stopIfTrue="1" operator="containsText" text="ALTO">
      <formula>NOT(ISERROR(SEARCH(("ALTO"),(K33))))</formula>
    </cfRule>
  </conditionalFormatting>
  <conditionalFormatting sqref="K33:L33">
    <cfRule type="containsText" dxfId="1314" priority="105" stopIfTrue="1" operator="containsText" text="MEDIO">
      <formula>NOT(ISERROR(SEARCH(("MEDIO"),(K33))))</formula>
    </cfRule>
  </conditionalFormatting>
  <conditionalFormatting sqref="K33:L33">
    <cfRule type="containsText" dxfId="1313" priority="106" stopIfTrue="1" operator="containsText" text="MEDIO">
      <formula>NOT(ISERROR(SEARCH(("MEDIO"),(K33))))</formula>
    </cfRule>
  </conditionalFormatting>
  <conditionalFormatting sqref="K33:L33">
    <cfRule type="containsText" dxfId="1312" priority="107" stopIfTrue="1" operator="containsText" text="BAJO">
      <formula>NOT(ISERROR(SEARCH(("BAJO"),(K33))))</formula>
    </cfRule>
  </conditionalFormatting>
  <conditionalFormatting sqref="K33:L33">
    <cfRule type="cellIs" dxfId="1311" priority="108" operator="equal">
      <formula>"INSIGNIFICANTE"</formula>
    </cfRule>
  </conditionalFormatting>
  <conditionalFormatting sqref="K33:L33">
    <cfRule type="cellIs" dxfId="1310" priority="109" operator="equal">
      <formula>"MENOR"</formula>
    </cfRule>
  </conditionalFormatting>
  <conditionalFormatting sqref="K33:L33">
    <cfRule type="cellIs" dxfId="1309" priority="110" operator="equal">
      <formula>"MODERADO"</formula>
    </cfRule>
  </conditionalFormatting>
  <conditionalFormatting sqref="K33:L33">
    <cfRule type="cellIs" dxfId="1308" priority="111" operator="equal">
      <formula>"MAYOR"</formula>
    </cfRule>
  </conditionalFormatting>
  <conditionalFormatting sqref="K33:L33">
    <cfRule type="cellIs" dxfId="1307" priority="112" operator="equal">
      <formula>"CATASTRÓFICO"</formula>
    </cfRule>
  </conditionalFormatting>
  <conditionalFormatting sqref="I33">
    <cfRule type="cellIs" dxfId="1306" priority="113" operator="equal">
      <formula>"RARA VEZ"</formula>
    </cfRule>
  </conditionalFormatting>
  <conditionalFormatting sqref="I33">
    <cfRule type="cellIs" dxfId="1305" priority="114" operator="equal">
      <formula>"IMPROBABLE"</formula>
    </cfRule>
  </conditionalFormatting>
  <conditionalFormatting sqref="I33">
    <cfRule type="cellIs" dxfId="1304" priority="115" operator="equal">
      <formula>"POSIBLE"</formula>
    </cfRule>
  </conditionalFormatting>
  <conditionalFormatting sqref="I33">
    <cfRule type="cellIs" dxfId="1303" priority="116" operator="equal">
      <formula>"PROBABLE"</formula>
    </cfRule>
  </conditionalFormatting>
  <conditionalFormatting sqref="I33">
    <cfRule type="cellIs" dxfId="1302" priority="117" operator="equal">
      <formula>"CASI SEGURO"</formula>
    </cfRule>
  </conditionalFormatting>
  <conditionalFormatting sqref="M33">
    <cfRule type="cellIs" dxfId="1301" priority="118" operator="equal">
      <formula>"EXTREMA 5:5"</formula>
    </cfRule>
  </conditionalFormatting>
  <conditionalFormatting sqref="M33">
    <cfRule type="cellIs" dxfId="1300" priority="119" operator="equal">
      <formula>"EXTREMA 4:5"</formula>
    </cfRule>
  </conditionalFormatting>
  <conditionalFormatting sqref="M33">
    <cfRule type="cellIs" dxfId="1299" priority="120" operator="equal">
      <formula>"EXTREMA 3:5"</formula>
    </cfRule>
  </conditionalFormatting>
  <conditionalFormatting sqref="M33">
    <cfRule type="cellIs" dxfId="1298" priority="121" operator="equal">
      <formula>"EXTREMA 2:5"</formula>
    </cfRule>
  </conditionalFormatting>
  <conditionalFormatting sqref="M33">
    <cfRule type="cellIs" dxfId="1297" priority="122" operator="equal">
      <formula>"EXTREMA 5:4"</formula>
    </cfRule>
  </conditionalFormatting>
  <conditionalFormatting sqref="M33">
    <cfRule type="cellIs" dxfId="1296" priority="123" operator="equal">
      <formula>"EXTREMA 4:4"</formula>
    </cfRule>
  </conditionalFormatting>
  <conditionalFormatting sqref="M33">
    <cfRule type="cellIs" dxfId="1295" priority="124" operator="equal">
      <formula>"EXTREMA 3:4"</formula>
    </cfRule>
  </conditionalFormatting>
  <conditionalFormatting sqref="M33">
    <cfRule type="cellIs" dxfId="1294" priority="125" operator="equal">
      <formula>"EXTREMA 5:3"</formula>
    </cfRule>
  </conditionalFormatting>
  <conditionalFormatting sqref="M33">
    <cfRule type="cellIs" dxfId="1293" priority="126" operator="equal">
      <formula>"ALTA 1:5"</formula>
    </cfRule>
  </conditionalFormatting>
  <conditionalFormatting sqref="M33">
    <cfRule type="cellIs" dxfId="1292" priority="127" operator="equal">
      <formula>"ALTA 2:4"</formula>
    </cfRule>
  </conditionalFormatting>
  <conditionalFormatting sqref="M33">
    <cfRule type="cellIs" dxfId="1291" priority="128" operator="equal">
      <formula>"ALTA 1:4"</formula>
    </cfRule>
  </conditionalFormatting>
  <conditionalFormatting sqref="M33">
    <cfRule type="cellIs" dxfId="1290" priority="129" operator="equal">
      <formula>"ALTA 4:3"</formula>
    </cfRule>
  </conditionalFormatting>
  <conditionalFormatting sqref="M33">
    <cfRule type="cellIs" dxfId="1289" priority="130" operator="equal">
      <formula>"ALTA 3:3"</formula>
    </cfRule>
  </conditionalFormatting>
  <conditionalFormatting sqref="M33">
    <cfRule type="cellIs" dxfId="1288" priority="131" operator="equal">
      <formula>"ALTA 5:2"</formula>
    </cfRule>
  </conditionalFormatting>
  <conditionalFormatting sqref="M33">
    <cfRule type="cellIs" dxfId="1287" priority="132" operator="equal">
      <formula>"ALTA 4:2"</formula>
    </cfRule>
  </conditionalFormatting>
  <conditionalFormatting sqref="M33">
    <cfRule type="cellIs" dxfId="1286" priority="133" operator="equal">
      <formula>"ALTA 5:1"</formula>
    </cfRule>
  </conditionalFormatting>
  <conditionalFormatting sqref="M33">
    <cfRule type="cellIs" dxfId="1285" priority="134" operator="equal">
      <formula>"MODERADA 2:3"</formula>
    </cfRule>
  </conditionalFormatting>
  <conditionalFormatting sqref="M33">
    <cfRule type="cellIs" dxfId="1284" priority="135" operator="equal">
      <formula>"MODERADA 1:3"</formula>
    </cfRule>
  </conditionalFormatting>
  <conditionalFormatting sqref="M33">
    <cfRule type="cellIs" dxfId="1283" priority="136" operator="equal">
      <formula>"MODERADA 3:2"</formula>
    </cfRule>
  </conditionalFormatting>
  <conditionalFormatting sqref="M33">
    <cfRule type="cellIs" dxfId="1282" priority="137" operator="equal">
      <formula>"MODERADA 4:1"</formula>
    </cfRule>
  </conditionalFormatting>
  <conditionalFormatting sqref="M33">
    <cfRule type="cellIs" dxfId="1281" priority="138" operator="equal">
      <formula>"BAJA 2:2"</formula>
    </cfRule>
  </conditionalFormatting>
  <conditionalFormatting sqref="M33">
    <cfRule type="cellIs" dxfId="1280" priority="139" operator="equal">
      <formula>"BAJA 1:2"</formula>
    </cfRule>
  </conditionalFormatting>
  <conditionalFormatting sqref="M33">
    <cfRule type="cellIs" dxfId="1279" priority="140" operator="equal">
      <formula>"BAJA 3:1"</formula>
    </cfRule>
  </conditionalFormatting>
  <conditionalFormatting sqref="M33">
    <cfRule type="cellIs" dxfId="1278" priority="141" operator="equal">
      <formula>"BAJA 2:1"</formula>
    </cfRule>
  </conditionalFormatting>
  <conditionalFormatting sqref="M33">
    <cfRule type="cellIs" dxfId="1277" priority="142" operator="equal">
      <formula>"BAJA 1:1"</formula>
    </cfRule>
  </conditionalFormatting>
  <conditionalFormatting sqref="AV33">
    <cfRule type="cellIs" dxfId="1276" priority="143" operator="equal">
      <formula>"RARA VEZ"</formula>
    </cfRule>
  </conditionalFormatting>
  <conditionalFormatting sqref="AV33">
    <cfRule type="cellIs" dxfId="1275" priority="144" operator="equal">
      <formula>"IMPROBABLE"</formula>
    </cfRule>
  </conditionalFormatting>
  <conditionalFormatting sqref="AV33">
    <cfRule type="cellIs" dxfId="1274" priority="145" operator="equal">
      <formula>"POSIBLE"</formula>
    </cfRule>
  </conditionalFormatting>
  <conditionalFormatting sqref="AV33">
    <cfRule type="cellIs" dxfId="1273" priority="146" operator="equal">
      <formula>"PROBABLE"</formula>
    </cfRule>
  </conditionalFormatting>
  <conditionalFormatting sqref="AV33">
    <cfRule type="cellIs" dxfId="1272" priority="147" operator="equal">
      <formula>"CASI SEGURO"</formula>
    </cfRule>
  </conditionalFormatting>
  <conditionalFormatting sqref="AY33">
    <cfRule type="containsText" dxfId="1271" priority="148" stopIfTrue="1" operator="containsText" text="ALTA">
      <formula>NOT(ISERROR(SEARCH(("ALTA"),(AY33))))</formula>
    </cfRule>
  </conditionalFormatting>
  <conditionalFormatting sqref="AY33">
    <cfRule type="containsText" dxfId="1270" priority="149" stopIfTrue="1" operator="containsText" text="MEDIA">
      <formula>NOT(ISERROR(SEARCH(("MEDIA"),(AY33))))</formula>
    </cfRule>
  </conditionalFormatting>
  <conditionalFormatting sqref="AY33">
    <cfRule type="containsText" dxfId="1269" priority="150" stopIfTrue="1" operator="containsText" text="BAJA">
      <formula>NOT(ISERROR(SEARCH(("BAJA"),(AY33))))</formula>
    </cfRule>
  </conditionalFormatting>
  <conditionalFormatting sqref="AY33">
    <cfRule type="containsText" dxfId="1268" priority="151" stopIfTrue="1" operator="containsText" text="ALTO">
      <formula>NOT(ISERROR(SEARCH(("ALTO"),(AY33))))</formula>
    </cfRule>
  </conditionalFormatting>
  <conditionalFormatting sqref="AY33">
    <cfRule type="containsText" dxfId="1267" priority="152" stopIfTrue="1" operator="containsText" text="ALTO">
      <formula>NOT(ISERROR(SEARCH(("ALTO"),(AY33))))</formula>
    </cfRule>
  </conditionalFormatting>
  <conditionalFormatting sqref="AY33">
    <cfRule type="containsText" dxfId="1266" priority="153" stopIfTrue="1" operator="containsText" text="MEDIO">
      <formula>NOT(ISERROR(SEARCH(("MEDIO"),(AY33))))</formula>
    </cfRule>
  </conditionalFormatting>
  <conditionalFormatting sqref="AY33">
    <cfRule type="containsText" dxfId="1265" priority="154" stopIfTrue="1" operator="containsText" text="MEDIO">
      <formula>NOT(ISERROR(SEARCH(("MEDIO"),(AY33))))</formula>
    </cfRule>
  </conditionalFormatting>
  <conditionalFormatting sqref="AY33">
    <cfRule type="containsText" dxfId="1264" priority="155" stopIfTrue="1" operator="containsText" text="BAJO">
      <formula>NOT(ISERROR(SEARCH(("BAJO"),(AY33))))</formula>
    </cfRule>
  </conditionalFormatting>
  <conditionalFormatting sqref="AY33">
    <cfRule type="cellIs" dxfId="1263" priority="156" operator="equal">
      <formula>"INSIGNIFICANTE"</formula>
    </cfRule>
  </conditionalFormatting>
  <conditionalFormatting sqref="AY33">
    <cfRule type="cellIs" dxfId="1262" priority="157" operator="equal">
      <formula>"MENOR"</formula>
    </cfRule>
  </conditionalFormatting>
  <conditionalFormatting sqref="AY33">
    <cfRule type="cellIs" dxfId="1261" priority="158" operator="equal">
      <formula>"MODERADO"</formula>
    </cfRule>
  </conditionalFormatting>
  <conditionalFormatting sqref="AY33">
    <cfRule type="cellIs" dxfId="1260" priority="159" operator="equal">
      <formula>"MAYOR"</formula>
    </cfRule>
  </conditionalFormatting>
  <conditionalFormatting sqref="AY33">
    <cfRule type="cellIs" dxfId="1259" priority="160" operator="equal">
      <formula>"CATASTRÓFICO"</formula>
    </cfRule>
  </conditionalFormatting>
  <conditionalFormatting sqref="AZ33">
    <cfRule type="containsText" dxfId="1258" priority="161" stopIfTrue="1" operator="containsText" text="ALTA">
      <formula>NOT(ISERROR(SEARCH(("ALTA"),(AZ33))))</formula>
    </cfRule>
  </conditionalFormatting>
  <conditionalFormatting sqref="AZ33">
    <cfRule type="containsText" dxfId="1257" priority="162" stopIfTrue="1" operator="containsText" text="MEDIA">
      <formula>NOT(ISERROR(SEARCH(("MEDIA"),(AZ33))))</formula>
    </cfRule>
  </conditionalFormatting>
  <conditionalFormatting sqref="AZ33">
    <cfRule type="containsText" dxfId="1256" priority="163" stopIfTrue="1" operator="containsText" text="BAJA">
      <formula>NOT(ISERROR(SEARCH(("BAJA"),(AZ33))))</formula>
    </cfRule>
  </conditionalFormatting>
  <conditionalFormatting sqref="AZ33">
    <cfRule type="containsText" dxfId="1255" priority="164" stopIfTrue="1" operator="containsText" text="ALTO">
      <formula>NOT(ISERROR(SEARCH(("ALTO"),(AZ33))))</formula>
    </cfRule>
  </conditionalFormatting>
  <conditionalFormatting sqref="AZ33">
    <cfRule type="containsText" dxfId="1254" priority="165" stopIfTrue="1" operator="containsText" text="ALTO">
      <formula>NOT(ISERROR(SEARCH(("ALTO"),(AZ33))))</formula>
    </cfRule>
  </conditionalFormatting>
  <conditionalFormatting sqref="AZ33">
    <cfRule type="containsText" dxfId="1253" priority="166" stopIfTrue="1" operator="containsText" text="MEDIO">
      <formula>NOT(ISERROR(SEARCH(("MEDIO"),(AZ33))))</formula>
    </cfRule>
  </conditionalFormatting>
  <conditionalFormatting sqref="AZ33">
    <cfRule type="containsText" dxfId="1252" priority="167" stopIfTrue="1" operator="containsText" text="MEDIO">
      <formula>NOT(ISERROR(SEARCH(("MEDIO"),(AZ33))))</formula>
    </cfRule>
  </conditionalFormatting>
  <conditionalFormatting sqref="AZ33">
    <cfRule type="containsText" dxfId="1251" priority="168" stopIfTrue="1" operator="containsText" text="BAJO">
      <formula>NOT(ISERROR(SEARCH(("BAJO"),(AZ33))))</formula>
    </cfRule>
  </conditionalFormatting>
  <conditionalFormatting sqref="AZ33">
    <cfRule type="cellIs" dxfId="1250" priority="169" operator="equal">
      <formula>"INSIGNIFICANTE"</formula>
    </cfRule>
  </conditionalFormatting>
  <conditionalFormatting sqref="AZ33">
    <cfRule type="cellIs" dxfId="1249" priority="170" operator="equal">
      <formula>"MENOR"</formula>
    </cfRule>
  </conditionalFormatting>
  <conditionalFormatting sqref="AZ33">
    <cfRule type="cellIs" dxfId="1248" priority="171" operator="equal">
      <formula>"MODERADO"</formula>
    </cfRule>
  </conditionalFormatting>
  <conditionalFormatting sqref="AZ33">
    <cfRule type="cellIs" dxfId="1247" priority="172" operator="equal">
      <formula>"MAYOR"</formula>
    </cfRule>
  </conditionalFormatting>
  <conditionalFormatting sqref="AZ33">
    <cfRule type="cellIs" dxfId="1246" priority="173" operator="equal">
      <formula>"CATASTRÓFICO"</formula>
    </cfRule>
  </conditionalFormatting>
  <conditionalFormatting sqref="K28:L28">
    <cfRule type="containsText" dxfId="1245" priority="174" stopIfTrue="1" operator="containsText" text="ALTA">
      <formula>NOT(ISERROR(SEARCH(("ALTA"),(K28))))</formula>
    </cfRule>
  </conditionalFormatting>
  <conditionalFormatting sqref="K28:L28">
    <cfRule type="containsText" dxfId="1244" priority="175" stopIfTrue="1" operator="containsText" text="MEDIA">
      <formula>NOT(ISERROR(SEARCH(("MEDIA"),(K28))))</formula>
    </cfRule>
  </conditionalFormatting>
  <conditionalFormatting sqref="K28:L28">
    <cfRule type="containsText" dxfId="1243" priority="176" stopIfTrue="1" operator="containsText" text="BAJA">
      <formula>NOT(ISERROR(SEARCH(("BAJA"),(K28))))</formula>
    </cfRule>
  </conditionalFormatting>
  <conditionalFormatting sqref="K28:L28">
    <cfRule type="containsText" dxfId="1242" priority="177" stopIfTrue="1" operator="containsText" text="ALTO">
      <formula>NOT(ISERROR(SEARCH(("ALTO"),(K28))))</formula>
    </cfRule>
  </conditionalFormatting>
  <conditionalFormatting sqref="K28:L28">
    <cfRule type="containsText" dxfId="1241" priority="178" stopIfTrue="1" operator="containsText" text="ALTO">
      <formula>NOT(ISERROR(SEARCH(("ALTO"),(K28))))</formula>
    </cfRule>
  </conditionalFormatting>
  <conditionalFormatting sqref="K28:L28">
    <cfRule type="containsText" dxfId="1240" priority="179" stopIfTrue="1" operator="containsText" text="MEDIO">
      <formula>NOT(ISERROR(SEARCH(("MEDIO"),(K28))))</formula>
    </cfRule>
  </conditionalFormatting>
  <conditionalFormatting sqref="K28:L28">
    <cfRule type="containsText" dxfId="1239" priority="180" stopIfTrue="1" operator="containsText" text="MEDIO">
      <formula>NOT(ISERROR(SEARCH(("MEDIO"),(K28))))</formula>
    </cfRule>
  </conditionalFormatting>
  <conditionalFormatting sqref="K28:L28">
    <cfRule type="containsText" dxfId="1238" priority="181" stopIfTrue="1" operator="containsText" text="BAJO">
      <formula>NOT(ISERROR(SEARCH(("BAJO"),(K28))))</formula>
    </cfRule>
  </conditionalFormatting>
  <conditionalFormatting sqref="K28:L28">
    <cfRule type="cellIs" dxfId="1237" priority="182" operator="equal">
      <formula>"INSIGNIFICANTE"</formula>
    </cfRule>
  </conditionalFormatting>
  <conditionalFormatting sqref="K28:L28">
    <cfRule type="cellIs" dxfId="1236" priority="183" operator="equal">
      <formula>"MENOR"</formula>
    </cfRule>
  </conditionalFormatting>
  <conditionalFormatting sqref="K28:L28">
    <cfRule type="cellIs" dxfId="1235" priority="184" operator="equal">
      <formula>"MODERADO"</formula>
    </cfRule>
  </conditionalFormatting>
  <conditionalFormatting sqref="K28:L28">
    <cfRule type="cellIs" dxfId="1234" priority="185" operator="equal">
      <formula>"MAYOR"</formula>
    </cfRule>
  </conditionalFormatting>
  <conditionalFormatting sqref="K28:L28">
    <cfRule type="cellIs" dxfId="1233" priority="186" operator="equal">
      <formula>"CATASTRÓFICO"</formula>
    </cfRule>
  </conditionalFormatting>
  <conditionalFormatting sqref="I28">
    <cfRule type="cellIs" dxfId="1232" priority="187" operator="equal">
      <formula>"RARA VEZ"</formula>
    </cfRule>
  </conditionalFormatting>
  <conditionalFormatting sqref="I28">
    <cfRule type="cellIs" dxfId="1231" priority="188" operator="equal">
      <formula>"IMPROBABLE"</formula>
    </cfRule>
  </conditionalFormatting>
  <conditionalFormatting sqref="I28">
    <cfRule type="cellIs" dxfId="1230" priority="189" operator="equal">
      <formula>"POSIBLE"</formula>
    </cfRule>
  </conditionalFormatting>
  <conditionalFormatting sqref="I28">
    <cfRule type="cellIs" dxfId="1229" priority="190" operator="equal">
      <formula>"PROBABLE"</formula>
    </cfRule>
  </conditionalFormatting>
  <conditionalFormatting sqref="I28">
    <cfRule type="cellIs" dxfId="1228" priority="191" operator="equal">
      <formula>"CASI SEGURO"</formula>
    </cfRule>
  </conditionalFormatting>
  <conditionalFormatting sqref="M28">
    <cfRule type="cellIs" dxfId="1227" priority="192" operator="equal">
      <formula>"EXTREMA 5:5"</formula>
    </cfRule>
  </conditionalFormatting>
  <conditionalFormatting sqref="M28">
    <cfRule type="cellIs" dxfId="1226" priority="193" operator="equal">
      <formula>"EXTREMA 4:5"</formula>
    </cfRule>
  </conditionalFormatting>
  <conditionalFormatting sqref="M28">
    <cfRule type="cellIs" dxfId="1225" priority="194" operator="equal">
      <formula>"EXTREMA 3:5"</formula>
    </cfRule>
  </conditionalFormatting>
  <conditionalFormatting sqref="M28">
    <cfRule type="cellIs" dxfId="1224" priority="195" operator="equal">
      <formula>"EXTREMA 2:5"</formula>
    </cfRule>
  </conditionalFormatting>
  <conditionalFormatting sqref="M28">
    <cfRule type="cellIs" dxfId="1223" priority="196" operator="equal">
      <formula>"EXTREMA 5:4"</formula>
    </cfRule>
  </conditionalFormatting>
  <conditionalFormatting sqref="M28">
    <cfRule type="cellIs" dxfId="1222" priority="197" operator="equal">
      <formula>"EXTREMA 4:4"</formula>
    </cfRule>
  </conditionalFormatting>
  <conditionalFormatting sqref="M28">
    <cfRule type="cellIs" dxfId="1221" priority="198" operator="equal">
      <formula>"EXTREMA 3:4"</formula>
    </cfRule>
  </conditionalFormatting>
  <conditionalFormatting sqref="M28">
    <cfRule type="cellIs" dxfId="1220" priority="199" operator="equal">
      <formula>"EXTREMA 5:3"</formula>
    </cfRule>
  </conditionalFormatting>
  <conditionalFormatting sqref="M28">
    <cfRule type="cellIs" dxfId="1219" priority="200" operator="equal">
      <formula>"ALTA 1:5"</formula>
    </cfRule>
  </conditionalFormatting>
  <conditionalFormatting sqref="M28">
    <cfRule type="cellIs" dxfId="1218" priority="201" operator="equal">
      <formula>"ALTA 2:4"</formula>
    </cfRule>
  </conditionalFormatting>
  <conditionalFormatting sqref="M28">
    <cfRule type="cellIs" dxfId="1217" priority="202" operator="equal">
      <formula>"ALTA 1:4"</formula>
    </cfRule>
  </conditionalFormatting>
  <conditionalFormatting sqref="M28">
    <cfRule type="cellIs" dxfId="1216" priority="203" operator="equal">
      <formula>"ALTA 4:3"</formula>
    </cfRule>
  </conditionalFormatting>
  <conditionalFormatting sqref="M28">
    <cfRule type="cellIs" dxfId="1215" priority="204" operator="equal">
      <formula>"ALTA 3:3"</formula>
    </cfRule>
  </conditionalFormatting>
  <conditionalFormatting sqref="M28">
    <cfRule type="cellIs" dxfId="1214" priority="205" operator="equal">
      <formula>"ALTA 5:2"</formula>
    </cfRule>
  </conditionalFormatting>
  <conditionalFormatting sqref="M28">
    <cfRule type="cellIs" dxfId="1213" priority="206" operator="equal">
      <formula>"ALTA 4:2"</formula>
    </cfRule>
  </conditionalFormatting>
  <conditionalFormatting sqref="M28">
    <cfRule type="cellIs" dxfId="1212" priority="207" operator="equal">
      <formula>"ALTA 5:1"</formula>
    </cfRule>
  </conditionalFormatting>
  <conditionalFormatting sqref="M28">
    <cfRule type="cellIs" dxfId="1211" priority="208" operator="equal">
      <formula>"MODERADA 2:3"</formula>
    </cfRule>
  </conditionalFormatting>
  <conditionalFormatting sqref="M28">
    <cfRule type="cellIs" dxfId="1210" priority="209" operator="equal">
      <formula>"MODERADA 1:3"</formula>
    </cfRule>
  </conditionalFormatting>
  <conditionalFormatting sqref="M28">
    <cfRule type="cellIs" dxfId="1209" priority="210" operator="equal">
      <formula>"MODERADA 3:2"</formula>
    </cfRule>
  </conditionalFormatting>
  <conditionalFormatting sqref="M28">
    <cfRule type="cellIs" dxfId="1208" priority="211" operator="equal">
      <formula>"MODERADA 4:1"</formula>
    </cfRule>
  </conditionalFormatting>
  <conditionalFormatting sqref="M28">
    <cfRule type="cellIs" dxfId="1207" priority="212" operator="equal">
      <formula>"BAJA 2:2"</formula>
    </cfRule>
  </conditionalFormatting>
  <conditionalFormatting sqref="M28">
    <cfRule type="cellIs" dxfId="1206" priority="213" operator="equal">
      <formula>"BAJA 1:2"</formula>
    </cfRule>
  </conditionalFormatting>
  <conditionalFormatting sqref="M28">
    <cfRule type="cellIs" dxfId="1205" priority="214" operator="equal">
      <formula>"BAJA 3:1"</formula>
    </cfRule>
  </conditionalFormatting>
  <conditionalFormatting sqref="M28">
    <cfRule type="cellIs" dxfId="1204" priority="215" operator="equal">
      <formula>"BAJA 2:1"</formula>
    </cfRule>
  </conditionalFormatting>
  <conditionalFormatting sqref="M28">
    <cfRule type="cellIs" dxfId="1203" priority="216" operator="equal">
      <formula>"BAJA 1:1"</formula>
    </cfRule>
  </conditionalFormatting>
  <conditionalFormatting sqref="AV28">
    <cfRule type="cellIs" dxfId="1202" priority="217" operator="equal">
      <formula>"RARA VEZ"</formula>
    </cfRule>
  </conditionalFormatting>
  <conditionalFormatting sqref="AV28">
    <cfRule type="cellIs" dxfId="1201" priority="218" operator="equal">
      <formula>"IMPROBABLE"</formula>
    </cfRule>
  </conditionalFormatting>
  <conditionalFormatting sqref="AV28">
    <cfRule type="cellIs" dxfId="1200" priority="219" operator="equal">
      <formula>"POSIBLE"</formula>
    </cfRule>
  </conditionalFormatting>
  <conditionalFormatting sqref="AV28">
    <cfRule type="cellIs" dxfId="1199" priority="220" operator="equal">
      <formula>"PROBABLE"</formula>
    </cfRule>
  </conditionalFormatting>
  <conditionalFormatting sqref="AV28">
    <cfRule type="cellIs" dxfId="1198" priority="221" operator="equal">
      <formula>"CASI SEGURO"</formula>
    </cfRule>
  </conditionalFormatting>
  <conditionalFormatting sqref="AY28">
    <cfRule type="containsText" dxfId="1197" priority="222" stopIfTrue="1" operator="containsText" text="ALTA">
      <formula>NOT(ISERROR(SEARCH(("ALTA"),(AY28))))</formula>
    </cfRule>
  </conditionalFormatting>
  <conditionalFormatting sqref="AY28">
    <cfRule type="containsText" dxfId="1196" priority="223" stopIfTrue="1" operator="containsText" text="MEDIA">
      <formula>NOT(ISERROR(SEARCH(("MEDIA"),(AY28))))</formula>
    </cfRule>
  </conditionalFormatting>
  <conditionalFormatting sqref="AY28">
    <cfRule type="containsText" dxfId="1195" priority="224" stopIfTrue="1" operator="containsText" text="BAJA">
      <formula>NOT(ISERROR(SEARCH(("BAJA"),(AY28))))</formula>
    </cfRule>
  </conditionalFormatting>
  <conditionalFormatting sqref="AY28">
    <cfRule type="containsText" dxfId="1194" priority="225" stopIfTrue="1" operator="containsText" text="ALTO">
      <formula>NOT(ISERROR(SEARCH(("ALTO"),(AY28))))</formula>
    </cfRule>
  </conditionalFormatting>
  <conditionalFormatting sqref="AY28">
    <cfRule type="containsText" dxfId="1193" priority="226" stopIfTrue="1" operator="containsText" text="ALTO">
      <formula>NOT(ISERROR(SEARCH(("ALTO"),(AY28))))</formula>
    </cfRule>
  </conditionalFormatting>
  <conditionalFormatting sqref="AY28">
    <cfRule type="containsText" dxfId="1192" priority="227" stopIfTrue="1" operator="containsText" text="MEDIO">
      <formula>NOT(ISERROR(SEARCH(("MEDIO"),(AY28))))</formula>
    </cfRule>
  </conditionalFormatting>
  <conditionalFormatting sqref="AY28">
    <cfRule type="containsText" dxfId="1191" priority="228" stopIfTrue="1" operator="containsText" text="MEDIO">
      <formula>NOT(ISERROR(SEARCH(("MEDIO"),(AY28))))</formula>
    </cfRule>
  </conditionalFormatting>
  <conditionalFormatting sqref="AY28">
    <cfRule type="containsText" dxfId="1190" priority="229" stopIfTrue="1" operator="containsText" text="BAJO">
      <formula>NOT(ISERROR(SEARCH(("BAJO"),(AY28))))</formula>
    </cfRule>
  </conditionalFormatting>
  <conditionalFormatting sqref="AY28">
    <cfRule type="cellIs" dxfId="1189" priority="230" operator="equal">
      <formula>"INSIGNIFICANTE"</formula>
    </cfRule>
  </conditionalFormatting>
  <conditionalFormatting sqref="AY28">
    <cfRule type="cellIs" dxfId="1188" priority="231" operator="equal">
      <formula>"MENOR"</formula>
    </cfRule>
  </conditionalFormatting>
  <conditionalFormatting sqref="AY28">
    <cfRule type="cellIs" dxfId="1187" priority="232" operator="equal">
      <formula>"MODERADO"</formula>
    </cfRule>
  </conditionalFormatting>
  <conditionalFormatting sqref="AY28">
    <cfRule type="cellIs" dxfId="1186" priority="233" operator="equal">
      <formula>"MAYOR"</formula>
    </cfRule>
  </conditionalFormatting>
  <conditionalFormatting sqref="AY28">
    <cfRule type="cellIs" dxfId="1185" priority="234" operator="equal">
      <formula>"CATASTRÓFICO"</formula>
    </cfRule>
  </conditionalFormatting>
  <conditionalFormatting sqref="AZ28">
    <cfRule type="containsText" dxfId="1184" priority="235" stopIfTrue="1" operator="containsText" text="ALTA">
      <formula>NOT(ISERROR(SEARCH(("ALTA"),(AZ28))))</formula>
    </cfRule>
  </conditionalFormatting>
  <conditionalFormatting sqref="AZ28">
    <cfRule type="containsText" dxfId="1183" priority="236" stopIfTrue="1" operator="containsText" text="MEDIA">
      <formula>NOT(ISERROR(SEARCH(("MEDIA"),(AZ28))))</formula>
    </cfRule>
  </conditionalFormatting>
  <conditionalFormatting sqref="AZ28">
    <cfRule type="containsText" dxfId="1182" priority="237" stopIfTrue="1" operator="containsText" text="BAJA">
      <formula>NOT(ISERROR(SEARCH(("BAJA"),(AZ28))))</formula>
    </cfRule>
  </conditionalFormatting>
  <conditionalFormatting sqref="AZ28">
    <cfRule type="containsText" dxfId="1181" priority="238" stopIfTrue="1" operator="containsText" text="ALTO">
      <formula>NOT(ISERROR(SEARCH(("ALTO"),(AZ28))))</formula>
    </cfRule>
  </conditionalFormatting>
  <conditionalFormatting sqref="AZ28">
    <cfRule type="containsText" dxfId="1180" priority="239" stopIfTrue="1" operator="containsText" text="ALTO">
      <formula>NOT(ISERROR(SEARCH(("ALTO"),(AZ28))))</formula>
    </cfRule>
  </conditionalFormatting>
  <conditionalFormatting sqref="AZ28">
    <cfRule type="containsText" dxfId="1179" priority="240" stopIfTrue="1" operator="containsText" text="MEDIO">
      <formula>NOT(ISERROR(SEARCH(("MEDIO"),(AZ28))))</formula>
    </cfRule>
  </conditionalFormatting>
  <conditionalFormatting sqref="AZ28">
    <cfRule type="containsText" dxfId="1178" priority="241" stopIfTrue="1" operator="containsText" text="MEDIO">
      <formula>NOT(ISERROR(SEARCH(("MEDIO"),(AZ28))))</formula>
    </cfRule>
  </conditionalFormatting>
  <conditionalFormatting sqref="AZ28">
    <cfRule type="containsText" dxfId="1177" priority="242" stopIfTrue="1" operator="containsText" text="BAJO">
      <formula>NOT(ISERROR(SEARCH(("BAJO"),(AZ28))))</formula>
    </cfRule>
  </conditionalFormatting>
  <conditionalFormatting sqref="AZ28">
    <cfRule type="cellIs" dxfId="1176" priority="243" operator="equal">
      <formula>"INSIGNIFICANTE"</formula>
    </cfRule>
  </conditionalFormatting>
  <conditionalFormatting sqref="AZ28">
    <cfRule type="cellIs" dxfId="1175" priority="244" operator="equal">
      <formula>"MENOR"</formula>
    </cfRule>
  </conditionalFormatting>
  <conditionalFormatting sqref="AZ28">
    <cfRule type="cellIs" dxfId="1174" priority="245" operator="equal">
      <formula>"MODERADO"</formula>
    </cfRule>
  </conditionalFormatting>
  <conditionalFormatting sqref="AZ28">
    <cfRule type="cellIs" dxfId="1173" priority="246" operator="equal">
      <formula>"MAYOR"</formula>
    </cfRule>
  </conditionalFormatting>
  <conditionalFormatting sqref="AZ28">
    <cfRule type="cellIs" dxfId="1172" priority="247" operator="equal">
      <formula>"CATASTRÓFICO"</formula>
    </cfRule>
  </conditionalFormatting>
  <conditionalFormatting sqref="K23:L23">
    <cfRule type="containsText" dxfId="1171" priority="248" stopIfTrue="1" operator="containsText" text="ALTA">
      <formula>NOT(ISERROR(SEARCH(("ALTA"),(K23))))</formula>
    </cfRule>
  </conditionalFormatting>
  <conditionalFormatting sqref="K23:L23">
    <cfRule type="containsText" dxfId="1170" priority="249" stopIfTrue="1" operator="containsText" text="MEDIA">
      <formula>NOT(ISERROR(SEARCH(("MEDIA"),(K23))))</formula>
    </cfRule>
  </conditionalFormatting>
  <conditionalFormatting sqref="K23:L23">
    <cfRule type="containsText" dxfId="1169" priority="250" stopIfTrue="1" operator="containsText" text="BAJA">
      <formula>NOT(ISERROR(SEARCH(("BAJA"),(K23))))</formula>
    </cfRule>
  </conditionalFormatting>
  <conditionalFormatting sqref="K23:L23">
    <cfRule type="containsText" dxfId="1168" priority="251" stopIfTrue="1" operator="containsText" text="ALTO">
      <formula>NOT(ISERROR(SEARCH(("ALTO"),(K23))))</formula>
    </cfRule>
  </conditionalFormatting>
  <conditionalFormatting sqref="K23:L23">
    <cfRule type="containsText" dxfId="1167" priority="252" stopIfTrue="1" operator="containsText" text="ALTO">
      <formula>NOT(ISERROR(SEARCH(("ALTO"),(K23))))</formula>
    </cfRule>
  </conditionalFormatting>
  <conditionalFormatting sqref="K23:L23">
    <cfRule type="containsText" dxfId="1166" priority="253" stopIfTrue="1" operator="containsText" text="MEDIO">
      <formula>NOT(ISERROR(SEARCH(("MEDIO"),(K23))))</formula>
    </cfRule>
  </conditionalFormatting>
  <conditionalFormatting sqref="K23:L23">
    <cfRule type="containsText" dxfId="1165" priority="254" stopIfTrue="1" operator="containsText" text="MEDIO">
      <formula>NOT(ISERROR(SEARCH(("MEDIO"),(K23))))</formula>
    </cfRule>
  </conditionalFormatting>
  <conditionalFormatting sqref="K23:L23">
    <cfRule type="containsText" dxfId="1164" priority="255" stopIfTrue="1" operator="containsText" text="BAJO">
      <formula>NOT(ISERROR(SEARCH(("BAJO"),(K23))))</formula>
    </cfRule>
  </conditionalFormatting>
  <conditionalFormatting sqref="K23:L23">
    <cfRule type="cellIs" dxfId="1163" priority="256" operator="equal">
      <formula>"INSIGNIFICANTE"</formula>
    </cfRule>
  </conditionalFormatting>
  <conditionalFormatting sqref="K23:L23">
    <cfRule type="cellIs" dxfId="1162" priority="257" operator="equal">
      <formula>"MENOR"</formula>
    </cfRule>
  </conditionalFormatting>
  <conditionalFormatting sqref="K23:L23">
    <cfRule type="cellIs" dxfId="1161" priority="258" operator="equal">
      <formula>"MODERADO"</formula>
    </cfRule>
  </conditionalFormatting>
  <conditionalFormatting sqref="K23:L23">
    <cfRule type="cellIs" dxfId="1160" priority="259" operator="equal">
      <formula>"MAYOR"</formula>
    </cfRule>
  </conditionalFormatting>
  <conditionalFormatting sqref="K23:L23">
    <cfRule type="cellIs" dxfId="1159" priority="260" operator="equal">
      <formula>"CATASTRÓFICO"</formula>
    </cfRule>
  </conditionalFormatting>
  <conditionalFormatting sqref="I23">
    <cfRule type="cellIs" dxfId="1158" priority="261" operator="equal">
      <formula>"RARA VEZ"</formula>
    </cfRule>
  </conditionalFormatting>
  <conditionalFormatting sqref="I23">
    <cfRule type="cellIs" dxfId="1157" priority="262" operator="equal">
      <formula>"IMPROBABLE"</formula>
    </cfRule>
  </conditionalFormatting>
  <conditionalFormatting sqref="I23">
    <cfRule type="cellIs" dxfId="1156" priority="263" operator="equal">
      <formula>"POSIBLE"</formula>
    </cfRule>
  </conditionalFormatting>
  <conditionalFormatting sqref="I23">
    <cfRule type="cellIs" dxfId="1155" priority="264" operator="equal">
      <formula>"PROBABLE"</formula>
    </cfRule>
  </conditionalFormatting>
  <conditionalFormatting sqref="I23">
    <cfRule type="cellIs" dxfId="1154" priority="265" operator="equal">
      <formula>"CASI SEGURO"</formula>
    </cfRule>
  </conditionalFormatting>
  <conditionalFormatting sqref="M23">
    <cfRule type="cellIs" dxfId="1153" priority="266" operator="equal">
      <formula>"EXTREMA 5:5"</formula>
    </cfRule>
  </conditionalFormatting>
  <conditionalFormatting sqref="M23">
    <cfRule type="cellIs" dxfId="1152" priority="267" operator="equal">
      <formula>"EXTREMA 4:5"</formula>
    </cfRule>
  </conditionalFormatting>
  <conditionalFormatting sqref="M23">
    <cfRule type="cellIs" dxfId="1151" priority="268" operator="equal">
      <formula>"EXTREMA 3:5"</formula>
    </cfRule>
  </conditionalFormatting>
  <conditionalFormatting sqref="M23">
    <cfRule type="cellIs" dxfId="1150" priority="269" operator="equal">
      <formula>"EXTREMA 2:5"</formula>
    </cfRule>
  </conditionalFormatting>
  <conditionalFormatting sqref="M23">
    <cfRule type="cellIs" dxfId="1149" priority="270" operator="equal">
      <formula>"EXTREMA 5:4"</formula>
    </cfRule>
  </conditionalFormatting>
  <conditionalFormatting sqref="M23">
    <cfRule type="cellIs" dxfId="1148" priority="271" operator="equal">
      <formula>"EXTREMA 4:4"</formula>
    </cfRule>
  </conditionalFormatting>
  <conditionalFormatting sqref="M23">
    <cfRule type="cellIs" dxfId="1147" priority="272" operator="equal">
      <formula>"EXTREMA 3:4"</formula>
    </cfRule>
  </conditionalFormatting>
  <conditionalFormatting sqref="M23">
    <cfRule type="cellIs" dxfId="1146" priority="273" operator="equal">
      <formula>"EXTREMA 5:3"</formula>
    </cfRule>
  </conditionalFormatting>
  <conditionalFormatting sqref="M23">
    <cfRule type="cellIs" dxfId="1145" priority="274" operator="equal">
      <formula>"ALTA 1:5"</formula>
    </cfRule>
  </conditionalFormatting>
  <conditionalFormatting sqref="M23">
    <cfRule type="cellIs" dxfId="1144" priority="275" operator="equal">
      <formula>"ALTA 2:4"</formula>
    </cfRule>
  </conditionalFormatting>
  <conditionalFormatting sqref="M23">
    <cfRule type="cellIs" dxfId="1143" priority="276" operator="equal">
      <formula>"ALTA 1:4"</formula>
    </cfRule>
  </conditionalFormatting>
  <conditionalFormatting sqref="M23">
    <cfRule type="cellIs" dxfId="1142" priority="277" operator="equal">
      <formula>"ALTA 4:3"</formula>
    </cfRule>
  </conditionalFormatting>
  <conditionalFormatting sqref="M23">
    <cfRule type="cellIs" dxfId="1141" priority="278" operator="equal">
      <formula>"ALTA 3:3"</formula>
    </cfRule>
  </conditionalFormatting>
  <conditionalFormatting sqref="M23">
    <cfRule type="cellIs" dxfId="1140" priority="279" operator="equal">
      <formula>"ALTA 5:2"</formula>
    </cfRule>
  </conditionalFormatting>
  <conditionalFormatting sqref="M23">
    <cfRule type="cellIs" dxfId="1139" priority="280" operator="equal">
      <formula>"ALTA 4:2"</formula>
    </cfRule>
  </conditionalFormatting>
  <conditionalFormatting sqref="M23">
    <cfRule type="cellIs" dxfId="1138" priority="281" operator="equal">
      <formula>"ALTA 5:1"</formula>
    </cfRule>
  </conditionalFormatting>
  <conditionalFormatting sqref="M23">
    <cfRule type="cellIs" dxfId="1137" priority="282" operator="equal">
      <formula>"MODERADA 2:3"</formula>
    </cfRule>
  </conditionalFormatting>
  <conditionalFormatting sqref="M23">
    <cfRule type="cellIs" dxfId="1136" priority="283" operator="equal">
      <formula>"MODERADA 1:3"</formula>
    </cfRule>
  </conditionalFormatting>
  <conditionalFormatting sqref="M23">
    <cfRule type="cellIs" dxfId="1135" priority="284" operator="equal">
      <formula>"MODERADA 3:2"</formula>
    </cfRule>
  </conditionalFormatting>
  <conditionalFormatting sqref="M23">
    <cfRule type="cellIs" dxfId="1134" priority="285" operator="equal">
      <formula>"MODERADA 4:1"</formula>
    </cfRule>
  </conditionalFormatting>
  <conditionalFormatting sqref="M23">
    <cfRule type="cellIs" dxfId="1133" priority="286" operator="equal">
      <formula>"BAJA 2:2"</formula>
    </cfRule>
  </conditionalFormatting>
  <conditionalFormatting sqref="M23">
    <cfRule type="cellIs" dxfId="1132" priority="287" operator="equal">
      <formula>"BAJA 1:2"</formula>
    </cfRule>
  </conditionalFormatting>
  <conditionalFormatting sqref="M23">
    <cfRule type="cellIs" dxfId="1131" priority="288" operator="equal">
      <formula>"BAJA 3:1"</formula>
    </cfRule>
  </conditionalFormatting>
  <conditionalFormatting sqref="M23">
    <cfRule type="cellIs" dxfId="1130" priority="289" operator="equal">
      <formula>"BAJA 2:1"</formula>
    </cfRule>
  </conditionalFormatting>
  <conditionalFormatting sqref="M23">
    <cfRule type="cellIs" dxfId="1129" priority="290" operator="equal">
      <formula>"BAJA 1:1"</formula>
    </cfRule>
  </conditionalFormatting>
  <conditionalFormatting sqref="AV23">
    <cfRule type="cellIs" dxfId="1128" priority="291" operator="equal">
      <formula>"RARA VEZ"</formula>
    </cfRule>
  </conditionalFormatting>
  <conditionalFormatting sqref="AV23">
    <cfRule type="cellIs" dxfId="1127" priority="292" operator="equal">
      <formula>"IMPROBABLE"</formula>
    </cfRule>
  </conditionalFormatting>
  <conditionalFormatting sqref="AV23">
    <cfRule type="cellIs" dxfId="1126" priority="293" operator="equal">
      <formula>"POSIBLE"</formula>
    </cfRule>
  </conditionalFormatting>
  <conditionalFormatting sqref="AV23">
    <cfRule type="cellIs" dxfId="1125" priority="294" operator="equal">
      <formula>"PROBABLE"</formula>
    </cfRule>
  </conditionalFormatting>
  <conditionalFormatting sqref="AV23">
    <cfRule type="cellIs" dxfId="1124" priority="295" operator="equal">
      <formula>"CASI SEGURO"</formula>
    </cfRule>
  </conditionalFormatting>
  <conditionalFormatting sqref="AY23">
    <cfRule type="containsText" dxfId="1123" priority="296" stopIfTrue="1" operator="containsText" text="ALTA">
      <formula>NOT(ISERROR(SEARCH(("ALTA"),(AY23))))</formula>
    </cfRule>
  </conditionalFormatting>
  <conditionalFormatting sqref="AY23">
    <cfRule type="containsText" dxfId="1122" priority="297" stopIfTrue="1" operator="containsText" text="MEDIA">
      <formula>NOT(ISERROR(SEARCH(("MEDIA"),(AY23))))</formula>
    </cfRule>
  </conditionalFormatting>
  <conditionalFormatting sqref="AY23">
    <cfRule type="containsText" dxfId="1121" priority="298" stopIfTrue="1" operator="containsText" text="BAJA">
      <formula>NOT(ISERROR(SEARCH(("BAJA"),(AY23))))</formula>
    </cfRule>
  </conditionalFormatting>
  <conditionalFormatting sqref="AY23">
    <cfRule type="containsText" dxfId="1120" priority="299" stopIfTrue="1" operator="containsText" text="ALTO">
      <formula>NOT(ISERROR(SEARCH(("ALTO"),(AY23))))</formula>
    </cfRule>
  </conditionalFormatting>
  <conditionalFormatting sqref="AY23">
    <cfRule type="containsText" dxfId="1119" priority="300" stopIfTrue="1" operator="containsText" text="ALTO">
      <formula>NOT(ISERROR(SEARCH(("ALTO"),(AY23))))</formula>
    </cfRule>
  </conditionalFormatting>
  <conditionalFormatting sqref="AY23">
    <cfRule type="containsText" dxfId="1118" priority="301" stopIfTrue="1" operator="containsText" text="MEDIO">
      <formula>NOT(ISERROR(SEARCH(("MEDIO"),(AY23))))</formula>
    </cfRule>
  </conditionalFormatting>
  <conditionalFormatting sqref="AY23">
    <cfRule type="containsText" dxfId="1117" priority="302" stopIfTrue="1" operator="containsText" text="MEDIO">
      <formula>NOT(ISERROR(SEARCH(("MEDIO"),(AY23))))</formula>
    </cfRule>
  </conditionalFormatting>
  <conditionalFormatting sqref="AY23">
    <cfRule type="containsText" dxfId="1116" priority="303" stopIfTrue="1" operator="containsText" text="BAJO">
      <formula>NOT(ISERROR(SEARCH(("BAJO"),(AY23))))</formula>
    </cfRule>
  </conditionalFormatting>
  <conditionalFormatting sqref="AY23">
    <cfRule type="cellIs" dxfId="1115" priority="304" operator="equal">
      <formula>"INSIGNIFICANTE"</formula>
    </cfRule>
  </conditionalFormatting>
  <conditionalFormatting sqref="AY23">
    <cfRule type="cellIs" dxfId="1114" priority="305" operator="equal">
      <formula>"MENOR"</formula>
    </cfRule>
  </conditionalFormatting>
  <conditionalFormatting sqref="AY23">
    <cfRule type="cellIs" dxfId="1113" priority="306" operator="equal">
      <formula>"MODERADO"</formula>
    </cfRule>
  </conditionalFormatting>
  <conditionalFormatting sqref="AY23">
    <cfRule type="cellIs" dxfId="1112" priority="307" operator="equal">
      <formula>"MAYOR"</formula>
    </cfRule>
  </conditionalFormatting>
  <conditionalFormatting sqref="AY23">
    <cfRule type="cellIs" dxfId="1111" priority="308" operator="equal">
      <formula>"CATASTRÓFICO"</formula>
    </cfRule>
  </conditionalFormatting>
  <conditionalFormatting sqref="BA23 BA28 BA33">
    <cfRule type="cellIs" dxfId="1110" priority="309" operator="equal">
      <formula>"EXTREMA 5:5"</formula>
    </cfRule>
  </conditionalFormatting>
  <conditionalFormatting sqref="BA23 BA28 BA33">
    <cfRule type="cellIs" dxfId="1109" priority="310" operator="equal">
      <formula>"EXTREMA 4:5"</formula>
    </cfRule>
  </conditionalFormatting>
  <conditionalFormatting sqref="BA23 BA28 BA33">
    <cfRule type="cellIs" dxfId="1108" priority="311" operator="equal">
      <formula>"EXTREMA 3:5"</formula>
    </cfRule>
  </conditionalFormatting>
  <conditionalFormatting sqref="BA23 BA28 BA33">
    <cfRule type="cellIs" dxfId="1107" priority="312" operator="equal">
      <formula>"EXTREMA 2:5"</formula>
    </cfRule>
  </conditionalFormatting>
  <conditionalFormatting sqref="BA23 BA28 BA33">
    <cfRule type="cellIs" dxfId="1106" priority="313" operator="equal">
      <formula>"EXTREMA 5:4"</formula>
    </cfRule>
  </conditionalFormatting>
  <conditionalFormatting sqref="BA23 BA28 BA33">
    <cfRule type="cellIs" dxfId="1105" priority="314" operator="equal">
      <formula>"EXTREMA 4:4"</formula>
    </cfRule>
  </conditionalFormatting>
  <conditionalFormatting sqref="BA23 BA28 BA33">
    <cfRule type="cellIs" dxfId="1104" priority="315" operator="equal">
      <formula>"EXTREMA 3:4"</formula>
    </cfRule>
  </conditionalFormatting>
  <conditionalFormatting sqref="BA23 BA28 BA33">
    <cfRule type="cellIs" dxfId="1103" priority="316" operator="equal">
      <formula>"EXTREMA 5:3"</formula>
    </cfRule>
  </conditionalFormatting>
  <conditionalFormatting sqref="BA23 BA28 BA33">
    <cfRule type="cellIs" dxfId="1102" priority="317" operator="equal">
      <formula>"ALTA 1:5"</formula>
    </cfRule>
  </conditionalFormatting>
  <conditionalFormatting sqref="BA23 BA28 BA33">
    <cfRule type="cellIs" dxfId="1101" priority="318" operator="equal">
      <formula>"ALTA 2:4"</formula>
    </cfRule>
  </conditionalFormatting>
  <conditionalFormatting sqref="BA23 BA28 BA33">
    <cfRule type="cellIs" dxfId="1100" priority="319" operator="equal">
      <formula>"ALTA 1:4"</formula>
    </cfRule>
  </conditionalFormatting>
  <conditionalFormatting sqref="BA23 BA28 BA33">
    <cfRule type="cellIs" dxfId="1099" priority="320" operator="equal">
      <formula>"ALTA 4:3"</formula>
    </cfRule>
  </conditionalFormatting>
  <conditionalFormatting sqref="BA23 BA28 BA33">
    <cfRule type="cellIs" dxfId="1098" priority="321" operator="equal">
      <formula>"ALTA 3:3"</formula>
    </cfRule>
  </conditionalFormatting>
  <conditionalFormatting sqref="BA23 BA28 BA33">
    <cfRule type="cellIs" dxfId="1097" priority="322" operator="equal">
      <formula>"ALTA 5:2"</formula>
    </cfRule>
  </conditionalFormatting>
  <conditionalFormatting sqref="BA23 BA28 BA33">
    <cfRule type="cellIs" dxfId="1096" priority="323" operator="equal">
      <formula>"ALTA 4:2"</formula>
    </cfRule>
  </conditionalFormatting>
  <conditionalFormatting sqref="BA23 BA28 BA33">
    <cfRule type="cellIs" dxfId="1095" priority="324" operator="equal">
      <formula>"ALTA 5:1"</formula>
    </cfRule>
  </conditionalFormatting>
  <conditionalFormatting sqref="BA23 BA28 BA33">
    <cfRule type="cellIs" dxfId="1094" priority="325" operator="equal">
      <formula>"MODERADA 2:3"</formula>
    </cfRule>
  </conditionalFormatting>
  <conditionalFormatting sqref="BA23 BA28 BA33">
    <cfRule type="cellIs" dxfId="1093" priority="326" operator="equal">
      <formula>"MODERADA 1:3"</formula>
    </cfRule>
  </conditionalFormatting>
  <conditionalFormatting sqref="BA23 BA28 BA33">
    <cfRule type="cellIs" dxfId="1092" priority="327" operator="equal">
      <formula>"MODERADA 3:2"</formula>
    </cfRule>
  </conditionalFormatting>
  <conditionalFormatting sqref="BA23 BA28 BA33">
    <cfRule type="cellIs" dxfId="1091" priority="328" operator="equal">
      <formula>"MODERADA 4:1"</formula>
    </cfRule>
  </conditionalFormatting>
  <conditionalFormatting sqref="BA23 BA28 BA33">
    <cfRule type="cellIs" dxfId="1090" priority="329" operator="equal">
      <formula>"BAJA 2:2"</formula>
    </cfRule>
  </conditionalFormatting>
  <conditionalFormatting sqref="BA23 BA28 BA33">
    <cfRule type="cellIs" dxfId="1089" priority="330" operator="equal">
      <formula>"BAJA 1:2"</formula>
    </cfRule>
  </conditionalFormatting>
  <conditionalFormatting sqref="BA23 BA28 BA33">
    <cfRule type="cellIs" dxfId="1088" priority="331" operator="equal">
      <formula>"BAJA 3:1"</formula>
    </cfRule>
  </conditionalFormatting>
  <conditionalFormatting sqref="BA23 BA28 BA33">
    <cfRule type="cellIs" dxfId="1087" priority="332" operator="equal">
      <formula>"BAJA 2:1"</formula>
    </cfRule>
  </conditionalFormatting>
  <conditionalFormatting sqref="BA23 BA28 BA33">
    <cfRule type="cellIs" dxfId="1086" priority="333" operator="equal">
      <formula>"BAJA 1:1"</formula>
    </cfRule>
  </conditionalFormatting>
  <conditionalFormatting sqref="AZ23">
    <cfRule type="containsText" dxfId="1085" priority="334" stopIfTrue="1" operator="containsText" text="ALTA">
      <formula>NOT(ISERROR(SEARCH(("ALTA"),(AZ23))))</formula>
    </cfRule>
  </conditionalFormatting>
  <conditionalFormatting sqref="AZ23">
    <cfRule type="containsText" dxfId="1084" priority="335" stopIfTrue="1" operator="containsText" text="MEDIA">
      <formula>NOT(ISERROR(SEARCH(("MEDIA"),(AZ23))))</formula>
    </cfRule>
  </conditionalFormatting>
  <conditionalFormatting sqref="AZ23">
    <cfRule type="containsText" dxfId="1083" priority="336" stopIfTrue="1" operator="containsText" text="BAJA">
      <formula>NOT(ISERROR(SEARCH(("BAJA"),(AZ23))))</formula>
    </cfRule>
  </conditionalFormatting>
  <conditionalFormatting sqref="AZ23">
    <cfRule type="containsText" dxfId="1082" priority="337" stopIfTrue="1" operator="containsText" text="ALTO">
      <formula>NOT(ISERROR(SEARCH(("ALTO"),(AZ23))))</formula>
    </cfRule>
  </conditionalFormatting>
  <conditionalFormatting sqref="AZ23">
    <cfRule type="containsText" dxfId="1081" priority="338" stopIfTrue="1" operator="containsText" text="ALTO">
      <formula>NOT(ISERROR(SEARCH(("ALTO"),(AZ23))))</formula>
    </cfRule>
  </conditionalFormatting>
  <conditionalFormatting sqref="AZ23">
    <cfRule type="containsText" dxfId="1080" priority="339" stopIfTrue="1" operator="containsText" text="MEDIO">
      <formula>NOT(ISERROR(SEARCH(("MEDIO"),(AZ23))))</formula>
    </cfRule>
  </conditionalFormatting>
  <conditionalFormatting sqref="AZ23">
    <cfRule type="containsText" dxfId="1079" priority="340" stopIfTrue="1" operator="containsText" text="MEDIO">
      <formula>NOT(ISERROR(SEARCH(("MEDIO"),(AZ23))))</formula>
    </cfRule>
  </conditionalFormatting>
  <conditionalFormatting sqref="AZ23">
    <cfRule type="containsText" dxfId="1078" priority="341" stopIfTrue="1" operator="containsText" text="BAJO">
      <formula>NOT(ISERROR(SEARCH(("BAJO"),(AZ23))))</formula>
    </cfRule>
  </conditionalFormatting>
  <conditionalFormatting sqref="AZ23">
    <cfRule type="cellIs" dxfId="1077" priority="342" operator="equal">
      <formula>"INSIGNIFICANTE"</formula>
    </cfRule>
  </conditionalFormatting>
  <conditionalFormatting sqref="AZ23">
    <cfRule type="cellIs" dxfId="1076" priority="343" operator="equal">
      <formula>"MENOR"</formula>
    </cfRule>
  </conditionalFormatting>
  <conditionalFormatting sqref="AZ23">
    <cfRule type="cellIs" dxfId="1075" priority="344" operator="equal">
      <formula>"MODERADO"</formula>
    </cfRule>
  </conditionalFormatting>
  <conditionalFormatting sqref="AZ23">
    <cfRule type="cellIs" dxfId="1074" priority="345" operator="equal">
      <formula>"MAYOR"</formula>
    </cfRule>
  </conditionalFormatting>
  <conditionalFormatting sqref="AZ23">
    <cfRule type="cellIs" dxfId="1073" priority="346" operator="equal">
      <formula>"CATASTRÓFICO"</formula>
    </cfRule>
  </conditionalFormatting>
  <conditionalFormatting sqref="K18:L18">
    <cfRule type="containsText" dxfId="1072" priority="347" stopIfTrue="1" operator="containsText" text="ALTA">
      <formula>NOT(ISERROR(SEARCH(("ALTA"),(K18))))</formula>
    </cfRule>
  </conditionalFormatting>
  <conditionalFormatting sqref="K18:L18">
    <cfRule type="containsText" dxfId="1071" priority="348" stopIfTrue="1" operator="containsText" text="MEDIA">
      <formula>NOT(ISERROR(SEARCH(("MEDIA"),(K18))))</formula>
    </cfRule>
  </conditionalFormatting>
  <conditionalFormatting sqref="K18:L18">
    <cfRule type="containsText" dxfId="1070" priority="349" stopIfTrue="1" operator="containsText" text="BAJA">
      <formula>NOT(ISERROR(SEARCH(("BAJA"),(K18))))</formula>
    </cfRule>
  </conditionalFormatting>
  <conditionalFormatting sqref="K18:L18">
    <cfRule type="containsText" dxfId="1069" priority="350" stopIfTrue="1" operator="containsText" text="ALTO">
      <formula>NOT(ISERROR(SEARCH(("ALTO"),(K18))))</formula>
    </cfRule>
  </conditionalFormatting>
  <conditionalFormatting sqref="K18:L18">
    <cfRule type="containsText" dxfId="1068" priority="351" stopIfTrue="1" operator="containsText" text="ALTO">
      <formula>NOT(ISERROR(SEARCH(("ALTO"),(K18))))</formula>
    </cfRule>
  </conditionalFormatting>
  <conditionalFormatting sqref="K18:L18">
    <cfRule type="containsText" dxfId="1067" priority="352" stopIfTrue="1" operator="containsText" text="MEDIO">
      <formula>NOT(ISERROR(SEARCH(("MEDIO"),(K18))))</formula>
    </cfRule>
  </conditionalFormatting>
  <conditionalFormatting sqref="K18:L18">
    <cfRule type="containsText" dxfId="1066" priority="353" stopIfTrue="1" operator="containsText" text="MEDIO">
      <formula>NOT(ISERROR(SEARCH(("MEDIO"),(K18))))</formula>
    </cfRule>
  </conditionalFormatting>
  <conditionalFormatting sqref="K18:L18">
    <cfRule type="containsText" dxfId="1065" priority="354" stopIfTrue="1" operator="containsText" text="BAJO">
      <formula>NOT(ISERROR(SEARCH(("BAJO"),(K18))))</formula>
    </cfRule>
  </conditionalFormatting>
  <conditionalFormatting sqref="K18:L18">
    <cfRule type="cellIs" dxfId="1064" priority="355" operator="equal">
      <formula>"INSIGNIFICANTE"</formula>
    </cfRule>
  </conditionalFormatting>
  <conditionalFormatting sqref="K18:L18">
    <cfRule type="cellIs" dxfId="1063" priority="356" operator="equal">
      <formula>"MENOR"</formula>
    </cfRule>
  </conditionalFormatting>
  <conditionalFormatting sqref="K18:L18">
    <cfRule type="cellIs" dxfId="1062" priority="357" operator="equal">
      <formula>"MODERADO"</formula>
    </cfRule>
  </conditionalFormatting>
  <conditionalFormatting sqref="K18:L18">
    <cfRule type="cellIs" dxfId="1061" priority="358" operator="equal">
      <formula>"MAYOR"</formula>
    </cfRule>
  </conditionalFormatting>
  <conditionalFormatting sqref="K18:L18">
    <cfRule type="cellIs" dxfId="1060" priority="359" operator="equal">
      <formula>"CATASTRÓFICO"</formula>
    </cfRule>
  </conditionalFormatting>
  <conditionalFormatting sqref="I18">
    <cfRule type="cellIs" dxfId="1059" priority="360" operator="equal">
      <formula>"RARA VEZ"</formula>
    </cfRule>
  </conditionalFormatting>
  <conditionalFormatting sqref="I18">
    <cfRule type="cellIs" dxfId="1058" priority="361" operator="equal">
      <formula>"IMPROBABLE"</formula>
    </cfRule>
  </conditionalFormatting>
  <conditionalFormatting sqref="I18">
    <cfRule type="cellIs" dxfId="1057" priority="362" operator="equal">
      <formula>"POSIBLE"</formula>
    </cfRule>
  </conditionalFormatting>
  <conditionalFormatting sqref="I18">
    <cfRule type="cellIs" dxfId="1056" priority="363" operator="equal">
      <formula>"PROBABLE"</formula>
    </cfRule>
  </conditionalFormatting>
  <conditionalFormatting sqref="I18">
    <cfRule type="cellIs" dxfId="1055" priority="364" operator="equal">
      <formula>"CASI SEGURO"</formula>
    </cfRule>
  </conditionalFormatting>
  <conditionalFormatting sqref="M18">
    <cfRule type="cellIs" dxfId="1054" priority="365" operator="equal">
      <formula>"EXTREMA 5:5"</formula>
    </cfRule>
  </conditionalFormatting>
  <conditionalFormatting sqref="M18">
    <cfRule type="cellIs" dxfId="1053" priority="366" operator="equal">
      <formula>"EXTREMA 4:5"</formula>
    </cfRule>
  </conditionalFormatting>
  <conditionalFormatting sqref="M18">
    <cfRule type="cellIs" dxfId="1052" priority="367" operator="equal">
      <formula>"EXTREMA 3:5"</formula>
    </cfRule>
  </conditionalFormatting>
  <conditionalFormatting sqref="M18">
    <cfRule type="cellIs" dxfId="1051" priority="368" operator="equal">
      <formula>"EXTREMA 2:5"</formula>
    </cfRule>
  </conditionalFormatting>
  <conditionalFormatting sqref="M18">
    <cfRule type="cellIs" dxfId="1050" priority="369" operator="equal">
      <formula>"EXTREMA 5:4"</formula>
    </cfRule>
  </conditionalFormatting>
  <conditionalFormatting sqref="M18">
    <cfRule type="cellIs" dxfId="1049" priority="370" operator="equal">
      <formula>"EXTREMA 4:4"</formula>
    </cfRule>
  </conditionalFormatting>
  <conditionalFormatting sqref="M18">
    <cfRule type="cellIs" dxfId="1048" priority="371" operator="equal">
      <formula>"EXTREMA 3:4"</formula>
    </cfRule>
  </conditionalFormatting>
  <conditionalFormatting sqref="M18">
    <cfRule type="cellIs" dxfId="1047" priority="372" operator="equal">
      <formula>"EXTREMA 5:3"</formula>
    </cfRule>
  </conditionalFormatting>
  <conditionalFormatting sqref="M18">
    <cfRule type="cellIs" dxfId="1046" priority="373" operator="equal">
      <formula>"ALTA 1:5"</formula>
    </cfRule>
  </conditionalFormatting>
  <conditionalFormatting sqref="M18">
    <cfRule type="cellIs" dxfId="1045" priority="374" operator="equal">
      <formula>"ALTA 2:4"</formula>
    </cfRule>
  </conditionalFormatting>
  <conditionalFormatting sqref="M18">
    <cfRule type="cellIs" dxfId="1044" priority="375" operator="equal">
      <formula>"ALTA 1:4"</formula>
    </cfRule>
  </conditionalFormatting>
  <conditionalFormatting sqref="M18">
    <cfRule type="cellIs" dxfId="1043" priority="376" operator="equal">
      <formula>"ALTA 4:3"</formula>
    </cfRule>
  </conditionalFormatting>
  <conditionalFormatting sqref="M18">
    <cfRule type="cellIs" dxfId="1042" priority="377" operator="equal">
      <formula>"ALTA 3:3"</formula>
    </cfRule>
  </conditionalFormatting>
  <conditionalFormatting sqref="M18">
    <cfRule type="cellIs" dxfId="1041" priority="378" operator="equal">
      <formula>"ALTA 5:2"</formula>
    </cfRule>
  </conditionalFormatting>
  <conditionalFormatting sqref="M18">
    <cfRule type="cellIs" dxfId="1040" priority="379" operator="equal">
      <formula>"ALTA 4:2"</formula>
    </cfRule>
  </conditionalFormatting>
  <conditionalFormatting sqref="M18">
    <cfRule type="cellIs" dxfId="1039" priority="380" operator="equal">
      <formula>"ALTA 5:1"</formula>
    </cfRule>
  </conditionalFormatting>
  <conditionalFormatting sqref="M18">
    <cfRule type="cellIs" dxfId="1038" priority="381" operator="equal">
      <formula>"MODERADA 2:3"</formula>
    </cfRule>
  </conditionalFormatting>
  <conditionalFormatting sqref="M18">
    <cfRule type="cellIs" dxfId="1037" priority="382" operator="equal">
      <formula>"MODERADA 1:3"</formula>
    </cfRule>
  </conditionalFormatting>
  <conditionalFormatting sqref="M18">
    <cfRule type="cellIs" dxfId="1036" priority="383" operator="equal">
      <formula>"MODERADA 3:2"</formula>
    </cfRule>
  </conditionalFormatting>
  <conditionalFormatting sqref="M18">
    <cfRule type="cellIs" dxfId="1035" priority="384" operator="equal">
      <formula>"MODERADA 4:1"</formula>
    </cfRule>
  </conditionalFormatting>
  <conditionalFormatting sqref="M18">
    <cfRule type="cellIs" dxfId="1034" priority="385" operator="equal">
      <formula>"BAJA 2:2"</formula>
    </cfRule>
  </conditionalFormatting>
  <conditionalFormatting sqref="M18">
    <cfRule type="cellIs" dxfId="1033" priority="386" operator="equal">
      <formula>"BAJA 1:2"</formula>
    </cfRule>
  </conditionalFormatting>
  <conditionalFormatting sqref="M18">
    <cfRule type="cellIs" dxfId="1032" priority="387" operator="equal">
      <formula>"BAJA 3:1"</formula>
    </cfRule>
  </conditionalFormatting>
  <conditionalFormatting sqref="M18">
    <cfRule type="cellIs" dxfId="1031" priority="388" operator="equal">
      <formula>"BAJA 2:1"</formula>
    </cfRule>
  </conditionalFormatting>
  <conditionalFormatting sqref="M18">
    <cfRule type="cellIs" dxfId="1030" priority="389" operator="equal">
      <formula>"BAJA 1:1"</formula>
    </cfRule>
  </conditionalFormatting>
  <conditionalFormatting sqref="AV18">
    <cfRule type="cellIs" dxfId="1029" priority="390" operator="equal">
      <formula>"RARA VEZ"</formula>
    </cfRule>
  </conditionalFormatting>
  <conditionalFormatting sqref="AV18">
    <cfRule type="cellIs" dxfId="1028" priority="391" operator="equal">
      <formula>"IMPROBABLE"</formula>
    </cfRule>
  </conditionalFormatting>
  <conditionalFormatting sqref="AV18">
    <cfRule type="cellIs" dxfId="1027" priority="392" operator="equal">
      <formula>"POSIBLE"</formula>
    </cfRule>
  </conditionalFormatting>
  <conditionalFormatting sqref="AV18">
    <cfRule type="cellIs" dxfId="1026" priority="393" operator="equal">
      <formula>"PROBABLE"</formula>
    </cfRule>
  </conditionalFormatting>
  <conditionalFormatting sqref="AV18">
    <cfRule type="cellIs" dxfId="1025" priority="394" operator="equal">
      <formula>"CASI SEGURO"</formula>
    </cfRule>
  </conditionalFormatting>
  <conditionalFormatting sqref="AY18">
    <cfRule type="containsText" dxfId="1024" priority="395" stopIfTrue="1" operator="containsText" text="ALTA">
      <formula>NOT(ISERROR(SEARCH(("ALTA"),(AY18))))</formula>
    </cfRule>
  </conditionalFormatting>
  <conditionalFormatting sqref="AY18">
    <cfRule type="containsText" dxfId="1023" priority="396" stopIfTrue="1" operator="containsText" text="MEDIA">
      <formula>NOT(ISERROR(SEARCH(("MEDIA"),(AY18))))</formula>
    </cfRule>
  </conditionalFormatting>
  <conditionalFormatting sqref="AY18">
    <cfRule type="containsText" dxfId="1022" priority="397" stopIfTrue="1" operator="containsText" text="BAJA">
      <formula>NOT(ISERROR(SEARCH(("BAJA"),(AY18))))</formula>
    </cfRule>
  </conditionalFormatting>
  <conditionalFormatting sqref="AY18">
    <cfRule type="containsText" dxfId="1021" priority="398" stopIfTrue="1" operator="containsText" text="ALTO">
      <formula>NOT(ISERROR(SEARCH(("ALTO"),(AY18))))</formula>
    </cfRule>
  </conditionalFormatting>
  <conditionalFormatting sqref="AY18">
    <cfRule type="containsText" dxfId="1020" priority="399" stopIfTrue="1" operator="containsText" text="ALTO">
      <formula>NOT(ISERROR(SEARCH(("ALTO"),(AY18))))</formula>
    </cfRule>
  </conditionalFormatting>
  <conditionalFormatting sqref="AY18">
    <cfRule type="containsText" dxfId="1019" priority="400" stopIfTrue="1" operator="containsText" text="MEDIO">
      <formula>NOT(ISERROR(SEARCH(("MEDIO"),(AY18))))</formula>
    </cfRule>
  </conditionalFormatting>
  <conditionalFormatting sqref="AY18">
    <cfRule type="containsText" dxfId="1018" priority="401" stopIfTrue="1" operator="containsText" text="MEDIO">
      <formula>NOT(ISERROR(SEARCH(("MEDIO"),(AY18))))</formula>
    </cfRule>
  </conditionalFormatting>
  <conditionalFormatting sqref="AY18">
    <cfRule type="containsText" dxfId="1017" priority="402" stopIfTrue="1" operator="containsText" text="BAJO">
      <formula>NOT(ISERROR(SEARCH(("BAJO"),(AY18))))</formula>
    </cfRule>
  </conditionalFormatting>
  <conditionalFormatting sqref="AY18">
    <cfRule type="cellIs" dxfId="1016" priority="403" operator="equal">
      <formula>"INSIGNIFICANTE"</formula>
    </cfRule>
  </conditionalFormatting>
  <conditionalFormatting sqref="AY18">
    <cfRule type="cellIs" dxfId="1015" priority="404" operator="equal">
      <formula>"MENOR"</formula>
    </cfRule>
  </conditionalFormatting>
  <conditionalFormatting sqref="AY18">
    <cfRule type="cellIs" dxfId="1014" priority="405" operator="equal">
      <formula>"MODERADO"</formula>
    </cfRule>
  </conditionalFormatting>
  <conditionalFormatting sqref="AY18">
    <cfRule type="cellIs" dxfId="1013" priority="406" operator="equal">
      <formula>"MAYOR"</formula>
    </cfRule>
  </conditionalFormatting>
  <conditionalFormatting sqref="AY18">
    <cfRule type="cellIs" dxfId="1012" priority="407" operator="equal">
      <formula>"CATASTRÓFICO"</formula>
    </cfRule>
  </conditionalFormatting>
  <conditionalFormatting sqref="BA18">
    <cfRule type="cellIs" dxfId="1011" priority="408" operator="equal">
      <formula>"EXTREMA 5:5"</formula>
    </cfRule>
  </conditionalFormatting>
  <conditionalFormatting sqref="BA18">
    <cfRule type="cellIs" dxfId="1010" priority="409" operator="equal">
      <formula>"EXTREMA 4:5"</formula>
    </cfRule>
  </conditionalFormatting>
  <conditionalFormatting sqref="BA18">
    <cfRule type="cellIs" dxfId="1009" priority="410" operator="equal">
      <formula>"EXTREMA 3:5"</formula>
    </cfRule>
  </conditionalFormatting>
  <conditionalFormatting sqref="BA18">
    <cfRule type="cellIs" dxfId="1008" priority="411" operator="equal">
      <formula>"EXTREMA 2:5"</formula>
    </cfRule>
  </conditionalFormatting>
  <conditionalFormatting sqref="BA18">
    <cfRule type="cellIs" dxfId="1007" priority="412" operator="equal">
      <formula>"EXTREMA 5:4"</formula>
    </cfRule>
  </conditionalFormatting>
  <conditionalFormatting sqref="BA18">
    <cfRule type="cellIs" dxfId="1006" priority="413" operator="equal">
      <formula>"EXTREMA 4:4"</formula>
    </cfRule>
  </conditionalFormatting>
  <conditionalFormatting sqref="BA18">
    <cfRule type="cellIs" dxfId="1005" priority="414" operator="equal">
      <formula>"EXTREMA 3:4"</formula>
    </cfRule>
  </conditionalFormatting>
  <conditionalFormatting sqref="BA18">
    <cfRule type="cellIs" dxfId="1004" priority="415" operator="equal">
      <formula>"EXTREMA 5:3"</formula>
    </cfRule>
  </conditionalFormatting>
  <conditionalFormatting sqref="BA18">
    <cfRule type="cellIs" dxfId="1003" priority="416" operator="equal">
      <formula>"ALTA 1:5"</formula>
    </cfRule>
  </conditionalFormatting>
  <conditionalFormatting sqref="BA18">
    <cfRule type="cellIs" dxfId="1002" priority="417" operator="equal">
      <formula>"ALTA 2:4"</formula>
    </cfRule>
  </conditionalFormatting>
  <conditionalFormatting sqref="BA18">
    <cfRule type="cellIs" dxfId="1001" priority="418" operator="equal">
      <formula>"ALTA 1:4"</formula>
    </cfRule>
  </conditionalFormatting>
  <conditionalFormatting sqref="BA18">
    <cfRule type="cellIs" dxfId="1000" priority="419" operator="equal">
      <formula>"ALTA 4:3"</formula>
    </cfRule>
  </conditionalFormatting>
  <conditionalFormatting sqref="BA18">
    <cfRule type="cellIs" dxfId="999" priority="420" operator="equal">
      <formula>"ALTA 3:3"</formula>
    </cfRule>
  </conditionalFormatting>
  <conditionalFormatting sqref="BA18">
    <cfRule type="cellIs" dxfId="998" priority="421" operator="equal">
      <formula>"ALTA 5:2"</formula>
    </cfRule>
  </conditionalFormatting>
  <conditionalFormatting sqref="BA18">
    <cfRule type="cellIs" dxfId="997" priority="422" operator="equal">
      <formula>"ALTA 4:2"</formula>
    </cfRule>
  </conditionalFormatting>
  <conditionalFormatting sqref="BA18">
    <cfRule type="cellIs" dxfId="996" priority="423" operator="equal">
      <formula>"ALTA 5:1"</formula>
    </cfRule>
  </conditionalFormatting>
  <conditionalFormatting sqref="BA18">
    <cfRule type="cellIs" dxfId="995" priority="424" operator="equal">
      <formula>"MODERADA 2:3"</formula>
    </cfRule>
  </conditionalFormatting>
  <conditionalFormatting sqref="BA18">
    <cfRule type="cellIs" dxfId="994" priority="425" operator="equal">
      <formula>"MODERADA 1:3"</formula>
    </cfRule>
  </conditionalFormatting>
  <conditionalFormatting sqref="BA18">
    <cfRule type="cellIs" dxfId="993" priority="426" operator="equal">
      <formula>"MODERADA 3:2"</formula>
    </cfRule>
  </conditionalFormatting>
  <conditionalFormatting sqref="BA18">
    <cfRule type="cellIs" dxfId="992" priority="427" operator="equal">
      <formula>"MODERADA 4:1"</formula>
    </cfRule>
  </conditionalFormatting>
  <conditionalFormatting sqref="BA18">
    <cfRule type="cellIs" dxfId="991" priority="428" operator="equal">
      <formula>"BAJA 2:2"</formula>
    </cfRule>
  </conditionalFormatting>
  <conditionalFormatting sqref="BA18">
    <cfRule type="cellIs" dxfId="990" priority="429" operator="equal">
      <formula>"BAJA 1:2"</formula>
    </cfRule>
  </conditionalFormatting>
  <conditionalFormatting sqref="BA18">
    <cfRule type="cellIs" dxfId="989" priority="430" operator="equal">
      <formula>"BAJA 3:1"</formula>
    </cfRule>
  </conditionalFormatting>
  <conditionalFormatting sqref="BA18">
    <cfRule type="cellIs" dxfId="988" priority="431" operator="equal">
      <formula>"BAJA 2:1"</formula>
    </cfRule>
  </conditionalFormatting>
  <conditionalFormatting sqref="BA18">
    <cfRule type="cellIs" dxfId="987" priority="432" operator="equal">
      <formula>"BAJA 1:1"</formula>
    </cfRule>
  </conditionalFormatting>
  <conditionalFormatting sqref="AZ18">
    <cfRule type="containsText" dxfId="986" priority="433" stopIfTrue="1" operator="containsText" text="ALTA">
      <formula>NOT(ISERROR(SEARCH(("ALTA"),(AZ18))))</formula>
    </cfRule>
  </conditionalFormatting>
  <conditionalFormatting sqref="AZ18">
    <cfRule type="containsText" dxfId="985" priority="434" stopIfTrue="1" operator="containsText" text="MEDIA">
      <formula>NOT(ISERROR(SEARCH(("MEDIA"),(AZ18))))</formula>
    </cfRule>
  </conditionalFormatting>
  <conditionalFormatting sqref="AZ18">
    <cfRule type="containsText" dxfId="984" priority="435" stopIfTrue="1" operator="containsText" text="BAJA">
      <formula>NOT(ISERROR(SEARCH(("BAJA"),(AZ18))))</formula>
    </cfRule>
  </conditionalFormatting>
  <conditionalFormatting sqref="AZ18">
    <cfRule type="containsText" dxfId="983" priority="436" stopIfTrue="1" operator="containsText" text="ALTO">
      <formula>NOT(ISERROR(SEARCH(("ALTO"),(AZ18))))</formula>
    </cfRule>
  </conditionalFormatting>
  <conditionalFormatting sqref="AZ18">
    <cfRule type="containsText" dxfId="982" priority="437" stopIfTrue="1" operator="containsText" text="ALTO">
      <formula>NOT(ISERROR(SEARCH(("ALTO"),(AZ18))))</formula>
    </cfRule>
  </conditionalFormatting>
  <conditionalFormatting sqref="AZ18">
    <cfRule type="containsText" dxfId="981" priority="438" stopIfTrue="1" operator="containsText" text="MEDIO">
      <formula>NOT(ISERROR(SEARCH(("MEDIO"),(AZ18))))</formula>
    </cfRule>
  </conditionalFormatting>
  <conditionalFormatting sqref="AZ18">
    <cfRule type="containsText" dxfId="980" priority="439" stopIfTrue="1" operator="containsText" text="MEDIO">
      <formula>NOT(ISERROR(SEARCH(("MEDIO"),(AZ18))))</formula>
    </cfRule>
  </conditionalFormatting>
  <conditionalFormatting sqref="AZ18">
    <cfRule type="containsText" dxfId="979" priority="440" stopIfTrue="1" operator="containsText" text="BAJO">
      <formula>NOT(ISERROR(SEARCH(("BAJO"),(AZ18))))</formula>
    </cfRule>
  </conditionalFormatting>
  <conditionalFormatting sqref="AZ18">
    <cfRule type="cellIs" dxfId="978" priority="441" operator="equal">
      <formula>"INSIGNIFICANTE"</formula>
    </cfRule>
  </conditionalFormatting>
  <conditionalFormatting sqref="AZ18">
    <cfRule type="cellIs" dxfId="977" priority="442" operator="equal">
      <formula>"MENOR"</formula>
    </cfRule>
  </conditionalFormatting>
  <conditionalFormatting sqref="AZ18">
    <cfRule type="cellIs" dxfId="976" priority="443" operator="equal">
      <formula>"MODERADO"</formula>
    </cfRule>
  </conditionalFormatting>
  <conditionalFormatting sqref="AZ18">
    <cfRule type="cellIs" dxfId="975" priority="444" operator="equal">
      <formula>"MAYOR"</formula>
    </cfRule>
  </conditionalFormatting>
  <conditionalFormatting sqref="AZ18">
    <cfRule type="cellIs" dxfId="974" priority="445" operator="equal">
      <formula>"CATASTRÓFICO"</formula>
    </cfRule>
  </conditionalFormatting>
  <conditionalFormatting sqref="K13:L13">
    <cfRule type="containsText" dxfId="973" priority="446" stopIfTrue="1" operator="containsText" text="ALTA">
      <formula>NOT(ISERROR(SEARCH(("ALTA"),(K13))))</formula>
    </cfRule>
  </conditionalFormatting>
  <conditionalFormatting sqref="K13:L13">
    <cfRule type="containsText" dxfId="972" priority="447" stopIfTrue="1" operator="containsText" text="MEDIA">
      <formula>NOT(ISERROR(SEARCH(("MEDIA"),(K13))))</formula>
    </cfRule>
  </conditionalFormatting>
  <conditionalFormatting sqref="K13:L13">
    <cfRule type="containsText" dxfId="971" priority="448" stopIfTrue="1" operator="containsText" text="BAJA">
      <formula>NOT(ISERROR(SEARCH(("BAJA"),(K13))))</formula>
    </cfRule>
  </conditionalFormatting>
  <conditionalFormatting sqref="K13:L13">
    <cfRule type="containsText" dxfId="970" priority="449" stopIfTrue="1" operator="containsText" text="ALTO">
      <formula>NOT(ISERROR(SEARCH(("ALTO"),(K13))))</formula>
    </cfRule>
  </conditionalFormatting>
  <conditionalFormatting sqref="K13:L13">
    <cfRule type="containsText" dxfId="969" priority="450" stopIfTrue="1" operator="containsText" text="ALTO">
      <formula>NOT(ISERROR(SEARCH(("ALTO"),(K13))))</formula>
    </cfRule>
  </conditionalFormatting>
  <conditionalFormatting sqref="K13:L13">
    <cfRule type="containsText" dxfId="968" priority="451" stopIfTrue="1" operator="containsText" text="MEDIO">
      <formula>NOT(ISERROR(SEARCH(("MEDIO"),(K13))))</formula>
    </cfRule>
  </conditionalFormatting>
  <conditionalFormatting sqref="K13:L13">
    <cfRule type="containsText" dxfId="967" priority="452" stopIfTrue="1" operator="containsText" text="MEDIO">
      <formula>NOT(ISERROR(SEARCH(("MEDIO"),(K13))))</formula>
    </cfRule>
  </conditionalFormatting>
  <conditionalFormatting sqref="K13:L13">
    <cfRule type="containsText" dxfId="966" priority="453" stopIfTrue="1" operator="containsText" text="BAJO">
      <formula>NOT(ISERROR(SEARCH(("BAJO"),(K13))))</formula>
    </cfRule>
  </conditionalFormatting>
  <conditionalFormatting sqref="K13:L13">
    <cfRule type="cellIs" dxfId="965" priority="454" operator="equal">
      <formula>"INSIGNIFICANTE"</formula>
    </cfRule>
  </conditionalFormatting>
  <conditionalFormatting sqref="K13:L13">
    <cfRule type="cellIs" dxfId="964" priority="455" operator="equal">
      <formula>"MENOR"</formula>
    </cfRule>
  </conditionalFormatting>
  <conditionalFormatting sqref="K13:L13">
    <cfRule type="cellIs" dxfId="963" priority="456" operator="equal">
      <formula>"MODERADO"</formula>
    </cfRule>
  </conditionalFormatting>
  <conditionalFormatting sqref="K13:L13">
    <cfRule type="cellIs" dxfId="962" priority="457" operator="equal">
      <formula>"MAYOR"</formula>
    </cfRule>
  </conditionalFormatting>
  <conditionalFormatting sqref="K13:L13">
    <cfRule type="cellIs" dxfId="961" priority="458" operator="equal">
      <formula>"CATASTRÓFICO"</formula>
    </cfRule>
  </conditionalFormatting>
  <conditionalFormatting sqref="I13">
    <cfRule type="cellIs" dxfId="960" priority="459" operator="equal">
      <formula>"RARA VEZ"</formula>
    </cfRule>
  </conditionalFormatting>
  <conditionalFormatting sqref="I13">
    <cfRule type="cellIs" dxfId="959" priority="460" operator="equal">
      <formula>"IMPROBABLE"</formula>
    </cfRule>
  </conditionalFormatting>
  <conditionalFormatting sqref="I13">
    <cfRule type="cellIs" dxfId="958" priority="461" operator="equal">
      <formula>"POSIBLE"</formula>
    </cfRule>
  </conditionalFormatting>
  <conditionalFormatting sqref="I13">
    <cfRule type="cellIs" dxfId="957" priority="462" operator="equal">
      <formula>"PROBABLE"</formula>
    </cfRule>
  </conditionalFormatting>
  <conditionalFormatting sqref="I13">
    <cfRule type="cellIs" dxfId="956" priority="463" operator="equal">
      <formula>"CASI SEGURO"</formula>
    </cfRule>
  </conditionalFormatting>
  <conditionalFormatting sqref="M13">
    <cfRule type="cellIs" dxfId="955" priority="464" operator="equal">
      <formula>"EXTREMA 5:5"</formula>
    </cfRule>
  </conditionalFormatting>
  <conditionalFormatting sqref="M13">
    <cfRule type="cellIs" dxfId="954" priority="465" operator="equal">
      <formula>"EXTREMA 4:5"</formula>
    </cfRule>
  </conditionalFormatting>
  <conditionalFormatting sqref="M13">
    <cfRule type="cellIs" dxfId="953" priority="466" operator="equal">
      <formula>"EXTREMA 3:5"</formula>
    </cfRule>
  </conditionalFormatting>
  <conditionalFormatting sqref="M13">
    <cfRule type="cellIs" dxfId="952" priority="467" operator="equal">
      <formula>"EXTREMA 2:5"</formula>
    </cfRule>
  </conditionalFormatting>
  <conditionalFormatting sqref="M13">
    <cfRule type="cellIs" dxfId="951" priority="468" operator="equal">
      <formula>"EXTREMA 5:4"</formula>
    </cfRule>
  </conditionalFormatting>
  <conditionalFormatting sqref="M13">
    <cfRule type="cellIs" dxfId="950" priority="469" operator="equal">
      <formula>"EXTREMA 4:4"</formula>
    </cfRule>
  </conditionalFormatting>
  <conditionalFormatting sqref="M13">
    <cfRule type="cellIs" dxfId="949" priority="470" operator="equal">
      <formula>"EXTREMA 3:4"</formula>
    </cfRule>
  </conditionalFormatting>
  <conditionalFormatting sqref="M13">
    <cfRule type="cellIs" dxfId="948" priority="471" operator="equal">
      <formula>"EXTREMA 5:3"</formula>
    </cfRule>
  </conditionalFormatting>
  <conditionalFormatting sqref="M13">
    <cfRule type="cellIs" dxfId="947" priority="472" operator="equal">
      <formula>"ALTA 1:5"</formula>
    </cfRule>
  </conditionalFormatting>
  <conditionalFormatting sqref="M13">
    <cfRule type="cellIs" dxfId="946" priority="473" operator="equal">
      <formula>"ALTA 2:4"</formula>
    </cfRule>
  </conditionalFormatting>
  <conditionalFormatting sqref="M13">
    <cfRule type="cellIs" dxfId="945" priority="474" operator="equal">
      <formula>"ALTA 1:4"</formula>
    </cfRule>
  </conditionalFormatting>
  <conditionalFormatting sqref="M13">
    <cfRule type="cellIs" dxfId="944" priority="475" operator="equal">
      <formula>"ALTA 4:3"</formula>
    </cfRule>
  </conditionalFormatting>
  <conditionalFormatting sqref="M13">
    <cfRule type="cellIs" dxfId="943" priority="476" operator="equal">
      <formula>"ALTA 3:3"</formula>
    </cfRule>
  </conditionalFormatting>
  <conditionalFormatting sqref="M13">
    <cfRule type="cellIs" dxfId="942" priority="477" operator="equal">
      <formula>"ALTA 5:2"</formula>
    </cfRule>
  </conditionalFormatting>
  <conditionalFormatting sqref="M13">
    <cfRule type="cellIs" dxfId="941" priority="478" operator="equal">
      <formula>"ALTA 4:2"</formula>
    </cfRule>
  </conditionalFormatting>
  <conditionalFormatting sqref="M13">
    <cfRule type="cellIs" dxfId="940" priority="479" operator="equal">
      <formula>"ALTA 5:1"</formula>
    </cfRule>
  </conditionalFormatting>
  <conditionalFormatting sqref="M13">
    <cfRule type="cellIs" dxfId="939" priority="480" operator="equal">
      <formula>"MODERADA 2:3"</formula>
    </cfRule>
  </conditionalFormatting>
  <conditionalFormatting sqref="M13">
    <cfRule type="cellIs" dxfId="938" priority="481" operator="equal">
      <formula>"MODERADA 1:3"</formula>
    </cfRule>
  </conditionalFormatting>
  <conditionalFormatting sqref="M13">
    <cfRule type="cellIs" dxfId="937" priority="482" operator="equal">
      <formula>"MODERADA 3:2"</formula>
    </cfRule>
  </conditionalFormatting>
  <conditionalFormatting sqref="M13">
    <cfRule type="cellIs" dxfId="936" priority="483" operator="equal">
      <formula>"MODERADA 4:1"</formula>
    </cfRule>
  </conditionalFormatting>
  <conditionalFormatting sqref="M13">
    <cfRule type="cellIs" dxfId="935" priority="484" operator="equal">
      <formula>"BAJA 2:2"</formula>
    </cfRule>
  </conditionalFormatting>
  <conditionalFormatting sqref="M13">
    <cfRule type="cellIs" dxfId="934" priority="485" operator="equal">
      <formula>"BAJA 1:2"</formula>
    </cfRule>
  </conditionalFormatting>
  <conditionalFormatting sqref="M13">
    <cfRule type="cellIs" dxfId="933" priority="486" operator="equal">
      <formula>"BAJA 3:1"</formula>
    </cfRule>
  </conditionalFormatting>
  <conditionalFormatting sqref="M13">
    <cfRule type="cellIs" dxfId="932" priority="487" operator="equal">
      <formula>"BAJA 2:1"</formula>
    </cfRule>
  </conditionalFormatting>
  <conditionalFormatting sqref="M13">
    <cfRule type="cellIs" dxfId="931" priority="488" operator="equal">
      <formula>"BAJA 1:1"</formula>
    </cfRule>
  </conditionalFormatting>
  <conditionalFormatting sqref="AV13">
    <cfRule type="cellIs" dxfId="930" priority="489" operator="equal">
      <formula>"RARA VEZ"</formula>
    </cfRule>
  </conditionalFormatting>
  <conditionalFormatting sqref="AV13">
    <cfRule type="cellIs" dxfId="929" priority="490" operator="equal">
      <formula>"IMPROBABLE"</formula>
    </cfRule>
  </conditionalFormatting>
  <conditionalFormatting sqref="AV13">
    <cfRule type="cellIs" dxfId="928" priority="491" operator="equal">
      <formula>"POSIBLE"</formula>
    </cfRule>
  </conditionalFormatting>
  <conditionalFormatting sqref="AV13">
    <cfRule type="cellIs" dxfId="927" priority="492" operator="equal">
      <formula>"PROBABLE"</formula>
    </cfRule>
  </conditionalFormatting>
  <conditionalFormatting sqref="AV13">
    <cfRule type="cellIs" dxfId="926" priority="493" operator="equal">
      <formula>"CASI SEGURO"</formula>
    </cfRule>
  </conditionalFormatting>
  <conditionalFormatting sqref="AY13">
    <cfRule type="containsText" dxfId="925" priority="494" stopIfTrue="1" operator="containsText" text="ALTA">
      <formula>NOT(ISERROR(SEARCH(("ALTA"),(AY13))))</formula>
    </cfRule>
  </conditionalFormatting>
  <conditionalFormatting sqref="AY13">
    <cfRule type="containsText" dxfId="924" priority="495" stopIfTrue="1" operator="containsText" text="MEDIA">
      <formula>NOT(ISERROR(SEARCH(("MEDIA"),(AY13))))</formula>
    </cfRule>
  </conditionalFormatting>
  <conditionalFormatting sqref="AY13">
    <cfRule type="containsText" dxfId="923" priority="496" stopIfTrue="1" operator="containsText" text="BAJA">
      <formula>NOT(ISERROR(SEARCH(("BAJA"),(AY13))))</formula>
    </cfRule>
  </conditionalFormatting>
  <conditionalFormatting sqref="AY13">
    <cfRule type="containsText" dxfId="922" priority="497" stopIfTrue="1" operator="containsText" text="ALTO">
      <formula>NOT(ISERROR(SEARCH(("ALTO"),(AY13))))</formula>
    </cfRule>
  </conditionalFormatting>
  <conditionalFormatting sqref="AY13">
    <cfRule type="containsText" dxfId="921" priority="498" stopIfTrue="1" operator="containsText" text="ALTO">
      <formula>NOT(ISERROR(SEARCH(("ALTO"),(AY13))))</formula>
    </cfRule>
  </conditionalFormatting>
  <conditionalFormatting sqref="AY13">
    <cfRule type="containsText" dxfId="920" priority="499" stopIfTrue="1" operator="containsText" text="MEDIO">
      <formula>NOT(ISERROR(SEARCH(("MEDIO"),(AY13))))</formula>
    </cfRule>
  </conditionalFormatting>
  <conditionalFormatting sqref="AY13">
    <cfRule type="containsText" dxfId="919" priority="500" stopIfTrue="1" operator="containsText" text="MEDIO">
      <formula>NOT(ISERROR(SEARCH(("MEDIO"),(AY13))))</formula>
    </cfRule>
  </conditionalFormatting>
  <conditionalFormatting sqref="AY13">
    <cfRule type="containsText" dxfId="918" priority="501" stopIfTrue="1" operator="containsText" text="BAJO">
      <formula>NOT(ISERROR(SEARCH(("BAJO"),(AY13))))</formula>
    </cfRule>
  </conditionalFormatting>
  <conditionalFormatting sqref="AY13">
    <cfRule type="cellIs" dxfId="917" priority="502" operator="equal">
      <formula>"INSIGNIFICANTE"</formula>
    </cfRule>
  </conditionalFormatting>
  <conditionalFormatting sqref="AY13">
    <cfRule type="cellIs" dxfId="916" priority="503" operator="equal">
      <formula>"MENOR"</formula>
    </cfRule>
  </conditionalFormatting>
  <conditionalFormatting sqref="AY13">
    <cfRule type="cellIs" dxfId="915" priority="504" operator="equal">
      <formula>"MODERADO"</formula>
    </cfRule>
  </conditionalFormatting>
  <conditionalFormatting sqref="AY13">
    <cfRule type="cellIs" dxfId="914" priority="505" operator="equal">
      <formula>"MAYOR"</formula>
    </cfRule>
  </conditionalFormatting>
  <conditionalFormatting sqref="AY13">
    <cfRule type="cellIs" dxfId="913" priority="506" operator="equal">
      <formula>"CATASTRÓFICO"</formula>
    </cfRule>
  </conditionalFormatting>
  <conditionalFormatting sqref="BA13">
    <cfRule type="cellIs" dxfId="912" priority="507" operator="equal">
      <formula>"EXTREMA 5:5"</formula>
    </cfRule>
  </conditionalFormatting>
  <conditionalFormatting sqref="BA13">
    <cfRule type="cellIs" dxfId="911" priority="508" operator="equal">
      <formula>"EXTREMA 4:5"</formula>
    </cfRule>
  </conditionalFormatting>
  <conditionalFormatting sqref="BA13">
    <cfRule type="cellIs" dxfId="910" priority="509" operator="equal">
      <formula>"EXTREMA 3:5"</formula>
    </cfRule>
  </conditionalFormatting>
  <conditionalFormatting sqref="BA13">
    <cfRule type="cellIs" dxfId="909" priority="510" operator="equal">
      <formula>"EXTREMA 2:5"</formula>
    </cfRule>
  </conditionalFormatting>
  <conditionalFormatting sqref="BA13">
    <cfRule type="cellIs" dxfId="908" priority="511" operator="equal">
      <formula>"EXTREMA 5:4"</formula>
    </cfRule>
  </conditionalFormatting>
  <conditionalFormatting sqref="BA13">
    <cfRule type="cellIs" dxfId="907" priority="512" operator="equal">
      <formula>"EXTREMA 4:4"</formula>
    </cfRule>
  </conditionalFormatting>
  <conditionalFormatting sqref="BA13">
    <cfRule type="cellIs" dxfId="906" priority="513" operator="equal">
      <formula>"EXTREMA 3:4"</formula>
    </cfRule>
  </conditionalFormatting>
  <conditionalFormatting sqref="BA13">
    <cfRule type="cellIs" dxfId="905" priority="514" operator="equal">
      <formula>"EXTREMA 5:3"</formula>
    </cfRule>
  </conditionalFormatting>
  <conditionalFormatting sqref="BA13">
    <cfRule type="cellIs" dxfId="904" priority="515" operator="equal">
      <formula>"ALTA 1:5"</formula>
    </cfRule>
  </conditionalFormatting>
  <conditionalFormatting sqref="BA13">
    <cfRule type="cellIs" dxfId="903" priority="516" operator="equal">
      <formula>"ALTA 2:4"</formula>
    </cfRule>
  </conditionalFormatting>
  <conditionalFormatting sqref="BA13">
    <cfRule type="cellIs" dxfId="902" priority="517" operator="equal">
      <formula>"ALTA 1:4"</formula>
    </cfRule>
  </conditionalFormatting>
  <conditionalFormatting sqref="BA13">
    <cfRule type="cellIs" dxfId="901" priority="518" operator="equal">
      <formula>"ALTA 4:3"</formula>
    </cfRule>
  </conditionalFormatting>
  <conditionalFormatting sqref="BA13">
    <cfRule type="cellIs" dxfId="900" priority="519" operator="equal">
      <formula>"ALTA 3:3"</formula>
    </cfRule>
  </conditionalFormatting>
  <conditionalFormatting sqref="BA13">
    <cfRule type="cellIs" dxfId="899" priority="520" operator="equal">
      <formula>"ALTA 5:2"</formula>
    </cfRule>
  </conditionalFormatting>
  <conditionalFormatting sqref="BA13">
    <cfRule type="cellIs" dxfId="898" priority="521" operator="equal">
      <formula>"ALTA 4:2"</formula>
    </cfRule>
  </conditionalFormatting>
  <conditionalFormatting sqref="BA13">
    <cfRule type="cellIs" dxfId="897" priority="522" operator="equal">
      <formula>"ALTA 5:1"</formula>
    </cfRule>
  </conditionalFormatting>
  <conditionalFormatting sqref="BA13">
    <cfRule type="cellIs" dxfId="896" priority="523" operator="equal">
      <formula>"MODERADA 2:3"</formula>
    </cfRule>
  </conditionalFormatting>
  <conditionalFormatting sqref="BA13">
    <cfRule type="cellIs" dxfId="895" priority="524" operator="equal">
      <formula>"MODERADA 1:3"</formula>
    </cfRule>
  </conditionalFormatting>
  <conditionalFormatting sqref="BA13">
    <cfRule type="cellIs" dxfId="894" priority="525" operator="equal">
      <formula>"MODERADA 3:2"</formula>
    </cfRule>
  </conditionalFormatting>
  <conditionalFormatting sqref="BA13">
    <cfRule type="cellIs" dxfId="893" priority="526" operator="equal">
      <formula>"MODERADA 4:1"</formula>
    </cfRule>
  </conditionalFormatting>
  <conditionalFormatting sqref="BA13">
    <cfRule type="cellIs" dxfId="892" priority="527" operator="equal">
      <formula>"BAJA 2:2"</formula>
    </cfRule>
  </conditionalFormatting>
  <conditionalFormatting sqref="BA13">
    <cfRule type="cellIs" dxfId="891" priority="528" operator="equal">
      <formula>"BAJA 1:2"</formula>
    </cfRule>
  </conditionalFormatting>
  <conditionalFormatting sqref="BA13">
    <cfRule type="cellIs" dxfId="890" priority="529" operator="equal">
      <formula>"BAJA 3:1"</formula>
    </cfRule>
  </conditionalFormatting>
  <conditionalFormatting sqref="BA13">
    <cfRule type="cellIs" dxfId="889" priority="530" operator="equal">
      <formula>"BAJA 2:1"</formula>
    </cfRule>
  </conditionalFormatting>
  <conditionalFormatting sqref="BA13">
    <cfRule type="cellIs" dxfId="888" priority="531" operator="equal">
      <formula>"BAJA 1:1"</formula>
    </cfRule>
  </conditionalFormatting>
  <conditionalFormatting sqref="AZ13">
    <cfRule type="containsText" dxfId="887" priority="532" stopIfTrue="1" operator="containsText" text="ALTA">
      <formula>NOT(ISERROR(SEARCH(("ALTA"),(AZ13))))</formula>
    </cfRule>
  </conditionalFormatting>
  <conditionalFormatting sqref="AZ13">
    <cfRule type="containsText" dxfId="886" priority="533" stopIfTrue="1" operator="containsText" text="MEDIA">
      <formula>NOT(ISERROR(SEARCH(("MEDIA"),(AZ13))))</formula>
    </cfRule>
  </conditionalFormatting>
  <conditionalFormatting sqref="AZ13">
    <cfRule type="containsText" dxfId="885" priority="534" stopIfTrue="1" operator="containsText" text="BAJA">
      <formula>NOT(ISERROR(SEARCH(("BAJA"),(AZ13))))</formula>
    </cfRule>
  </conditionalFormatting>
  <conditionalFormatting sqref="AZ13">
    <cfRule type="containsText" dxfId="884" priority="535" stopIfTrue="1" operator="containsText" text="ALTO">
      <formula>NOT(ISERROR(SEARCH(("ALTO"),(AZ13))))</formula>
    </cfRule>
  </conditionalFormatting>
  <conditionalFormatting sqref="AZ13">
    <cfRule type="containsText" dxfId="883" priority="536" stopIfTrue="1" operator="containsText" text="ALTO">
      <formula>NOT(ISERROR(SEARCH(("ALTO"),(AZ13))))</formula>
    </cfRule>
  </conditionalFormatting>
  <conditionalFormatting sqref="AZ13">
    <cfRule type="containsText" dxfId="882" priority="537" stopIfTrue="1" operator="containsText" text="MEDIO">
      <formula>NOT(ISERROR(SEARCH(("MEDIO"),(AZ13))))</formula>
    </cfRule>
  </conditionalFormatting>
  <conditionalFormatting sqref="AZ13">
    <cfRule type="containsText" dxfId="881" priority="538" stopIfTrue="1" operator="containsText" text="MEDIO">
      <formula>NOT(ISERROR(SEARCH(("MEDIO"),(AZ13))))</formula>
    </cfRule>
  </conditionalFormatting>
  <conditionalFormatting sqref="AZ13">
    <cfRule type="containsText" dxfId="880" priority="539" stopIfTrue="1" operator="containsText" text="BAJO">
      <formula>NOT(ISERROR(SEARCH(("BAJO"),(AZ13))))</formula>
    </cfRule>
  </conditionalFormatting>
  <conditionalFormatting sqref="AZ13">
    <cfRule type="cellIs" dxfId="879" priority="540" operator="equal">
      <formula>"INSIGNIFICANTE"</formula>
    </cfRule>
  </conditionalFormatting>
  <conditionalFormatting sqref="AZ13">
    <cfRule type="cellIs" dxfId="878" priority="541" operator="equal">
      <formula>"MENOR"</formula>
    </cfRule>
  </conditionalFormatting>
  <conditionalFormatting sqref="AZ13">
    <cfRule type="cellIs" dxfId="877" priority="542" operator="equal">
      <formula>"MODERADO"</formula>
    </cfRule>
  </conditionalFormatting>
  <conditionalFormatting sqref="AZ13">
    <cfRule type="cellIs" dxfId="876" priority="543" operator="equal">
      <formula>"MAYOR"</formula>
    </cfRule>
  </conditionalFormatting>
  <conditionalFormatting sqref="AZ13">
    <cfRule type="cellIs" dxfId="875" priority="544" operator="equal">
      <formula>"CATASTRÓFICO"</formula>
    </cfRule>
  </conditionalFormatting>
  <dataValidations count="13">
    <dataValidation type="list" allowBlank="1" showInputMessage="1" showErrorMessage="1" prompt="CALIFIQUE - 1 - Insignificante_x000a_2 - Menor_x000a_3 - Moderado_x000a_4 - Mayor_x000a_5 - Catastrófico" sqref="J8 AX8 J13 AX13 J18 AX18 J23 AX23 J28 AX28 J33 AX33" xr:uid="{00000000-0002-0000-0B00-000000000000}">
      <formula1>$AI$41:$AI$45</formula1>
    </dataValidation>
    <dataValidation type="list" allowBlank="1" showErrorMessage="1" sqref="AE8 AE13 AE18 AE23 AE25:AE28 AE33:AE35" xr:uid="{00000000-0002-0000-0B00-000001000000}">
      <formula1>$AE$111:$AE$112</formula1>
    </dataValidation>
    <dataValidation type="list" allowBlank="1" showErrorMessage="1" sqref="AQ8:AS8 AQ13:AS13 AQ18:AS18 AQ23:AS23 AQ25:AR27 AQ28:AS28 AS33" xr:uid="{00000000-0002-0000-0B00-000002000000}">
      <formula1>$AQ$111:$AQ$113</formula1>
    </dataValidation>
    <dataValidation type="list" allowBlank="1" showErrorMessage="1" sqref="AM8 AM13 AM18 AM23 AM25:AM28 AM33:AM35" xr:uid="{00000000-0002-0000-0B00-000003000000}">
      <formula1>$AM$111:$AM$113</formula1>
    </dataValidation>
    <dataValidation type="list" allowBlank="1" showErrorMessage="1" sqref="AA8 AA13 AA18 AA23 AA25:AA28 AA33:AA35" xr:uid="{00000000-0002-0000-0B00-000004000000}">
      <formula1>$AA$111:$AA$112</formula1>
    </dataValidation>
    <dataValidation type="list" allowBlank="1" showErrorMessage="1" sqref="AK8 AK13 AK18 AK23 AK25:AK28 AK33:AK35" xr:uid="{00000000-0002-0000-0B00-000005000000}">
      <formula1>$AK$111:$AK$112</formula1>
    </dataValidation>
    <dataValidation type="list" allowBlank="1" showErrorMessage="1" sqref="S8 S13 S18 S23 S28 S33" xr:uid="{00000000-0002-0000-0B00-000006000000}">
      <formula1>$S$43:$S$46</formula1>
    </dataValidation>
    <dataValidation type="list" allowBlank="1" showInputMessage="1" showErrorMessage="1" prompt="Seleccione el tipo de riesgo de acuerdo a la lista desplegable" sqref="G8 G13 G18 G23 G28 G33" xr:uid="{00000000-0002-0000-0B00-000007000000}">
      <formula1>$AH$41:$AH$50</formula1>
    </dataValidation>
    <dataValidation type="list" allowBlank="1" showErrorMessage="1" sqref="AT8 AW8 AT13 AW13 AT18 AW18 AT23 AW23 AT28 AW28 AT33 AW33" xr:uid="{00000000-0002-0000-0B00-000008000000}">
      <formula1>$AT$111:$AT$113</formula1>
    </dataValidation>
    <dataValidation type="list" allowBlank="1" showErrorMessage="1" sqref="AC8 AC13 AC18 AC23 AC25:AC28 AC33:AC35" xr:uid="{00000000-0002-0000-0B00-000009000000}">
      <formula1>$AC$111:$AC$112</formula1>
    </dataValidation>
    <dataValidation type="list" allowBlank="1" showInputMessage="1" prompt="CALIFIQUE - 1 - Rara vez_x000a_2 - Improbable_x000a_3 - Posible_x000a_4 - Probable_x000a_5 - Casi Seguro_x000a_" sqref="H8 AU8 H13 AU13 H18 AU18 H23 AU23 H28 AU28 H33 AU33" xr:uid="{00000000-0002-0000-0B00-00000A000000}">
      <formula1>$AI$41:$AI$45</formula1>
    </dataValidation>
    <dataValidation type="list" allowBlank="1" showErrorMessage="1" sqref="AG8 AG13 AG18 AG23 AG25:AG28 AG33:AG35" xr:uid="{00000000-0002-0000-0B00-00000B000000}">
      <formula1>$AG$111:$AG$113</formula1>
    </dataValidation>
    <dataValidation type="list" allowBlank="1" showErrorMessage="1" sqref="AI8 AI13 AI18 AI23 AI25:AI28 AI33:AI35" xr:uid="{00000000-0002-0000-0B00-00000C000000}">
      <formula1>$AI$111:$AI$112</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6923C"/>
  </sheetPr>
  <dimension ref="A1:CG1000"/>
  <sheetViews>
    <sheetView topLeftCell="CC13" zoomScale="55" zoomScaleNormal="55" workbookViewId="0">
      <selection sqref="A1:A3"/>
    </sheetView>
  </sheetViews>
  <sheetFormatPr baseColWidth="10" defaultColWidth="11.21875" defaultRowHeight="15" customHeight="1"/>
  <cols>
    <col min="1" max="1" width="17" customWidth="1"/>
    <col min="2" max="2" width="27.554687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19" width="29.44140625" customWidth="1"/>
    <col min="20" max="20" width="24.77734375" customWidth="1"/>
    <col min="21" max="21" width="21.109375" customWidth="1"/>
    <col min="22" max="22" width="10.5546875" customWidth="1"/>
    <col min="23" max="23" width="17.33203125" customWidth="1"/>
    <col min="24" max="24" width="28.5546875" customWidth="1"/>
    <col min="25" max="25" width="19.66406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5.6640625" customWidth="1"/>
    <col min="47" max="48" width="11.5546875" customWidth="1"/>
    <col min="49" max="49" width="18.88671875" customWidth="1"/>
    <col min="50" max="50" width="11.5546875" customWidth="1"/>
    <col min="51" max="52" width="15" customWidth="1"/>
    <col min="53" max="53" width="12.5546875" customWidth="1"/>
    <col min="54" max="58" width="11.5546875" hidden="1" customWidth="1"/>
    <col min="59" max="59" width="31.21875" customWidth="1"/>
    <col min="60" max="60" width="23.77734375" customWidth="1"/>
    <col min="61" max="62" width="11.5546875" customWidth="1"/>
    <col min="63" max="63" width="21.88671875" customWidth="1"/>
    <col min="64" max="64" width="22.88671875" customWidth="1"/>
    <col min="65" max="65" width="11.5546875" customWidth="1"/>
    <col min="66" max="66" width="13" customWidth="1"/>
    <col min="67" max="67" width="20.21875" customWidth="1"/>
    <col min="68" max="68" width="19.6640625" customWidth="1"/>
    <col min="69" max="69" width="19.88671875" customWidth="1"/>
    <col min="70" max="70" width="165" customWidth="1"/>
    <col min="71" max="71" width="25.33203125" customWidth="1"/>
    <col min="72" max="72" width="69.21875" customWidth="1"/>
    <col min="73" max="73" width="94.33203125" customWidth="1"/>
    <col min="74" max="74" width="13.44140625" customWidth="1"/>
    <col min="75" max="75" width="23" customWidth="1"/>
    <col min="76" max="76" width="38.21875" customWidth="1"/>
    <col min="77" max="77" width="72.77734375" customWidth="1"/>
    <col min="78" max="78" width="28.44140625" customWidth="1"/>
    <col min="79" max="79" width="36.21875" customWidth="1"/>
    <col min="80" max="80" width="46.6640625" customWidth="1"/>
    <col min="81" max="81" width="72.77734375" customWidth="1"/>
    <col min="82" max="82" width="28.44140625" customWidth="1"/>
    <col min="83" max="83" width="36.21875" customWidth="1"/>
    <col min="84" max="84" width="46.6640625" customWidth="1"/>
    <col min="85" max="85" width="39" customWidth="1"/>
  </cols>
  <sheetData>
    <row r="1" spans="1:85" ht="27.75" customHeight="1">
      <c r="A1" s="445"/>
      <c r="B1" s="446" t="s">
        <v>0</v>
      </c>
      <c r="C1" s="421"/>
      <c r="D1" s="421"/>
      <c r="E1" s="421"/>
      <c r="F1" s="421"/>
      <c r="G1" s="421"/>
      <c r="H1" s="422"/>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27.75" customHeight="1">
      <c r="A2" s="435"/>
      <c r="B2" s="447" t="s">
        <v>197</v>
      </c>
      <c r="C2" s="421"/>
      <c r="D2" s="421"/>
      <c r="E2" s="421"/>
      <c r="F2" s="421"/>
      <c r="G2" s="421"/>
      <c r="H2" s="422"/>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27.75" customHeight="1">
      <c r="A3" s="436"/>
      <c r="B3" s="446" t="s">
        <v>2</v>
      </c>
      <c r="C3" s="421"/>
      <c r="D3" s="421"/>
      <c r="E3" s="421"/>
      <c r="F3" s="421"/>
      <c r="G3" s="421"/>
      <c r="H3" s="422"/>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ht="15" customHeight="1">
      <c r="A5" s="449" t="s">
        <v>198</v>
      </c>
      <c r="B5" s="449" t="s">
        <v>199</v>
      </c>
      <c r="C5" s="449" t="s">
        <v>200</v>
      </c>
      <c r="D5" s="465" t="s">
        <v>201</v>
      </c>
      <c r="E5" s="421"/>
      <c r="F5" s="421"/>
      <c r="G5" s="421"/>
      <c r="H5" s="421"/>
      <c r="I5" s="421"/>
      <c r="J5" s="421"/>
      <c r="K5" s="421"/>
      <c r="L5" s="421"/>
      <c r="M5" s="422"/>
      <c r="N5" s="19"/>
      <c r="O5" s="19"/>
      <c r="P5" s="19"/>
      <c r="Q5" s="19"/>
      <c r="R5" s="19"/>
      <c r="S5" s="438"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615" t="s">
        <v>204</v>
      </c>
      <c r="AU5" s="451"/>
      <c r="AV5" s="451"/>
      <c r="AW5" s="451"/>
      <c r="AX5" s="451"/>
      <c r="AY5" s="451"/>
      <c r="AZ5" s="451"/>
      <c r="BA5" s="428"/>
      <c r="BB5" s="19"/>
      <c r="BC5" s="19"/>
      <c r="BD5" s="19"/>
      <c r="BE5" s="19"/>
      <c r="BF5" s="19"/>
      <c r="BG5" s="457" t="s">
        <v>205</v>
      </c>
      <c r="BH5" s="451"/>
      <c r="BI5" s="451"/>
      <c r="BJ5" s="451"/>
      <c r="BK5" s="428"/>
      <c r="BL5" s="461" t="s">
        <v>206</v>
      </c>
      <c r="BM5" s="451"/>
      <c r="BN5" s="451"/>
      <c r="BO5" s="451"/>
      <c r="BP5" s="451"/>
      <c r="BQ5" s="428"/>
      <c r="BR5" s="462" t="s">
        <v>207</v>
      </c>
      <c r="BS5" s="463"/>
      <c r="BT5" s="464"/>
      <c r="BU5" s="738" t="s">
        <v>208</v>
      </c>
      <c r="BV5" s="463"/>
      <c r="BW5" s="463"/>
      <c r="BX5" s="464"/>
      <c r="BY5" s="450" t="s">
        <v>209</v>
      </c>
      <c r="BZ5" s="451"/>
      <c r="CA5" s="451"/>
      <c r="CB5" s="466"/>
      <c r="CC5" s="450" t="s">
        <v>210</v>
      </c>
      <c r="CD5" s="451"/>
      <c r="CE5" s="451"/>
      <c r="CF5" s="451"/>
      <c r="CG5" s="428"/>
    </row>
    <row r="6" spans="1:85" ht="15" customHeight="1">
      <c r="A6" s="435"/>
      <c r="B6" s="435"/>
      <c r="C6" s="435"/>
      <c r="D6" s="438" t="s">
        <v>211</v>
      </c>
      <c r="E6" s="438" t="s">
        <v>212</v>
      </c>
      <c r="F6" s="438" t="s">
        <v>213</v>
      </c>
      <c r="G6" s="468" t="s">
        <v>214</v>
      </c>
      <c r="H6" s="443" t="s">
        <v>215</v>
      </c>
      <c r="I6" s="428"/>
      <c r="J6" s="443" t="s">
        <v>216</v>
      </c>
      <c r="K6" s="428"/>
      <c r="L6" s="20"/>
      <c r="M6" s="438" t="s">
        <v>217</v>
      </c>
      <c r="N6" s="19"/>
      <c r="O6" s="19"/>
      <c r="P6" s="19"/>
      <c r="Q6" s="19"/>
      <c r="R6" s="19"/>
      <c r="S6" s="435"/>
      <c r="T6" s="440" t="s">
        <v>218</v>
      </c>
      <c r="U6" s="421"/>
      <c r="V6" s="421"/>
      <c r="W6" s="421"/>
      <c r="X6" s="421"/>
      <c r="Y6" s="421"/>
      <c r="Z6" s="422"/>
      <c r="AA6" s="441" t="s">
        <v>219</v>
      </c>
      <c r="AB6" s="421"/>
      <c r="AC6" s="421"/>
      <c r="AD6" s="421"/>
      <c r="AE6" s="421"/>
      <c r="AF6" s="421"/>
      <c r="AG6" s="421"/>
      <c r="AH6" s="421"/>
      <c r="AI6" s="421"/>
      <c r="AJ6" s="421"/>
      <c r="AK6" s="421"/>
      <c r="AL6" s="421"/>
      <c r="AM6" s="421"/>
      <c r="AN6" s="421"/>
      <c r="AO6" s="421"/>
      <c r="AP6" s="422"/>
      <c r="AQ6" s="442" t="s">
        <v>220</v>
      </c>
      <c r="AR6" s="442" t="s">
        <v>221</v>
      </c>
      <c r="AS6" s="442"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168" customHeight="1">
      <c r="A7" s="436"/>
      <c r="B7" s="436"/>
      <c r="C7" s="436"/>
      <c r="D7" s="436"/>
      <c r="E7" s="436"/>
      <c r="F7" s="436"/>
      <c r="G7" s="436"/>
      <c r="H7" s="431"/>
      <c r="I7" s="432"/>
      <c r="J7" s="431"/>
      <c r="K7" s="432"/>
      <c r="L7" s="20"/>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22" t="s">
        <v>235</v>
      </c>
      <c r="AB7" s="23" t="s">
        <v>236</v>
      </c>
      <c r="AC7" s="22" t="s">
        <v>237</v>
      </c>
      <c r="AD7" s="23" t="s">
        <v>236</v>
      </c>
      <c r="AE7" s="22" t="s">
        <v>238</v>
      </c>
      <c r="AF7" s="23" t="s">
        <v>236</v>
      </c>
      <c r="AG7" s="22" t="s">
        <v>239</v>
      </c>
      <c r="AH7" s="23" t="s">
        <v>236</v>
      </c>
      <c r="AI7" s="22" t="s">
        <v>240</v>
      </c>
      <c r="AJ7" s="23" t="s">
        <v>236</v>
      </c>
      <c r="AK7" s="23" t="s">
        <v>241</v>
      </c>
      <c r="AL7" s="23" t="s">
        <v>236</v>
      </c>
      <c r="AM7" s="23" t="s">
        <v>242</v>
      </c>
      <c r="AN7" s="23" t="s">
        <v>236</v>
      </c>
      <c r="AO7" s="24" t="s">
        <v>243</v>
      </c>
      <c r="AP7" s="22" t="s">
        <v>244</v>
      </c>
      <c r="AQ7" s="436"/>
      <c r="AR7" s="436"/>
      <c r="AS7" s="436"/>
      <c r="AT7" s="218" t="s">
        <v>245</v>
      </c>
      <c r="AU7" s="612" t="s">
        <v>215</v>
      </c>
      <c r="AV7" s="422"/>
      <c r="AW7" s="218" t="s">
        <v>246</v>
      </c>
      <c r="AX7" s="612" t="s">
        <v>216</v>
      </c>
      <c r="AY7" s="422"/>
      <c r="AZ7" s="20"/>
      <c r="BA7" s="218" t="s">
        <v>247</v>
      </c>
      <c r="BB7" s="19" t="s">
        <v>223</v>
      </c>
      <c r="BC7" s="19" t="s">
        <v>224</v>
      </c>
      <c r="BD7" s="19" t="s">
        <v>225</v>
      </c>
      <c r="BE7" s="19" t="s">
        <v>226</v>
      </c>
      <c r="BF7" s="19" t="s">
        <v>227</v>
      </c>
      <c r="BG7" s="323" t="s">
        <v>248</v>
      </c>
      <c r="BH7" s="26" t="s">
        <v>249</v>
      </c>
      <c r="BI7" s="26" t="s">
        <v>250</v>
      </c>
      <c r="BJ7" s="26" t="s">
        <v>251</v>
      </c>
      <c r="BK7" s="26" t="s">
        <v>252</v>
      </c>
      <c r="BL7" s="27" t="s">
        <v>253</v>
      </c>
      <c r="BM7" s="27" t="s">
        <v>254</v>
      </c>
      <c r="BN7" s="27" t="s">
        <v>249</v>
      </c>
      <c r="BO7" s="27" t="s">
        <v>255</v>
      </c>
      <c r="BP7" s="27" t="s">
        <v>256</v>
      </c>
      <c r="BQ7" s="27" t="s">
        <v>257</v>
      </c>
      <c r="BR7" s="28" t="s">
        <v>258</v>
      </c>
      <c r="BS7" s="28" t="s">
        <v>259</v>
      </c>
      <c r="BT7" s="28" t="s">
        <v>260</v>
      </c>
      <c r="BU7" s="324" t="s">
        <v>258</v>
      </c>
      <c r="BV7" s="324" t="s">
        <v>259</v>
      </c>
      <c r="BW7" s="324" t="s">
        <v>260</v>
      </c>
      <c r="BX7" s="324" t="s">
        <v>261</v>
      </c>
      <c r="BY7" s="28" t="s">
        <v>258</v>
      </c>
      <c r="BZ7" s="28" t="s">
        <v>259</v>
      </c>
      <c r="CA7" s="28" t="s">
        <v>260</v>
      </c>
      <c r="CB7" s="29" t="s">
        <v>261</v>
      </c>
      <c r="CC7" s="28" t="s">
        <v>258</v>
      </c>
      <c r="CD7" s="28" t="s">
        <v>259</v>
      </c>
      <c r="CE7" s="28" t="s">
        <v>260</v>
      </c>
      <c r="CF7" s="28" t="s">
        <v>261</v>
      </c>
      <c r="CG7" s="28" t="s">
        <v>262</v>
      </c>
    </row>
    <row r="8" spans="1:85" ht="96.75" customHeight="1">
      <c r="A8" s="445" t="s">
        <v>1862</v>
      </c>
      <c r="B8" s="445" t="s">
        <v>1863</v>
      </c>
      <c r="C8" s="569" t="s">
        <v>1864</v>
      </c>
      <c r="D8" s="569" t="s">
        <v>1865</v>
      </c>
      <c r="E8" s="569" t="s">
        <v>1866</v>
      </c>
      <c r="F8" s="569" t="s">
        <v>1867</v>
      </c>
      <c r="G8" s="569" t="s">
        <v>268</v>
      </c>
      <c r="H8" s="569">
        <v>3</v>
      </c>
      <c r="I8" s="603" t="str">
        <f>IF(H8=5,"CASI SEGURO",IF(H8=4,"PROBABLE",IF(H8=3,"POSIBLE",IF(H8=2,"IMPROBABLE","RARA VEZ"))))</f>
        <v>POSIBLE</v>
      </c>
      <c r="J8" s="569">
        <v>2</v>
      </c>
      <c r="K8" s="603" t="str">
        <f>IF(J8=1,"INSIGNIFICANTE",IF(J8=2,"MENOR",IF(J8=3,"MODERADO",IF(J8=4,"MAYOR","CATASTRÓFICO"))))</f>
        <v>MENOR</v>
      </c>
      <c r="L8" s="603">
        <f>IF(J8=2,H8+20,IF(J8=3,H8+30,IF(J8=4,H8+40,IF(J8=5,H8+50,H8+10))))</f>
        <v>23</v>
      </c>
      <c r="M8" s="604" t="str">
        <f>IF(J8=1,$N$8,IF(J8=2,$O$8,IF(J8=3,$P$8,IF(J8=4,$Q$8,$R$8))))</f>
        <v>MODERADA 3:2</v>
      </c>
      <c r="N8" s="563" t="str">
        <f>IF($L8=11,"BAJA 1:1",IF($L8=12,"BAJA 2:1",IF($L8=13,"BAJA 3:1",IF($L8=14,"MODERADA 4:1","ALTA 5:1"))))</f>
        <v>ALTA 5:1</v>
      </c>
      <c r="O8" s="564" t="str">
        <f>IF($L8=21,"BAJA 1:2",IF($L8=22,"BAJA 2:2",IF($L8=23,"MODERADA 3:2",IF($L8=24,"ALTA 4:2","ALTA 5:2"))))</f>
        <v>MODERADA 3:2</v>
      </c>
      <c r="P8" s="564" t="str">
        <f>IF($L8=31,"MODERADA 1:3",IF($L8=32,"MODERADA 2:3",IF($L8=33,"ALTA 3:3",IF($L8=34,"ALTA 4:3","EXTREMA 5:3"))))</f>
        <v>EXTREMA 5:3</v>
      </c>
      <c r="Q8" s="564" t="str">
        <f>IF($L8=41,"ALTA 1:4",IF($L8=42,"ALTA 2:4",IF($L8=43,"EXTREMA 3:4",IF($L8=44,"EXTREMA 4:4","EXTREMA 5:4"))))</f>
        <v>EXTREMA 5:4</v>
      </c>
      <c r="R8" s="565" t="str">
        <f>IF($L8=51,"ALTA 1:5",IF($L8=52,"EXTREMA 2:5",IF($L8=53,"EXTREMA 3:5",IF($L8=54,"EXTREMA 4:5","EXTREMA 5:5"))))</f>
        <v>EXTREMA 5:5</v>
      </c>
      <c r="S8" s="577" t="s">
        <v>269</v>
      </c>
      <c r="T8" s="148" t="s">
        <v>1868</v>
      </c>
      <c r="U8" s="6" t="s">
        <v>1869</v>
      </c>
      <c r="V8" s="71" t="s">
        <v>1870</v>
      </c>
      <c r="W8" s="6" t="s">
        <v>1871</v>
      </c>
      <c r="X8" s="6" t="s">
        <v>1872</v>
      </c>
      <c r="Y8" s="6" t="s">
        <v>1873</v>
      </c>
      <c r="Z8" s="147" t="s">
        <v>276</v>
      </c>
      <c r="AA8" s="147" t="s">
        <v>277</v>
      </c>
      <c r="AB8" s="147">
        <f t="shared" ref="AB8:AB24" si="0">IF(AA8 = "Asignado",$AB$106,IF(AA8="No asignado",0,""))</f>
        <v>15</v>
      </c>
      <c r="AC8" s="147" t="s">
        <v>335</v>
      </c>
      <c r="AD8" s="147">
        <f t="shared" ref="AD8:AD24" si="1">IF(AC8 = "Adecuado",$AB$106,IF(AC8="No adecuado",0,""))</f>
        <v>0</v>
      </c>
      <c r="AE8" s="147" t="s">
        <v>279</v>
      </c>
      <c r="AF8" s="147">
        <f t="shared" ref="AF8:AF24" si="2">IF(AE8 = "Oportuna",$AB$106,IF(AE8="Inoportuna",0,""))</f>
        <v>15</v>
      </c>
      <c r="AG8" s="147" t="s">
        <v>276</v>
      </c>
      <c r="AH8" s="147">
        <f t="shared" ref="AH8:AH24" si="3">IF(AG8 = "Prevenir",$AB$106,IF(AG8="Detectar",$AB$107,IF(AG8="No es un control",0,"")))</f>
        <v>15</v>
      </c>
      <c r="AI8" s="147" t="s">
        <v>280</v>
      </c>
      <c r="AJ8" s="147">
        <f t="shared" ref="AJ8:AJ24" si="4">IF(AI8 = "Confiable",$AB$106,IF(AI8="No confiable",0,""))</f>
        <v>15</v>
      </c>
      <c r="AK8" s="186" t="s">
        <v>281</v>
      </c>
      <c r="AL8" s="147">
        <f t="shared" ref="AL8:AL24" si="5">IF(AK8 = "Se investigan y resuelven oportunamente",$AB$106,IF(AK8="No se investigan y resuelven oportunamente",0,""))</f>
        <v>15</v>
      </c>
      <c r="AM8" s="147" t="s">
        <v>282</v>
      </c>
      <c r="AN8" s="147">
        <f t="shared" ref="AN8:AN24" si="6">IF(AM8 = "Completa",$AB$106,IF(AM8="Incompleta",$AB$107,IF(AM8="No existe",0,"")))</f>
        <v>15</v>
      </c>
      <c r="AO8" s="147">
        <f t="shared" ref="AO8:AO10" si="7">+AB8+AD8+AF8+AH8+AJ8+AL8+AN8</f>
        <v>90</v>
      </c>
      <c r="AP8" s="147" t="str">
        <f>+IF(AO8&gt;96,"Fuerte",IF(AO8&lt;86,"Débil","Moderado"))</f>
        <v>Moderado</v>
      </c>
      <c r="AQ8" s="147" t="s">
        <v>341</v>
      </c>
      <c r="AR8" s="147" t="s">
        <v>345</v>
      </c>
      <c r="AS8" s="568" t="s">
        <v>341</v>
      </c>
      <c r="AT8" s="569" t="s">
        <v>342</v>
      </c>
      <c r="AU8" s="569">
        <v>2</v>
      </c>
      <c r="AV8" s="603" t="str">
        <f>IF(AU8=5,"CASI SEGURO",IF(AU8=4,"PROBABLE",IF(AU8=3,"POSIBLE",IF(AU8=2,"IMPROBABLE","RARA VEZ"))))</f>
        <v>IMPROBABLE</v>
      </c>
      <c r="AW8" s="569" t="s">
        <v>342</v>
      </c>
      <c r="AX8" s="569">
        <v>3</v>
      </c>
      <c r="AY8" s="603" t="str">
        <f>IF(AX8=1,"INSIGNIFICANTE",IF(AX8=2,"MENOR",IF(AX8=3,"MODERADO",IF(AX8=4,"MAYOR","CATASTRÓFICO"))))</f>
        <v>MODERADO</v>
      </c>
      <c r="AZ8" s="603">
        <f>IF(AX8=2,AU8+20,IF(AX8=3,AU8+30,IF(AX8=4,AU8+40,IF(AX8=5,AU8+50,AU8+10))))</f>
        <v>32</v>
      </c>
      <c r="BA8" s="604" t="str">
        <f>IF(AX8=1,$BB8,IF(AX8=2,$BC$8,IF(AX8=3,$BD$8,IF(AX8=4,$BE$8,$BF$8))))</f>
        <v>MODERADA 2:3</v>
      </c>
      <c r="BB8" s="563" t="str">
        <f>IF($AZ8=11,"BAJA 1:1",IF($AZ8=12,"BAJA 2:1",IF($AZ8=13,"BAJA 3:1",IF($AZ8=14,"MODERADA 4:1","ALTA 5:1"))))</f>
        <v>ALTA 5:1</v>
      </c>
      <c r="BC8" s="564" t="str">
        <f>IF($AZ8=21,"BAJA 1:2",IF($AZ8=22,"BAJA 2:2",IF($AZ8=23,"MODERADA 3:2",IF($AZ8=24,"ALTA 4:2","ALTA 5:2"))))</f>
        <v>ALTA 5:2</v>
      </c>
      <c r="BD8" s="564" t="str">
        <f>IF($AZ8=31,"MODERADA 1:3",IF($AZ8=32,"MODERADA 2:3",IF($AZ8=33,"ALTA 3:3",IF($AZ8=34,"ALTA 4:3","EXTREMA 5:3"))))</f>
        <v>MODERADA 2:3</v>
      </c>
      <c r="BE8" s="564" t="str">
        <f>IF($AZ8=41,"ALTA 1:4",IF($AZ8=42,"ALTA 2:4",IF($AZ8=43,"EXTREMA 3:4",IF($AZ8=44,"EXTREMA 4:4","EXTREMA 5:4"))))</f>
        <v>EXTREMA 5:4</v>
      </c>
      <c r="BF8" s="565" t="str">
        <f>IF($AZ8=51,"ALTA 1:5",IF($AZ8=52,"EXTREMA 2:5",IF($AZ8=53,"EXTREMA 3:5",IF($AZ8=54,"EXTREMA 4:5","EXTREMA 5:5"))))</f>
        <v>EXTREMA 5:5</v>
      </c>
      <c r="BG8" s="36" t="s">
        <v>1874</v>
      </c>
      <c r="BH8" s="170" t="s">
        <v>1875</v>
      </c>
      <c r="BI8" s="325">
        <v>43876</v>
      </c>
      <c r="BJ8" s="325">
        <v>44196</v>
      </c>
      <c r="BK8" s="170" t="s">
        <v>1876</v>
      </c>
      <c r="BL8" s="32" t="s">
        <v>1877</v>
      </c>
      <c r="BM8" s="32" t="s">
        <v>1878</v>
      </c>
      <c r="BN8" s="32" t="s">
        <v>1879</v>
      </c>
      <c r="BO8" s="32" t="s">
        <v>1880</v>
      </c>
      <c r="BP8" s="32" t="s">
        <v>1881</v>
      </c>
      <c r="BQ8" s="32" t="s">
        <v>1882</v>
      </c>
      <c r="BR8" s="736" t="s">
        <v>1883</v>
      </c>
      <c r="BS8" s="569" t="s">
        <v>1884</v>
      </c>
      <c r="BT8" s="577" t="s">
        <v>1885</v>
      </c>
      <c r="BU8" s="454" t="s">
        <v>1886</v>
      </c>
      <c r="BV8" s="569" t="s">
        <v>1887</v>
      </c>
      <c r="BW8" s="454" t="s">
        <v>1888</v>
      </c>
      <c r="BX8" s="445" t="s">
        <v>1889</v>
      </c>
      <c r="BY8" s="454" t="s">
        <v>1890</v>
      </c>
      <c r="BZ8" s="569" t="s">
        <v>1891</v>
      </c>
      <c r="CA8" s="569" t="s">
        <v>1892</v>
      </c>
      <c r="CB8" s="552" t="s">
        <v>1893</v>
      </c>
      <c r="CC8" s="610" t="s">
        <v>1894</v>
      </c>
      <c r="CD8" s="445" t="s">
        <v>1895</v>
      </c>
      <c r="CE8" s="445" t="s">
        <v>1896</v>
      </c>
      <c r="CF8" s="454" t="s">
        <v>1897</v>
      </c>
      <c r="CG8" s="739"/>
    </row>
    <row r="9" spans="1:85" ht="120.75" customHeight="1">
      <c r="A9" s="435"/>
      <c r="B9" s="435"/>
      <c r="C9" s="435"/>
      <c r="D9" s="435"/>
      <c r="E9" s="435"/>
      <c r="F9" s="435"/>
      <c r="G9" s="435"/>
      <c r="H9" s="435"/>
      <c r="I9" s="435"/>
      <c r="J9" s="435"/>
      <c r="K9" s="435"/>
      <c r="L9" s="435"/>
      <c r="M9" s="435"/>
      <c r="N9" s="429"/>
      <c r="O9" s="460"/>
      <c r="P9" s="460"/>
      <c r="Q9" s="460"/>
      <c r="R9" s="430"/>
      <c r="S9" s="435"/>
      <c r="T9" s="326" t="s">
        <v>1898</v>
      </c>
      <c r="U9" s="186" t="s">
        <v>1869</v>
      </c>
      <c r="V9" s="72" t="s">
        <v>1870</v>
      </c>
      <c r="W9" s="10" t="s">
        <v>1899</v>
      </c>
      <c r="X9" s="10" t="s">
        <v>1900</v>
      </c>
      <c r="Y9" s="10" t="s">
        <v>1901</v>
      </c>
      <c r="Z9" s="72" t="s">
        <v>276</v>
      </c>
      <c r="AA9" s="72" t="s">
        <v>277</v>
      </c>
      <c r="AB9" s="147">
        <f t="shared" si="0"/>
        <v>15</v>
      </c>
      <c r="AC9" s="72" t="s">
        <v>278</v>
      </c>
      <c r="AD9" s="147">
        <f t="shared" si="1"/>
        <v>15</v>
      </c>
      <c r="AE9" s="72" t="s">
        <v>279</v>
      </c>
      <c r="AF9" s="147">
        <f t="shared" si="2"/>
        <v>15</v>
      </c>
      <c r="AG9" s="72" t="s">
        <v>276</v>
      </c>
      <c r="AH9" s="147">
        <f t="shared" si="3"/>
        <v>15</v>
      </c>
      <c r="AI9" s="72" t="s">
        <v>280</v>
      </c>
      <c r="AJ9" s="147">
        <f t="shared" si="4"/>
        <v>15</v>
      </c>
      <c r="AK9" s="186" t="s">
        <v>281</v>
      </c>
      <c r="AL9" s="147">
        <f t="shared" si="5"/>
        <v>15</v>
      </c>
      <c r="AM9" s="72" t="s">
        <v>282</v>
      </c>
      <c r="AN9" s="147">
        <f t="shared" si="6"/>
        <v>15</v>
      </c>
      <c r="AO9" s="72">
        <f t="shared" si="7"/>
        <v>105</v>
      </c>
      <c r="AP9" s="72" t="str">
        <f t="shared" ref="AP9:AP10" si="8">+IF(AO9&gt;96,"Fuerte",IF(AO9&lt;85,"Débil","Moderado"))</f>
        <v>Fuerte</v>
      </c>
      <c r="AQ9" s="72" t="s">
        <v>283</v>
      </c>
      <c r="AR9" s="147" t="s">
        <v>283</v>
      </c>
      <c r="AS9" s="435"/>
      <c r="AT9" s="435"/>
      <c r="AU9" s="435"/>
      <c r="AV9" s="435"/>
      <c r="AW9" s="435"/>
      <c r="AX9" s="435"/>
      <c r="AY9" s="435"/>
      <c r="AZ9" s="435"/>
      <c r="BA9" s="435"/>
      <c r="BB9" s="429"/>
      <c r="BC9" s="460"/>
      <c r="BD9" s="460"/>
      <c r="BE9" s="460"/>
      <c r="BF9" s="430"/>
      <c r="BG9" s="34" t="s">
        <v>1902</v>
      </c>
      <c r="BH9" s="327" t="s">
        <v>1875</v>
      </c>
      <c r="BI9" s="328">
        <v>43876</v>
      </c>
      <c r="BJ9" s="328">
        <v>43951</v>
      </c>
      <c r="BK9" s="327" t="s">
        <v>1903</v>
      </c>
      <c r="BL9" s="327" t="s">
        <v>1877</v>
      </c>
      <c r="BM9" s="327" t="s">
        <v>1878</v>
      </c>
      <c r="BN9" s="327" t="s">
        <v>1879</v>
      </c>
      <c r="BO9" s="327" t="s">
        <v>1880</v>
      </c>
      <c r="BP9" s="327" t="s">
        <v>1881</v>
      </c>
      <c r="BQ9" s="327" t="s">
        <v>1882</v>
      </c>
      <c r="BR9" s="435"/>
      <c r="BS9" s="435"/>
      <c r="BT9" s="435"/>
      <c r="BU9" s="435"/>
      <c r="BV9" s="435"/>
      <c r="BW9" s="435"/>
      <c r="BX9" s="435"/>
      <c r="BY9" s="435"/>
      <c r="BZ9" s="435"/>
      <c r="CA9" s="435"/>
      <c r="CB9" s="429"/>
      <c r="CC9" s="435"/>
      <c r="CD9" s="435"/>
      <c r="CE9" s="435"/>
      <c r="CF9" s="435"/>
      <c r="CG9" s="435"/>
    </row>
    <row r="10" spans="1:85" ht="95.25" customHeight="1">
      <c r="A10" s="435"/>
      <c r="B10" s="435"/>
      <c r="C10" s="435"/>
      <c r="D10" s="435"/>
      <c r="E10" s="435"/>
      <c r="F10" s="435"/>
      <c r="G10" s="435"/>
      <c r="H10" s="435"/>
      <c r="I10" s="435"/>
      <c r="J10" s="435"/>
      <c r="K10" s="435"/>
      <c r="L10" s="435"/>
      <c r="M10" s="435"/>
      <c r="N10" s="429"/>
      <c r="O10" s="460"/>
      <c r="P10" s="460"/>
      <c r="Q10" s="460"/>
      <c r="R10" s="430"/>
      <c r="S10" s="435"/>
      <c r="T10" s="233" t="s">
        <v>1904</v>
      </c>
      <c r="U10" s="233" t="s">
        <v>1905</v>
      </c>
      <c r="V10" s="233" t="s">
        <v>1870</v>
      </c>
      <c r="W10" s="232" t="s">
        <v>1906</v>
      </c>
      <c r="X10" s="233" t="s">
        <v>1907</v>
      </c>
      <c r="Y10" s="326" t="s">
        <v>1908</v>
      </c>
      <c r="Z10" s="233" t="s">
        <v>276</v>
      </c>
      <c r="AA10" s="233" t="s">
        <v>277</v>
      </c>
      <c r="AB10" s="233">
        <f t="shared" si="0"/>
        <v>15</v>
      </c>
      <c r="AC10" s="233" t="s">
        <v>278</v>
      </c>
      <c r="AD10" s="233">
        <f t="shared" si="1"/>
        <v>15</v>
      </c>
      <c r="AE10" s="233" t="s">
        <v>279</v>
      </c>
      <c r="AF10" s="233">
        <f t="shared" si="2"/>
        <v>15</v>
      </c>
      <c r="AG10" s="233" t="s">
        <v>276</v>
      </c>
      <c r="AH10" s="233">
        <f t="shared" si="3"/>
        <v>15</v>
      </c>
      <c r="AI10" s="233" t="s">
        <v>280</v>
      </c>
      <c r="AJ10" s="233">
        <f t="shared" si="4"/>
        <v>15</v>
      </c>
      <c r="AK10" s="233" t="s">
        <v>281</v>
      </c>
      <c r="AL10" s="233">
        <f t="shared" si="5"/>
        <v>15</v>
      </c>
      <c r="AM10" s="233" t="s">
        <v>282</v>
      </c>
      <c r="AN10" s="233">
        <f t="shared" si="6"/>
        <v>15</v>
      </c>
      <c r="AO10" s="233">
        <f t="shared" si="7"/>
        <v>105</v>
      </c>
      <c r="AP10" s="233" t="str">
        <f t="shared" si="8"/>
        <v>Fuerte</v>
      </c>
      <c r="AQ10" s="233" t="s">
        <v>341</v>
      </c>
      <c r="AR10" s="233" t="s">
        <v>341</v>
      </c>
      <c r="AS10" s="435"/>
      <c r="AT10" s="435"/>
      <c r="AU10" s="435"/>
      <c r="AV10" s="435"/>
      <c r="AW10" s="435"/>
      <c r="AX10" s="435"/>
      <c r="AY10" s="435"/>
      <c r="AZ10" s="435"/>
      <c r="BA10" s="435"/>
      <c r="BB10" s="429"/>
      <c r="BC10" s="460"/>
      <c r="BD10" s="460"/>
      <c r="BE10" s="460"/>
      <c r="BF10" s="430"/>
      <c r="BG10" s="36"/>
      <c r="BH10" s="161"/>
      <c r="BI10" s="161"/>
      <c r="BJ10" s="161"/>
      <c r="BK10" s="161"/>
      <c r="BL10" s="161"/>
      <c r="BM10" s="161"/>
      <c r="BN10" s="161"/>
      <c r="BO10" s="161"/>
      <c r="BP10" s="161"/>
      <c r="BQ10" s="161"/>
      <c r="BR10" s="435"/>
      <c r="BS10" s="435"/>
      <c r="BT10" s="435"/>
      <c r="BU10" s="435"/>
      <c r="BV10" s="435"/>
      <c r="BW10" s="435"/>
      <c r="BX10" s="435"/>
      <c r="BY10" s="435"/>
      <c r="BZ10" s="435"/>
      <c r="CA10" s="435"/>
      <c r="CB10" s="429"/>
      <c r="CC10" s="435"/>
      <c r="CD10" s="435"/>
      <c r="CE10" s="435"/>
      <c r="CF10" s="435"/>
      <c r="CG10" s="435"/>
    </row>
    <row r="11" spans="1:85" ht="78" customHeight="1">
      <c r="A11" s="435"/>
      <c r="B11" s="435"/>
      <c r="C11" s="435"/>
      <c r="D11" s="435"/>
      <c r="E11" s="435"/>
      <c r="F11" s="435"/>
      <c r="G11" s="435"/>
      <c r="H11" s="435"/>
      <c r="I11" s="435"/>
      <c r="J11" s="435"/>
      <c r="K11" s="435"/>
      <c r="L11" s="435"/>
      <c r="M11" s="435"/>
      <c r="N11" s="429"/>
      <c r="O11" s="460"/>
      <c r="P11" s="460"/>
      <c r="Q11" s="460"/>
      <c r="R11" s="430"/>
      <c r="S11" s="435"/>
      <c r="T11" s="237"/>
      <c r="U11" s="237"/>
      <c r="V11" s="237"/>
      <c r="W11" s="237"/>
      <c r="X11" s="237"/>
      <c r="Y11" s="329"/>
      <c r="Z11" s="237"/>
      <c r="AA11" s="237"/>
      <c r="AB11" s="237" t="str">
        <f t="shared" si="0"/>
        <v/>
      </c>
      <c r="AC11" s="237"/>
      <c r="AD11" s="237" t="str">
        <f t="shared" si="1"/>
        <v/>
      </c>
      <c r="AE11" s="237"/>
      <c r="AF11" s="237" t="str">
        <f t="shared" si="2"/>
        <v/>
      </c>
      <c r="AG11" s="237"/>
      <c r="AH11" s="237" t="str">
        <f t="shared" si="3"/>
        <v/>
      </c>
      <c r="AI11" s="237"/>
      <c r="AJ11" s="237" t="str">
        <f t="shared" si="4"/>
        <v/>
      </c>
      <c r="AK11" s="237"/>
      <c r="AL11" s="237" t="str">
        <f t="shared" si="5"/>
        <v/>
      </c>
      <c r="AM11" s="237"/>
      <c r="AN11" s="237" t="str">
        <f t="shared" si="6"/>
        <v/>
      </c>
      <c r="AO11" s="237"/>
      <c r="AP11" s="237"/>
      <c r="AQ11" s="237"/>
      <c r="AR11" s="237"/>
      <c r="AS11" s="435"/>
      <c r="AT11" s="435"/>
      <c r="AU11" s="435"/>
      <c r="AV11" s="435"/>
      <c r="AW11" s="435"/>
      <c r="AX11" s="435"/>
      <c r="AY11" s="435"/>
      <c r="AZ11" s="435"/>
      <c r="BA11" s="435"/>
      <c r="BB11" s="429"/>
      <c r="BC11" s="460"/>
      <c r="BD11" s="460"/>
      <c r="BE11" s="460"/>
      <c r="BF11" s="430"/>
      <c r="BG11" s="36"/>
      <c r="BH11" s="161"/>
      <c r="BI11" s="161"/>
      <c r="BJ11" s="161"/>
      <c r="BK11" s="161"/>
      <c r="BL11" s="161"/>
      <c r="BM11" s="161"/>
      <c r="BN11" s="161"/>
      <c r="BO11" s="161"/>
      <c r="BP11" s="161"/>
      <c r="BQ11" s="161"/>
      <c r="BR11" s="435"/>
      <c r="BS11" s="435"/>
      <c r="BT11" s="435"/>
      <c r="BU11" s="435"/>
      <c r="BV11" s="435"/>
      <c r="BW11" s="435"/>
      <c r="BX11" s="435"/>
      <c r="BY11" s="435"/>
      <c r="BZ11" s="435"/>
      <c r="CA11" s="435"/>
      <c r="CB11" s="429"/>
      <c r="CC11" s="435"/>
      <c r="CD11" s="435"/>
      <c r="CE11" s="435"/>
      <c r="CF11" s="435"/>
      <c r="CG11" s="435"/>
    </row>
    <row r="12" spans="1:85" ht="107.25" customHeight="1">
      <c r="A12" s="435"/>
      <c r="B12" s="435"/>
      <c r="C12" s="435"/>
      <c r="D12" s="435"/>
      <c r="E12" s="435"/>
      <c r="F12" s="435"/>
      <c r="G12" s="435"/>
      <c r="H12" s="435"/>
      <c r="I12" s="513"/>
      <c r="J12" s="435"/>
      <c r="K12" s="513"/>
      <c r="L12" s="513"/>
      <c r="M12" s="513"/>
      <c r="N12" s="429"/>
      <c r="O12" s="460"/>
      <c r="P12" s="460"/>
      <c r="Q12" s="460"/>
      <c r="R12" s="430"/>
      <c r="S12" s="435"/>
      <c r="T12" s="234"/>
      <c r="U12" s="234"/>
      <c r="V12" s="234"/>
      <c r="W12" s="234"/>
      <c r="X12" s="234"/>
      <c r="Y12" s="147"/>
      <c r="Z12" s="234"/>
      <c r="AA12" s="234"/>
      <c r="AB12" s="234" t="str">
        <f t="shared" si="0"/>
        <v/>
      </c>
      <c r="AC12" s="234"/>
      <c r="AD12" s="234" t="str">
        <f t="shared" si="1"/>
        <v/>
      </c>
      <c r="AE12" s="234"/>
      <c r="AF12" s="234" t="str">
        <f t="shared" si="2"/>
        <v/>
      </c>
      <c r="AG12" s="234"/>
      <c r="AH12" s="234" t="str">
        <f t="shared" si="3"/>
        <v/>
      </c>
      <c r="AI12" s="234"/>
      <c r="AJ12" s="234" t="str">
        <f t="shared" si="4"/>
        <v/>
      </c>
      <c r="AK12" s="234"/>
      <c r="AL12" s="234" t="str">
        <f t="shared" si="5"/>
        <v/>
      </c>
      <c r="AM12" s="234"/>
      <c r="AN12" s="234" t="str">
        <f t="shared" si="6"/>
        <v/>
      </c>
      <c r="AO12" s="234"/>
      <c r="AP12" s="234"/>
      <c r="AQ12" s="234"/>
      <c r="AR12" s="234"/>
      <c r="AS12" s="436"/>
      <c r="AT12" s="436"/>
      <c r="AU12" s="436"/>
      <c r="AV12" s="436"/>
      <c r="AW12" s="436"/>
      <c r="AX12" s="436"/>
      <c r="AY12" s="436"/>
      <c r="AZ12" s="436"/>
      <c r="BA12" s="436"/>
      <c r="BB12" s="429"/>
      <c r="BC12" s="460"/>
      <c r="BD12" s="460"/>
      <c r="BE12" s="460"/>
      <c r="BF12" s="430"/>
      <c r="BG12" s="170"/>
      <c r="BH12" s="163"/>
      <c r="BI12" s="163"/>
      <c r="BJ12" s="163"/>
      <c r="BK12" s="163"/>
      <c r="BL12" s="163"/>
      <c r="BM12" s="163"/>
      <c r="BN12" s="163"/>
      <c r="BO12" s="163"/>
      <c r="BP12" s="163"/>
      <c r="BQ12" s="163"/>
      <c r="BR12" s="436"/>
      <c r="BS12" s="436"/>
      <c r="BT12" s="436"/>
      <c r="BU12" s="436"/>
      <c r="BV12" s="436"/>
      <c r="BW12" s="436"/>
      <c r="BX12" s="435"/>
      <c r="BY12" s="436"/>
      <c r="BZ12" s="436"/>
      <c r="CA12" s="436"/>
      <c r="CB12" s="431"/>
      <c r="CC12" s="436"/>
      <c r="CD12" s="436"/>
      <c r="CE12" s="436"/>
      <c r="CF12" s="436"/>
      <c r="CG12" s="436"/>
    </row>
    <row r="13" spans="1:85" ht="79.5" customHeight="1">
      <c r="A13" s="435"/>
      <c r="B13" s="435"/>
      <c r="C13" s="445" t="s">
        <v>1909</v>
      </c>
      <c r="D13" s="445" t="s">
        <v>1910</v>
      </c>
      <c r="E13" s="445" t="s">
        <v>1911</v>
      </c>
      <c r="F13" s="445" t="s">
        <v>1912</v>
      </c>
      <c r="G13" s="445" t="s">
        <v>21</v>
      </c>
      <c r="H13" s="445">
        <v>4</v>
      </c>
      <c r="I13" s="455" t="str">
        <f>IF(H13=5,"CASI SEGURO",IF(H13=4,"PROBABLE",IF(H13=3,"POSIBLE",IF(H13=2,"IMPROBABLE","RARA VEZ"))))</f>
        <v>PROBABLE</v>
      </c>
      <c r="J13" s="445">
        <v>4</v>
      </c>
      <c r="K13" s="455" t="str">
        <f>IF(J13=1,"INSIGNIFICANTE",IF(J13=2,"MENOR",IF(J13=3,"MODERADO",IF(J13=4,"MAYOR","CATASTRÓFICO"))))</f>
        <v>MAYOR</v>
      </c>
      <c r="L13" s="455">
        <f>IF(J13=2,H13+20,IF(J13=3,H13+30,IF(J13=4,H13+40,IF(J13=5,H13+50,H13+10))))</f>
        <v>44</v>
      </c>
      <c r="M13" s="453" t="str">
        <f>IF(J13=1,N13,IF(J13=2,O13,IF(J13=3,P13,IF(J13=4,Q13,R13))))</f>
        <v>EXTREMA 4:4</v>
      </c>
      <c r="N13" s="563" t="str">
        <f>IF($L13=11,"BAJA 1:1",IF($L13=12,"BAJA 2:1",IF($L13=13,"BAJA 3:1",IF($L13=14,"MODERADA 4:1","ALTA 5:1"))))</f>
        <v>ALTA 5:1</v>
      </c>
      <c r="O13" s="564" t="str">
        <f>IF($L13=21,"BAJA 1:2",IF($L13=22,"BAJA 2:2",IF($L13=23,"MODERADA 3:2",IF($L13=24,"ALTA 4:2","ALTA 5:2"))))</f>
        <v>ALTA 5:2</v>
      </c>
      <c r="P13" s="564" t="str">
        <f>IF($L13=31,"MODERADA 1:3",IF($L13=32,"MODERADA 2:3",IF($L13=33,"ALTA 3:3",IF($L13=34,"ALTA 4:3","EXTREMA 5:3"))))</f>
        <v>EXTREMA 5:3</v>
      </c>
      <c r="Q13" s="564" t="str">
        <f>IF($L13=41,"ALTA 1:4",IF($L13=42,"ALTA 2:4",IF($L13=43,"EXTREMA 3:4",IF($L13=44,"EXTREMA 4:4","EXTREMA 5:4"))))</f>
        <v>EXTREMA 4:4</v>
      </c>
      <c r="R13" s="565" t="str">
        <f>IF($L13=51,"ALTA 1:5",IF($L13=52,"EXTREMA 2:5",IF($L13=53,"EXTREMA 3:5",IF($L13=54,"EXTREMA 4:5","EXTREMA 5:5"))))</f>
        <v>EXTREMA 5:5</v>
      </c>
      <c r="S13" s="445" t="s">
        <v>269</v>
      </c>
      <c r="T13" s="213" t="s">
        <v>1913</v>
      </c>
      <c r="U13" s="186" t="s">
        <v>1914</v>
      </c>
      <c r="V13" s="72" t="s">
        <v>1870</v>
      </c>
      <c r="W13" s="10" t="s">
        <v>1915</v>
      </c>
      <c r="X13" s="10" t="s">
        <v>1916</v>
      </c>
      <c r="Y13" s="10" t="s">
        <v>1917</v>
      </c>
      <c r="Z13" s="10" t="s">
        <v>276</v>
      </c>
      <c r="AA13" s="72" t="s">
        <v>277</v>
      </c>
      <c r="AB13" s="147">
        <f t="shared" si="0"/>
        <v>15</v>
      </c>
      <c r="AC13" s="72" t="s">
        <v>278</v>
      </c>
      <c r="AD13" s="147">
        <f t="shared" si="1"/>
        <v>15</v>
      </c>
      <c r="AE13" s="72" t="s">
        <v>279</v>
      </c>
      <c r="AF13" s="147">
        <f t="shared" si="2"/>
        <v>15</v>
      </c>
      <c r="AG13" s="72" t="s">
        <v>276</v>
      </c>
      <c r="AH13" s="147">
        <f t="shared" si="3"/>
        <v>15</v>
      </c>
      <c r="AI13" s="72" t="s">
        <v>338</v>
      </c>
      <c r="AJ13" s="147">
        <f t="shared" si="4"/>
        <v>0</v>
      </c>
      <c r="AK13" s="186" t="s">
        <v>339</v>
      </c>
      <c r="AL13" s="147">
        <f t="shared" si="5"/>
        <v>0</v>
      </c>
      <c r="AM13" s="72" t="s">
        <v>282</v>
      </c>
      <c r="AN13" s="147">
        <f t="shared" si="6"/>
        <v>15</v>
      </c>
      <c r="AO13" s="72">
        <f t="shared" ref="AO13:AO15" si="9">+AB13+AD13+AF13+AH13+AJ13+AL13+AN13</f>
        <v>75</v>
      </c>
      <c r="AP13" s="72" t="str">
        <f t="shared" ref="AP13:AP15" si="10">+IF(AO13&gt;96,"Fuerte",IF(AO13&lt;85,"Débil","Moderado"))</f>
        <v>Débil</v>
      </c>
      <c r="AQ13" s="72" t="s">
        <v>345</v>
      </c>
      <c r="AR13" s="147" t="s">
        <v>345</v>
      </c>
      <c r="AS13" s="458" t="s">
        <v>341</v>
      </c>
      <c r="AT13" s="445" t="s">
        <v>284</v>
      </c>
      <c r="AU13" s="445">
        <v>3</v>
      </c>
      <c r="AV13" s="455" t="str">
        <f>IF(AU13=5,"CASI SEGURO",IF(AU13=4,"PROBABLE",IF(AU13=3,"POSIBLE",IF(AU13=2,"IMPROBABLE","RARA VEZ"))))</f>
        <v>POSIBLE</v>
      </c>
      <c r="AW13" s="445" t="s">
        <v>342</v>
      </c>
      <c r="AX13" s="445">
        <v>3</v>
      </c>
      <c r="AY13" s="455" t="str">
        <f>IF(AX13=1,"INSIGNIFICANTE",IF(AX13=2,"MENOR",IF(AX13=3,"MODERADO",IF(AX13=4,"MAYOR","CATASTRÓFICO"))))</f>
        <v>MODERADO</v>
      </c>
      <c r="AZ13" s="455">
        <f>IF(AX13=2,AU13+20,IF(AX13=3,AU13+30,IF(AX13=4,AU13+40,IF(AX13=5,AU13+50,AU13+10))))</f>
        <v>33</v>
      </c>
      <c r="BA13" s="604" t="str">
        <f>IF(AX13=1,$BB13,IF(AX13=2,$BC$13,IF(AX13=3,$BD$13,IF(AX13=4,$BE$13,$BF$13))))</f>
        <v>ALTA 3:3</v>
      </c>
      <c r="BB13" s="563" t="str">
        <f>IF($AZ13=11,"BAJA 1:1",IF($AZ13=12,"BAJA 2:1",IF($AZ13=13,"BAJA 3:1",IF($AZ13=14,"MODERADA 4:1","ALTA 5:1"))))</f>
        <v>ALTA 5:1</v>
      </c>
      <c r="BC13" s="564" t="str">
        <f>IF($AZ13=21,"BAJA 1:2",IF($AZ13=22,"BAJA 2:2",IF($AZ13=23,"MODERADA 3:2",IF($AZ13=24,"ALTA 4:2","ALTA 5:2"))))</f>
        <v>ALTA 5:2</v>
      </c>
      <c r="BD13" s="564" t="str">
        <f>IF($AZ13=31,"MODERADA 1:3",IF($AZ13=32,"MODERADA 2:3",IF($AZ13=33,"ALTA 3:3",IF($AZ13=34,"ALTA 4:3","EXTREMA 5:3"))))</f>
        <v>ALTA 3:3</v>
      </c>
      <c r="BE13" s="564" t="str">
        <f>IF($AZ13=41,"ALTA 1:4",IF($AZ13=42,"ALTA 2:4",IF($AZ13=43,"EXTREMA 3:4",IF($AZ13=44,"EXTREMA 4:4","EXTREMA 5:4"))))</f>
        <v>EXTREMA 5:4</v>
      </c>
      <c r="BF13" s="565" t="str">
        <f>IF($AZ13=51,"ALTA 1:5",IF($AZ13=52,"EXTREMA 2:5",IF($AZ13=53,"EXTREMA 3:5",IF($AZ13=54,"EXTREMA 4:5","EXTREMA 5:5"))))</f>
        <v>EXTREMA 5:5</v>
      </c>
      <c r="BG13" s="170" t="s">
        <v>1918</v>
      </c>
      <c r="BH13" s="170" t="s">
        <v>1875</v>
      </c>
      <c r="BI13" s="325">
        <v>43876</v>
      </c>
      <c r="BJ13" s="325">
        <v>43951</v>
      </c>
      <c r="BK13" s="34" t="s">
        <v>1919</v>
      </c>
      <c r="BL13" s="445" t="s">
        <v>1920</v>
      </c>
      <c r="BM13" s="445" t="s">
        <v>1921</v>
      </c>
      <c r="BN13" s="445" t="s">
        <v>1875</v>
      </c>
      <c r="BO13" s="445" t="s">
        <v>1922</v>
      </c>
      <c r="BP13" s="445" t="s">
        <v>1923</v>
      </c>
      <c r="BQ13" s="445" t="s">
        <v>1924</v>
      </c>
      <c r="BR13" s="734" t="s">
        <v>1925</v>
      </c>
      <c r="BS13" s="454" t="s">
        <v>1926</v>
      </c>
      <c r="BT13" s="734" t="s">
        <v>1927</v>
      </c>
      <c r="BU13" s="454" t="s">
        <v>1928</v>
      </c>
      <c r="BV13" s="445" t="s">
        <v>1929</v>
      </c>
      <c r="BW13" s="585" t="s">
        <v>1930</v>
      </c>
      <c r="BX13" s="569" t="s">
        <v>1931</v>
      </c>
      <c r="BY13" s="454" t="s">
        <v>1932</v>
      </c>
      <c r="BZ13" s="445"/>
      <c r="CA13" s="445" t="s">
        <v>1933</v>
      </c>
      <c r="CB13" s="552" t="s">
        <v>1934</v>
      </c>
      <c r="CC13" s="610" t="s">
        <v>1935</v>
      </c>
      <c r="CD13" s="445" t="s">
        <v>1936</v>
      </c>
      <c r="CE13" s="445" t="s">
        <v>1937</v>
      </c>
      <c r="CF13" s="454" t="s">
        <v>1938</v>
      </c>
      <c r="CG13" s="330"/>
    </row>
    <row r="14" spans="1:85" ht="84.75" customHeight="1">
      <c r="A14" s="435"/>
      <c r="B14" s="435"/>
      <c r="C14" s="435"/>
      <c r="D14" s="435"/>
      <c r="E14" s="435"/>
      <c r="F14" s="435"/>
      <c r="G14" s="435"/>
      <c r="H14" s="435"/>
      <c r="I14" s="435"/>
      <c r="J14" s="435"/>
      <c r="K14" s="435"/>
      <c r="L14" s="435"/>
      <c r="M14" s="435"/>
      <c r="N14" s="429"/>
      <c r="O14" s="460"/>
      <c r="P14" s="460"/>
      <c r="Q14" s="460"/>
      <c r="R14" s="430"/>
      <c r="S14" s="435"/>
      <c r="T14" s="326" t="s">
        <v>1814</v>
      </c>
      <c r="U14" s="331" t="s">
        <v>1939</v>
      </c>
      <c r="V14" s="332" t="s">
        <v>272</v>
      </c>
      <c r="W14" s="331" t="s">
        <v>1817</v>
      </c>
      <c r="X14" s="331" t="s">
        <v>1818</v>
      </c>
      <c r="Y14" s="331" t="s">
        <v>1819</v>
      </c>
      <c r="Z14" s="10" t="s">
        <v>276</v>
      </c>
      <c r="AA14" s="10" t="s">
        <v>277</v>
      </c>
      <c r="AB14" s="147">
        <f t="shared" si="0"/>
        <v>15</v>
      </c>
      <c r="AC14" s="30" t="s">
        <v>278</v>
      </c>
      <c r="AD14" s="147">
        <f t="shared" si="1"/>
        <v>15</v>
      </c>
      <c r="AE14" s="30" t="s">
        <v>279</v>
      </c>
      <c r="AF14" s="147">
        <f t="shared" si="2"/>
        <v>15</v>
      </c>
      <c r="AG14" s="30" t="s">
        <v>276</v>
      </c>
      <c r="AH14" s="147">
        <f t="shared" si="3"/>
        <v>15</v>
      </c>
      <c r="AI14" s="30" t="s">
        <v>280</v>
      </c>
      <c r="AJ14" s="147">
        <f t="shared" si="4"/>
        <v>15</v>
      </c>
      <c r="AK14" s="186" t="s">
        <v>281</v>
      </c>
      <c r="AL14" s="147">
        <f t="shared" si="5"/>
        <v>15</v>
      </c>
      <c r="AM14" s="30" t="s">
        <v>282</v>
      </c>
      <c r="AN14" s="147">
        <f t="shared" si="6"/>
        <v>15</v>
      </c>
      <c r="AO14" s="72">
        <f t="shared" si="9"/>
        <v>105</v>
      </c>
      <c r="AP14" s="72" t="str">
        <f t="shared" si="10"/>
        <v>Fuerte</v>
      </c>
      <c r="AQ14" s="72" t="s">
        <v>283</v>
      </c>
      <c r="AR14" s="147" t="s">
        <v>283</v>
      </c>
      <c r="AS14" s="435"/>
      <c r="AT14" s="435"/>
      <c r="AU14" s="435"/>
      <c r="AV14" s="435"/>
      <c r="AW14" s="435"/>
      <c r="AX14" s="435"/>
      <c r="AY14" s="435"/>
      <c r="AZ14" s="435"/>
      <c r="BA14" s="435"/>
      <c r="BB14" s="429"/>
      <c r="BC14" s="460"/>
      <c r="BD14" s="460"/>
      <c r="BE14" s="460"/>
      <c r="BF14" s="430"/>
      <c r="BG14" s="32" t="s">
        <v>1940</v>
      </c>
      <c r="BH14" s="170" t="s">
        <v>1875</v>
      </c>
      <c r="BI14" s="325">
        <v>43876</v>
      </c>
      <c r="BJ14" s="325">
        <v>43951</v>
      </c>
      <c r="BK14" s="170"/>
      <c r="BL14" s="435"/>
      <c r="BM14" s="435"/>
      <c r="BN14" s="435"/>
      <c r="BO14" s="435"/>
      <c r="BP14" s="435"/>
      <c r="BQ14" s="435"/>
      <c r="BR14" s="435"/>
      <c r="BS14" s="435"/>
      <c r="BT14" s="435"/>
      <c r="BU14" s="435"/>
      <c r="BV14" s="435"/>
      <c r="BW14" s="435"/>
      <c r="BX14" s="435"/>
      <c r="BY14" s="435"/>
      <c r="BZ14" s="435"/>
      <c r="CA14" s="435"/>
      <c r="CB14" s="429"/>
      <c r="CC14" s="435"/>
      <c r="CD14" s="435"/>
      <c r="CE14" s="435"/>
      <c r="CF14" s="435"/>
      <c r="CG14" s="330"/>
    </row>
    <row r="15" spans="1:85" ht="65.25" customHeight="1">
      <c r="A15" s="435"/>
      <c r="B15" s="435"/>
      <c r="C15" s="435"/>
      <c r="D15" s="435"/>
      <c r="E15" s="435"/>
      <c r="F15" s="435"/>
      <c r="G15" s="435"/>
      <c r="H15" s="435"/>
      <c r="I15" s="435"/>
      <c r="J15" s="435"/>
      <c r="K15" s="435"/>
      <c r="L15" s="435"/>
      <c r="M15" s="435"/>
      <c r="N15" s="429"/>
      <c r="O15" s="460"/>
      <c r="P15" s="460"/>
      <c r="Q15" s="460"/>
      <c r="R15" s="430"/>
      <c r="S15" s="435"/>
      <c r="T15" s="233" t="s">
        <v>1941</v>
      </c>
      <c r="U15" s="233" t="s">
        <v>1942</v>
      </c>
      <c r="V15" s="233" t="s">
        <v>272</v>
      </c>
      <c r="W15" s="233" t="s">
        <v>1943</v>
      </c>
      <c r="X15" s="233" t="s">
        <v>1944</v>
      </c>
      <c r="Y15" s="326" t="s">
        <v>1908</v>
      </c>
      <c r="Z15" s="233" t="s">
        <v>1945</v>
      </c>
      <c r="AA15" s="233" t="s">
        <v>277</v>
      </c>
      <c r="AB15" s="233">
        <f t="shared" si="0"/>
        <v>15</v>
      </c>
      <c r="AC15" s="233" t="s">
        <v>278</v>
      </c>
      <c r="AD15" s="233">
        <f t="shared" si="1"/>
        <v>15</v>
      </c>
      <c r="AE15" s="233" t="s">
        <v>279</v>
      </c>
      <c r="AF15" s="233">
        <f t="shared" si="2"/>
        <v>15</v>
      </c>
      <c r="AG15" s="233" t="s">
        <v>276</v>
      </c>
      <c r="AH15" s="233">
        <f t="shared" si="3"/>
        <v>15</v>
      </c>
      <c r="AI15" s="233" t="s">
        <v>280</v>
      </c>
      <c r="AJ15" s="233">
        <f t="shared" si="4"/>
        <v>15</v>
      </c>
      <c r="AK15" s="233" t="s">
        <v>281</v>
      </c>
      <c r="AL15" s="233">
        <f t="shared" si="5"/>
        <v>15</v>
      </c>
      <c r="AM15" s="233" t="s">
        <v>282</v>
      </c>
      <c r="AN15" s="233">
        <f t="shared" si="6"/>
        <v>15</v>
      </c>
      <c r="AO15" s="233">
        <f t="shared" si="9"/>
        <v>105</v>
      </c>
      <c r="AP15" s="233" t="str">
        <f t="shared" si="10"/>
        <v>Fuerte</v>
      </c>
      <c r="AQ15" s="233" t="s">
        <v>283</v>
      </c>
      <c r="AR15" s="233" t="s">
        <v>283</v>
      </c>
      <c r="AS15" s="435"/>
      <c r="AT15" s="435"/>
      <c r="AU15" s="435"/>
      <c r="AV15" s="435"/>
      <c r="AW15" s="435"/>
      <c r="AX15" s="435"/>
      <c r="AY15" s="435"/>
      <c r="AZ15" s="435"/>
      <c r="BA15" s="435"/>
      <c r="BB15" s="429"/>
      <c r="BC15" s="460"/>
      <c r="BD15" s="460"/>
      <c r="BE15" s="460"/>
      <c r="BF15" s="430"/>
      <c r="BG15" s="34" t="s">
        <v>1946</v>
      </c>
      <c r="BH15" s="170" t="s">
        <v>1875</v>
      </c>
      <c r="BI15" s="333">
        <v>43876</v>
      </c>
      <c r="BJ15" s="325">
        <v>44012</v>
      </c>
      <c r="BK15" s="32" t="s">
        <v>1947</v>
      </c>
      <c r="BL15" s="435"/>
      <c r="BM15" s="435"/>
      <c r="BN15" s="435"/>
      <c r="BO15" s="435"/>
      <c r="BP15" s="435"/>
      <c r="BQ15" s="435"/>
      <c r="BR15" s="435"/>
      <c r="BS15" s="435"/>
      <c r="BT15" s="435"/>
      <c r="BU15" s="435"/>
      <c r="BV15" s="435"/>
      <c r="BW15" s="435"/>
      <c r="BX15" s="435"/>
      <c r="BY15" s="435"/>
      <c r="BZ15" s="435"/>
      <c r="CA15" s="435"/>
      <c r="CB15" s="429"/>
      <c r="CC15" s="435"/>
      <c r="CD15" s="435"/>
      <c r="CE15" s="435"/>
      <c r="CF15" s="435"/>
      <c r="CG15" s="330"/>
    </row>
    <row r="16" spans="1:85" ht="63.75" customHeight="1">
      <c r="A16" s="435"/>
      <c r="B16" s="435"/>
      <c r="C16" s="435"/>
      <c r="D16" s="435"/>
      <c r="E16" s="435"/>
      <c r="F16" s="435"/>
      <c r="G16" s="435"/>
      <c r="H16" s="435"/>
      <c r="I16" s="435"/>
      <c r="J16" s="435"/>
      <c r="K16" s="435"/>
      <c r="L16" s="435"/>
      <c r="M16" s="435"/>
      <c r="N16" s="429"/>
      <c r="O16" s="460"/>
      <c r="P16" s="460"/>
      <c r="Q16" s="460"/>
      <c r="R16" s="430"/>
      <c r="S16" s="435"/>
      <c r="T16" s="334"/>
      <c r="U16" s="334"/>
      <c r="V16" s="334"/>
      <c r="W16" s="334"/>
      <c r="X16" s="334"/>
      <c r="Y16" s="335"/>
      <c r="Z16" s="334"/>
      <c r="AA16" s="334"/>
      <c r="AB16" s="334" t="str">
        <f t="shared" si="0"/>
        <v/>
      </c>
      <c r="AC16" s="334"/>
      <c r="AD16" s="334" t="str">
        <f t="shared" si="1"/>
        <v/>
      </c>
      <c r="AE16" s="334"/>
      <c r="AF16" s="334" t="str">
        <f t="shared" si="2"/>
        <v/>
      </c>
      <c r="AG16" s="334"/>
      <c r="AH16" s="334" t="str">
        <f t="shared" si="3"/>
        <v/>
      </c>
      <c r="AI16" s="334"/>
      <c r="AJ16" s="334" t="str">
        <f t="shared" si="4"/>
        <v/>
      </c>
      <c r="AK16" s="334"/>
      <c r="AL16" s="334" t="str">
        <f t="shared" si="5"/>
        <v/>
      </c>
      <c r="AM16" s="334"/>
      <c r="AN16" s="334" t="str">
        <f t="shared" si="6"/>
        <v/>
      </c>
      <c r="AO16" s="334"/>
      <c r="AP16" s="334"/>
      <c r="AQ16" s="334"/>
      <c r="AR16" s="334"/>
      <c r="AS16" s="435"/>
      <c r="AT16" s="435"/>
      <c r="AU16" s="435"/>
      <c r="AV16" s="435"/>
      <c r="AW16" s="435"/>
      <c r="AX16" s="435"/>
      <c r="AY16" s="435"/>
      <c r="AZ16" s="435"/>
      <c r="BA16" s="435"/>
      <c r="BB16" s="429"/>
      <c r="BC16" s="460"/>
      <c r="BD16" s="460"/>
      <c r="BE16" s="460"/>
      <c r="BF16" s="430"/>
      <c r="BG16" s="34" t="s">
        <v>1948</v>
      </c>
      <c r="BH16" s="336" t="s">
        <v>1875</v>
      </c>
      <c r="BI16" s="328">
        <v>44012</v>
      </c>
      <c r="BJ16" s="328">
        <v>44196</v>
      </c>
      <c r="BK16" s="327" t="s">
        <v>1949</v>
      </c>
      <c r="BL16" s="435"/>
      <c r="BM16" s="435"/>
      <c r="BN16" s="435"/>
      <c r="BO16" s="435"/>
      <c r="BP16" s="435"/>
      <c r="BQ16" s="435"/>
      <c r="BR16" s="435"/>
      <c r="BS16" s="435"/>
      <c r="BT16" s="435"/>
      <c r="BU16" s="435"/>
      <c r="BV16" s="435"/>
      <c r="BW16" s="435"/>
      <c r="BX16" s="435"/>
      <c r="BY16" s="435"/>
      <c r="BZ16" s="435"/>
      <c r="CA16" s="435"/>
      <c r="CB16" s="429"/>
      <c r="CC16" s="435"/>
      <c r="CD16" s="435"/>
      <c r="CE16" s="435"/>
      <c r="CF16" s="435"/>
      <c r="CG16" s="330"/>
    </row>
    <row r="17" spans="1:85" ht="147.75" customHeight="1">
      <c r="A17" s="435"/>
      <c r="B17" s="435"/>
      <c r="C17" s="435"/>
      <c r="D17" s="435"/>
      <c r="E17" s="435"/>
      <c r="F17" s="436"/>
      <c r="G17" s="435"/>
      <c r="H17" s="435"/>
      <c r="I17" s="513"/>
      <c r="J17" s="435"/>
      <c r="K17" s="513"/>
      <c r="L17" s="513"/>
      <c r="M17" s="513"/>
      <c r="N17" s="429"/>
      <c r="O17" s="460"/>
      <c r="P17" s="460"/>
      <c r="Q17" s="460"/>
      <c r="R17" s="430"/>
      <c r="S17" s="435"/>
      <c r="T17" s="337"/>
      <c r="U17" s="337"/>
      <c r="V17" s="337"/>
      <c r="W17" s="337"/>
      <c r="X17" s="337"/>
      <c r="Y17" s="213"/>
      <c r="Z17" s="337"/>
      <c r="AA17" s="337"/>
      <c r="AB17" s="337" t="str">
        <f t="shared" si="0"/>
        <v/>
      </c>
      <c r="AC17" s="337"/>
      <c r="AD17" s="337" t="str">
        <f t="shared" si="1"/>
        <v/>
      </c>
      <c r="AE17" s="337"/>
      <c r="AF17" s="337" t="str">
        <f t="shared" si="2"/>
        <v/>
      </c>
      <c r="AG17" s="337"/>
      <c r="AH17" s="337" t="str">
        <f t="shared" si="3"/>
        <v/>
      </c>
      <c r="AI17" s="337"/>
      <c r="AJ17" s="337" t="str">
        <f t="shared" si="4"/>
        <v/>
      </c>
      <c r="AK17" s="337"/>
      <c r="AL17" s="337" t="str">
        <f t="shared" si="5"/>
        <v/>
      </c>
      <c r="AM17" s="337"/>
      <c r="AN17" s="337" t="str">
        <f t="shared" si="6"/>
        <v/>
      </c>
      <c r="AO17" s="337"/>
      <c r="AP17" s="337"/>
      <c r="AQ17" s="337"/>
      <c r="AR17" s="337"/>
      <c r="AS17" s="436"/>
      <c r="AT17" s="436"/>
      <c r="AU17" s="436"/>
      <c r="AV17" s="436"/>
      <c r="AW17" s="436"/>
      <c r="AX17" s="436"/>
      <c r="AY17" s="436"/>
      <c r="AZ17" s="436"/>
      <c r="BA17" s="436"/>
      <c r="BB17" s="429"/>
      <c r="BC17" s="460"/>
      <c r="BD17" s="460"/>
      <c r="BE17" s="460"/>
      <c r="BF17" s="430"/>
      <c r="BG17" s="170"/>
      <c r="BH17" s="207"/>
      <c r="BI17" s="163"/>
      <c r="BJ17" s="163"/>
      <c r="BK17" s="163"/>
      <c r="BL17" s="436"/>
      <c r="BM17" s="436"/>
      <c r="BN17" s="436"/>
      <c r="BO17" s="436"/>
      <c r="BP17" s="436"/>
      <c r="BQ17" s="436"/>
      <c r="BR17" s="436"/>
      <c r="BS17" s="436"/>
      <c r="BT17" s="436"/>
      <c r="BU17" s="436"/>
      <c r="BV17" s="436"/>
      <c r="BW17" s="436"/>
      <c r="BX17" s="436"/>
      <c r="BY17" s="436"/>
      <c r="BZ17" s="436"/>
      <c r="CA17" s="436"/>
      <c r="CB17" s="431"/>
      <c r="CC17" s="436"/>
      <c r="CD17" s="436"/>
      <c r="CE17" s="436"/>
      <c r="CF17" s="436"/>
      <c r="CG17" s="330"/>
    </row>
    <row r="18" spans="1:85" ht="100.5" customHeight="1">
      <c r="A18" s="435"/>
      <c r="B18" s="435"/>
      <c r="C18" s="445" t="s">
        <v>1950</v>
      </c>
      <c r="D18" s="445" t="s">
        <v>1951</v>
      </c>
      <c r="E18" s="445" t="s">
        <v>1952</v>
      </c>
      <c r="F18" s="445" t="s">
        <v>1953</v>
      </c>
      <c r="G18" s="445" t="s">
        <v>318</v>
      </c>
      <c r="H18" s="445">
        <v>3</v>
      </c>
      <c r="I18" s="455" t="str">
        <f>IF(H18=5,"CASI SEGURO",IF(H18=4,"PROBABLE",IF(H18=3,"POSIBLE",IF(H18=2,"IMPROBABLE","RARA VEZ"))))</f>
        <v>POSIBLE</v>
      </c>
      <c r="J18" s="445">
        <v>3</v>
      </c>
      <c r="K18" s="455" t="str">
        <f>IF(J18=1,"INSIGNIFICANTE",IF(J18=2,"MENOR",IF(J18=3,"MODERADO",IF(J18=4,"MAYOR","CATASTRÓFICO"))))</f>
        <v>MODERADO</v>
      </c>
      <c r="L18" s="455">
        <f>IF(J18=2,H18+20,IF(J18=3,H18+30,IF(J18=4,H18+40,IF(J18=5,H18+50,H18+10))))</f>
        <v>33</v>
      </c>
      <c r="M18" s="453" t="str">
        <f>IF(J18=1,N18,IF(J18=2,O18,IF(J18=3,P18,IF(J18=4,Q18,R18))))</f>
        <v>ALTA 3:3</v>
      </c>
      <c r="N18" s="563" t="str">
        <f>IF($L18=11,"BAJA 1:1",IF($L18=12,"BAJA 2:1",IF($L18=13,"BAJA 3:1",IF($L18=14,"MODERADA 4:1","ALTA 5:1"))))</f>
        <v>ALTA 5:1</v>
      </c>
      <c r="O18" s="564" t="str">
        <f>IF($L18=21,"BAJA 1:2",IF($L18=22,"BAJA 2:2",IF($L18=23,"MODERADA 3:2",IF($L18=24,"ALTA 4:2","ALTA 5:2"))))</f>
        <v>ALTA 5:2</v>
      </c>
      <c r="P18" s="564" t="str">
        <f>IF($L18=31,"MODERADA 1:3",IF($L18=32,"MODERADA 2:3",IF($L18=33,"ALTA 3:3",IF($L18=34,"ALTA 4:3","EXTREMA 5:3"))))</f>
        <v>ALTA 3:3</v>
      </c>
      <c r="Q18" s="564" t="str">
        <f>IF($L18=41,"ALTA 1:4",IF($L18=42,"ALTA 2:4",IF($L18=43,"EXTREMA 3:4",IF($L18=44,"EXTREMA 4:4","EXTREMA 5:4"))))</f>
        <v>EXTREMA 5:4</v>
      </c>
      <c r="R18" s="565" t="str">
        <f>IF($L18=51,"ALTA 1:5",IF($L18=52,"EXTREMA 2:5",IF($L18=53,"EXTREMA 3:5",IF($L18=54,"EXTREMA 4:5","EXTREMA 5:5"))))</f>
        <v>EXTREMA 5:5</v>
      </c>
      <c r="S18" s="445" t="s">
        <v>353</v>
      </c>
      <c r="T18" s="148" t="s">
        <v>1954</v>
      </c>
      <c r="U18" s="10" t="s">
        <v>1955</v>
      </c>
      <c r="V18" s="10" t="s">
        <v>1956</v>
      </c>
      <c r="W18" s="10" t="s">
        <v>1957</v>
      </c>
      <c r="X18" s="10" t="s">
        <v>1958</v>
      </c>
      <c r="Y18" s="10" t="s">
        <v>1959</v>
      </c>
      <c r="Z18" s="30" t="s">
        <v>276</v>
      </c>
      <c r="AA18" s="30" t="s">
        <v>277</v>
      </c>
      <c r="AB18" s="146">
        <f t="shared" si="0"/>
        <v>15</v>
      </c>
      <c r="AC18" s="30" t="s">
        <v>278</v>
      </c>
      <c r="AD18" s="146">
        <f t="shared" si="1"/>
        <v>15</v>
      </c>
      <c r="AE18" s="30" t="s">
        <v>279</v>
      </c>
      <c r="AF18" s="146">
        <f t="shared" si="2"/>
        <v>15</v>
      </c>
      <c r="AG18" s="30" t="s">
        <v>276</v>
      </c>
      <c r="AH18" s="146">
        <f t="shared" si="3"/>
        <v>15</v>
      </c>
      <c r="AI18" s="30" t="s">
        <v>280</v>
      </c>
      <c r="AJ18" s="146">
        <f t="shared" si="4"/>
        <v>15</v>
      </c>
      <c r="AK18" s="10" t="s">
        <v>281</v>
      </c>
      <c r="AL18" s="146">
        <f t="shared" si="5"/>
        <v>15</v>
      </c>
      <c r="AM18" s="30" t="s">
        <v>282</v>
      </c>
      <c r="AN18" s="146">
        <f t="shared" si="6"/>
        <v>15</v>
      </c>
      <c r="AO18" s="30">
        <f t="shared" ref="AO18:AO20" si="11">+AB18+AD18+AF18+AH18+AJ18+AL18+AN18</f>
        <v>105</v>
      </c>
      <c r="AP18" s="30" t="str">
        <f t="shared" ref="AP18:AQ18" si="12">+IF(AO18&gt;96,"Fuerte",IF(AO18&lt;85,"Débil","Moderado"))</f>
        <v>Fuerte</v>
      </c>
      <c r="AQ18" s="30" t="str">
        <f t="shared" si="12"/>
        <v>Fuerte</v>
      </c>
      <c r="AR18" s="152" t="s">
        <v>283</v>
      </c>
      <c r="AS18" s="458" t="s">
        <v>341</v>
      </c>
      <c r="AT18" s="445" t="s">
        <v>342</v>
      </c>
      <c r="AU18" s="445">
        <v>3</v>
      </c>
      <c r="AV18" s="455" t="str">
        <f>IF(AU18=5,"CASI SEGURO",IF(AU18=4,"PROBABLE",IF(AU18=3,"POSIBLE",IF(AU18=2,"IMPROBABLE","RARA VEZ"))))</f>
        <v>POSIBLE</v>
      </c>
      <c r="AW18" s="445" t="s">
        <v>342</v>
      </c>
      <c r="AX18" s="445">
        <v>3</v>
      </c>
      <c r="AY18" s="455" t="str">
        <f>IF(AX18=1,"INSIGNIFICANTE",IF(AX18=2,"MENOR",IF(AX18=3,"MODERADO",IF(AX18=4,"MAYOR","CATASTRÓFICO"))))</f>
        <v>MODERADO</v>
      </c>
      <c r="AZ18" s="455">
        <f>IF(AX18=2,AU18+20,IF(AX18=3,AU18+30,IF(AX18=4,AU18+40,IF(AX18=5,AU18+50,AU18+10))))</f>
        <v>33</v>
      </c>
      <c r="BA18" s="604" t="str">
        <f>IF(AX18=1,$BB18,IF(AX18=2,$BC$18,IF(AX18=3,$BD$18,IF(AX18=4,$BE$18,$BF$18))))</f>
        <v>ALTA 3:3</v>
      </c>
      <c r="BB18" s="563" t="str">
        <f>IF($AZ18=11,"BAJA 1:1",IF($AZ18=12,"BAJA 2:1",IF($AZ18=13,"BAJA 3:1",IF($AZ18=14,"MODERADA 4:1","ALTA 5:1"))))</f>
        <v>ALTA 5:1</v>
      </c>
      <c r="BC18" s="564" t="str">
        <f>IF($AZ18=21,"BAJA 1:2",IF($AZ18=22,"BAJA 2:2",IF($AZ18=23,"MODERADA 3:2",IF($AZ18=24,"ALTA 4:2","ALTA 5:2"))))</f>
        <v>ALTA 5:2</v>
      </c>
      <c r="BD18" s="564" t="str">
        <f>IF($AZ18=31,"MODERADA 1:3",IF($AZ18=32,"MODERADA 2:3",IF($AZ18=33,"ALTA 3:3",IF($AZ18=34,"ALTA 4:3","EXTREMA 5:3"))))</f>
        <v>ALTA 3:3</v>
      </c>
      <c r="BE18" s="564" t="str">
        <f>IF($AZ18=41,"ALTA 1:4",IF($AZ18=42,"ALTA 2:4",IF($AZ18=43,"EXTREMA 3:4",IF($AZ18=44,"EXTREMA 4:4","EXTREMA 5:4"))))</f>
        <v>EXTREMA 5:4</v>
      </c>
      <c r="BF18" s="565" t="str">
        <f>IF($AZ18=51,"ALTA 1:5",IF($AZ18=52,"EXTREMA 2:5",IF($AZ18=53,"EXTREMA 3:5",IF($AZ18=54,"EXTREMA 4:5","EXTREMA 5:5"))))</f>
        <v>EXTREMA 5:5</v>
      </c>
      <c r="BG18" s="445" t="s">
        <v>1960</v>
      </c>
      <c r="BH18" s="445" t="s">
        <v>1961</v>
      </c>
      <c r="BI18" s="607">
        <v>43876</v>
      </c>
      <c r="BJ18" s="607">
        <v>44196</v>
      </c>
      <c r="BK18" s="445" t="s">
        <v>1962</v>
      </c>
      <c r="BL18" s="445" t="s">
        <v>1963</v>
      </c>
      <c r="BM18" s="445" t="s">
        <v>1921</v>
      </c>
      <c r="BN18" s="445" t="s">
        <v>1875</v>
      </c>
      <c r="BO18" s="445" t="s">
        <v>1964</v>
      </c>
      <c r="BP18" s="445" t="s">
        <v>1923</v>
      </c>
      <c r="BQ18" s="445" t="s">
        <v>1965</v>
      </c>
      <c r="BR18" s="734" t="s">
        <v>1966</v>
      </c>
      <c r="BS18" s="445" t="s">
        <v>1967</v>
      </c>
      <c r="BT18" s="454" t="s">
        <v>1968</v>
      </c>
      <c r="BU18" s="454" t="s">
        <v>1969</v>
      </c>
      <c r="BV18" s="445" t="s">
        <v>1929</v>
      </c>
      <c r="BW18" s="454" t="s">
        <v>1970</v>
      </c>
      <c r="BX18" s="445" t="s">
        <v>1971</v>
      </c>
      <c r="BY18" s="454" t="s">
        <v>1972</v>
      </c>
      <c r="BZ18" s="445" t="s">
        <v>1929</v>
      </c>
      <c r="CA18" s="445" t="s">
        <v>1973</v>
      </c>
      <c r="CB18" s="552" t="s">
        <v>1974</v>
      </c>
      <c r="CC18" s="610" t="s">
        <v>1975</v>
      </c>
      <c r="CD18" s="445" t="s">
        <v>1936</v>
      </c>
      <c r="CE18" s="735" t="s">
        <v>1976</v>
      </c>
      <c r="CF18" s="454" t="s">
        <v>1977</v>
      </c>
      <c r="CG18" s="330"/>
    </row>
    <row r="19" spans="1:85" ht="121.5" customHeight="1">
      <c r="A19" s="435"/>
      <c r="B19" s="435"/>
      <c r="C19" s="435"/>
      <c r="D19" s="435"/>
      <c r="E19" s="435"/>
      <c r="F19" s="435"/>
      <c r="G19" s="435"/>
      <c r="H19" s="435"/>
      <c r="I19" s="435"/>
      <c r="J19" s="435"/>
      <c r="K19" s="435"/>
      <c r="L19" s="435"/>
      <c r="M19" s="435"/>
      <c r="N19" s="429"/>
      <c r="O19" s="460"/>
      <c r="P19" s="460"/>
      <c r="Q19" s="460"/>
      <c r="R19" s="430"/>
      <c r="S19" s="435"/>
      <c r="T19" s="154" t="s">
        <v>1978</v>
      </c>
      <c r="U19" s="30" t="s">
        <v>1961</v>
      </c>
      <c r="V19" s="10" t="s">
        <v>1956</v>
      </c>
      <c r="W19" s="10" t="s">
        <v>1979</v>
      </c>
      <c r="X19" s="10" t="s">
        <v>1980</v>
      </c>
      <c r="Y19" s="30" t="s">
        <v>1981</v>
      </c>
      <c r="Z19" s="30" t="s">
        <v>276</v>
      </c>
      <c r="AA19" s="30" t="s">
        <v>277</v>
      </c>
      <c r="AB19" s="146">
        <f t="shared" si="0"/>
        <v>15</v>
      </c>
      <c r="AC19" s="30" t="s">
        <v>278</v>
      </c>
      <c r="AD19" s="146">
        <f t="shared" si="1"/>
        <v>15</v>
      </c>
      <c r="AE19" s="30" t="s">
        <v>279</v>
      </c>
      <c r="AF19" s="146">
        <f t="shared" si="2"/>
        <v>15</v>
      </c>
      <c r="AG19" s="30" t="s">
        <v>276</v>
      </c>
      <c r="AH19" s="146">
        <f t="shared" si="3"/>
        <v>15</v>
      </c>
      <c r="AI19" s="30" t="s">
        <v>280</v>
      </c>
      <c r="AJ19" s="146">
        <f t="shared" si="4"/>
        <v>15</v>
      </c>
      <c r="AK19" s="10" t="s">
        <v>281</v>
      </c>
      <c r="AL19" s="146">
        <f t="shared" si="5"/>
        <v>15</v>
      </c>
      <c r="AM19" s="30" t="s">
        <v>282</v>
      </c>
      <c r="AN19" s="146">
        <f t="shared" si="6"/>
        <v>15</v>
      </c>
      <c r="AO19" s="30">
        <f t="shared" si="11"/>
        <v>105</v>
      </c>
      <c r="AP19" s="30" t="str">
        <f t="shared" ref="AP19:AQ19" si="13">+IF(AO19&gt;96,"Fuerte",IF(AO19&lt;85,"Débil","Moderado"))</f>
        <v>Fuerte</v>
      </c>
      <c r="AQ19" s="30" t="str">
        <f t="shared" si="13"/>
        <v>Fuerte</v>
      </c>
      <c r="AR19" s="152" t="s">
        <v>283</v>
      </c>
      <c r="AS19" s="435"/>
      <c r="AT19" s="435"/>
      <c r="AU19" s="435"/>
      <c r="AV19" s="435"/>
      <c r="AW19" s="435"/>
      <c r="AX19" s="435"/>
      <c r="AY19" s="435"/>
      <c r="AZ19" s="435"/>
      <c r="BA19" s="435"/>
      <c r="BB19" s="429"/>
      <c r="BC19" s="460"/>
      <c r="BD19" s="460"/>
      <c r="BE19" s="460"/>
      <c r="BF19" s="430"/>
      <c r="BG19" s="435"/>
      <c r="BH19" s="435"/>
      <c r="BI19" s="435"/>
      <c r="BJ19" s="435"/>
      <c r="BK19" s="435"/>
      <c r="BL19" s="435"/>
      <c r="BM19" s="435"/>
      <c r="BN19" s="435"/>
      <c r="BO19" s="435"/>
      <c r="BP19" s="435"/>
      <c r="BQ19" s="435"/>
      <c r="BR19" s="435"/>
      <c r="BS19" s="435"/>
      <c r="BT19" s="435"/>
      <c r="BU19" s="435"/>
      <c r="BV19" s="435"/>
      <c r="BW19" s="435"/>
      <c r="BX19" s="435"/>
      <c r="BY19" s="435"/>
      <c r="BZ19" s="435"/>
      <c r="CA19" s="435"/>
      <c r="CB19" s="429"/>
      <c r="CC19" s="435"/>
      <c r="CD19" s="435"/>
      <c r="CE19" s="435"/>
      <c r="CF19" s="435"/>
      <c r="CG19" s="330"/>
    </row>
    <row r="20" spans="1:85" ht="101.25" customHeight="1">
      <c r="A20" s="435"/>
      <c r="B20" s="435"/>
      <c r="C20" s="435"/>
      <c r="D20" s="435"/>
      <c r="E20" s="435"/>
      <c r="F20" s="435"/>
      <c r="G20" s="435"/>
      <c r="H20" s="435"/>
      <c r="I20" s="435"/>
      <c r="J20" s="435"/>
      <c r="K20" s="435"/>
      <c r="L20" s="435"/>
      <c r="M20" s="435"/>
      <c r="N20" s="429"/>
      <c r="O20" s="460"/>
      <c r="P20" s="460"/>
      <c r="Q20" s="460"/>
      <c r="R20" s="430"/>
      <c r="S20" s="435"/>
      <c r="T20" s="232" t="s">
        <v>1982</v>
      </c>
      <c r="U20" s="232" t="s">
        <v>1961</v>
      </c>
      <c r="V20" s="232" t="s">
        <v>421</v>
      </c>
      <c r="W20" s="232" t="s">
        <v>1983</v>
      </c>
      <c r="X20" s="232" t="s">
        <v>1984</v>
      </c>
      <c r="Y20" s="154" t="s">
        <v>1985</v>
      </c>
      <c r="Z20" s="232" t="s">
        <v>276</v>
      </c>
      <c r="AA20" s="232" t="s">
        <v>277</v>
      </c>
      <c r="AB20" s="232">
        <f t="shared" si="0"/>
        <v>15</v>
      </c>
      <c r="AC20" s="232" t="s">
        <v>278</v>
      </c>
      <c r="AD20" s="232">
        <f t="shared" si="1"/>
        <v>15</v>
      </c>
      <c r="AE20" s="232" t="s">
        <v>279</v>
      </c>
      <c r="AF20" s="232">
        <f t="shared" si="2"/>
        <v>15</v>
      </c>
      <c r="AG20" s="232" t="s">
        <v>276</v>
      </c>
      <c r="AH20" s="232">
        <f t="shared" si="3"/>
        <v>15</v>
      </c>
      <c r="AI20" s="232" t="s">
        <v>280</v>
      </c>
      <c r="AJ20" s="232">
        <f t="shared" si="4"/>
        <v>15</v>
      </c>
      <c r="AK20" s="232" t="s">
        <v>281</v>
      </c>
      <c r="AL20" s="232">
        <f t="shared" si="5"/>
        <v>15</v>
      </c>
      <c r="AM20" s="232" t="s">
        <v>282</v>
      </c>
      <c r="AN20" s="232">
        <f t="shared" si="6"/>
        <v>15</v>
      </c>
      <c r="AO20" s="232">
        <f t="shared" si="11"/>
        <v>105</v>
      </c>
      <c r="AP20" s="232" t="str">
        <f t="shared" ref="AP20:AR20" si="14">+IF(AO20&gt;96,"Fuerte",IF(AO20&lt;85,"Débil","Moderado"))</f>
        <v>Fuerte</v>
      </c>
      <c r="AQ20" s="232" t="str">
        <f t="shared" si="14"/>
        <v>Fuerte</v>
      </c>
      <c r="AR20" s="232" t="str">
        <f t="shared" si="14"/>
        <v>Fuerte</v>
      </c>
      <c r="AS20" s="435"/>
      <c r="AT20" s="435"/>
      <c r="AU20" s="435"/>
      <c r="AV20" s="435"/>
      <c r="AW20" s="435"/>
      <c r="AX20" s="435"/>
      <c r="AY20" s="435"/>
      <c r="AZ20" s="435"/>
      <c r="BA20" s="435"/>
      <c r="BB20" s="429"/>
      <c r="BC20" s="460"/>
      <c r="BD20" s="460"/>
      <c r="BE20" s="460"/>
      <c r="BF20" s="430"/>
      <c r="BG20" s="435"/>
      <c r="BH20" s="435"/>
      <c r="BI20" s="435"/>
      <c r="BJ20" s="435"/>
      <c r="BK20" s="435"/>
      <c r="BL20" s="435"/>
      <c r="BM20" s="435"/>
      <c r="BN20" s="435"/>
      <c r="BO20" s="435"/>
      <c r="BP20" s="435"/>
      <c r="BQ20" s="435"/>
      <c r="BR20" s="435"/>
      <c r="BS20" s="435"/>
      <c r="BT20" s="435"/>
      <c r="BU20" s="435"/>
      <c r="BV20" s="435"/>
      <c r="BW20" s="435"/>
      <c r="BX20" s="435"/>
      <c r="BY20" s="435"/>
      <c r="BZ20" s="435"/>
      <c r="CA20" s="435"/>
      <c r="CB20" s="429"/>
      <c r="CC20" s="435"/>
      <c r="CD20" s="435"/>
      <c r="CE20" s="435"/>
      <c r="CF20" s="435"/>
      <c r="CG20" s="330"/>
    </row>
    <row r="21" spans="1:85" ht="76.5" customHeight="1">
      <c r="A21" s="435"/>
      <c r="B21" s="435"/>
      <c r="C21" s="435"/>
      <c r="D21" s="435"/>
      <c r="E21" s="435"/>
      <c r="F21" s="435"/>
      <c r="G21" s="435"/>
      <c r="H21" s="435"/>
      <c r="I21" s="435"/>
      <c r="J21" s="435"/>
      <c r="K21" s="435"/>
      <c r="L21" s="435"/>
      <c r="M21" s="435"/>
      <c r="N21" s="429"/>
      <c r="O21" s="460"/>
      <c r="P21" s="460"/>
      <c r="Q21" s="460"/>
      <c r="R21" s="430"/>
      <c r="S21" s="435"/>
      <c r="T21" s="338"/>
      <c r="U21" s="338"/>
      <c r="V21" s="338"/>
      <c r="W21" s="338"/>
      <c r="X21" s="338"/>
      <c r="Y21" s="239"/>
      <c r="Z21" s="338"/>
      <c r="AA21" s="338"/>
      <c r="AB21" s="338" t="str">
        <f t="shared" si="0"/>
        <v/>
      </c>
      <c r="AC21" s="338"/>
      <c r="AD21" s="338" t="str">
        <f t="shared" si="1"/>
        <v/>
      </c>
      <c r="AE21" s="338"/>
      <c r="AF21" s="338" t="str">
        <f t="shared" si="2"/>
        <v/>
      </c>
      <c r="AG21" s="338"/>
      <c r="AH21" s="338" t="str">
        <f t="shared" si="3"/>
        <v/>
      </c>
      <c r="AI21" s="338"/>
      <c r="AJ21" s="338" t="str">
        <f t="shared" si="4"/>
        <v/>
      </c>
      <c r="AK21" s="338"/>
      <c r="AL21" s="338" t="str">
        <f t="shared" si="5"/>
        <v/>
      </c>
      <c r="AM21" s="338"/>
      <c r="AN21" s="338" t="str">
        <f t="shared" si="6"/>
        <v/>
      </c>
      <c r="AO21" s="338"/>
      <c r="AP21" s="338"/>
      <c r="AQ21" s="338"/>
      <c r="AR21" s="338"/>
      <c r="AS21" s="435"/>
      <c r="AT21" s="435"/>
      <c r="AU21" s="435"/>
      <c r="AV21" s="435"/>
      <c r="AW21" s="435"/>
      <c r="AX21" s="435"/>
      <c r="AY21" s="435"/>
      <c r="AZ21" s="435"/>
      <c r="BA21" s="435"/>
      <c r="BB21" s="429"/>
      <c r="BC21" s="460"/>
      <c r="BD21" s="460"/>
      <c r="BE21" s="460"/>
      <c r="BF21" s="430"/>
      <c r="BG21" s="435"/>
      <c r="BH21" s="435"/>
      <c r="BI21" s="435"/>
      <c r="BJ21" s="435"/>
      <c r="BK21" s="435"/>
      <c r="BL21" s="435"/>
      <c r="BM21" s="435"/>
      <c r="BN21" s="435"/>
      <c r="BO21" s="435"/>
      <c r="BP21" s="435"/>
      <c r="BQ21" s="435"/>
      <c r="BR21" s="435"/>
      <c r="BS21" s="435"/>
      <c r="BT21" s="435"/>
      <c r="BU21" s="435"/>
      <c r="BV21" s="435"/>
      <c r="BW21" s="435"/>
      <c r="BX21" s="435"/>
      <c r="BY21" s="435"/>
      <c r="BZ21" s="435"/>
      <c r="CA21" s="435"/>
      <c r="CB21" s="429"/>
      <c r="CC21" s="435"/>
      <c r="CD21" s="435"/>
      <c r="CE21" s="435"/>
      <c r="CF21" s="435"/>
      <c r="CG21" s="330"/>
    </row>
    <row r="22" spans="1:85" ht="78.75" customHeight="1">
      <c r="A22" s="435"/>
      <c r="B22" s="435"/>
      <c r="C22" s="435"/>
      <c r="D22" s="435"/>
      <c r="E22" s="435"/>
      <c r="F22" s="435"/>
      <c r="G22" s="435"/>
      <c r="H22" s="435"/>
      <c r="I22" s="513"/>
      <c r="J22" s="435"/>
      <c r="K22" s="513"/>
      <c r="L22" s="513"/>
      <c r="M22" s="513"/>
      <c r="N22" s="429"/>
      <c r="O22" s="460"/>
      <c r="P22" s="460"/>
      <c r="Q22" s="460"/>
      <c r="R22" s="430"/>
      <c r="S22" s="435"/>
      <c r="T22" s="339"/>
      <c r="U22" s="339"/>
      <c r="V22" s="339"/>
      <c r="W22" s="339"/>
      <c r="X22" s="339"/>
      <c r="Y22" s="148"/>
      <c r="Z22" s="339"/>
      <c r="AA22" s="339"/>
      <c r="AB22" s="339" t="str">
        <f t="shared" si="0"/>
        <v/>
      </c>
      <c r="AC22" s="339"/>
      <c r="AD22" s="339" t="str">
        <f t="shared" si="1"/>
        <v/>
      </c>
      <c r="AE22" s="339"/>
      <c r="AF22" s="339" t="str">
        <f t="shared" si="2"/>
        <v/>
      </c>
      <c r="AG22" s="339"/>
      <c r="AH22" s="339" t="str">
        <f t="shared" si="3"/>
        <v/>
      </c>
      <c r="AI22" s="339"/>
      <c r="AJ22" s="339" t="str">
        <f t="shared" si="4"/>
        <v/>
      </c>
      <c r="AK22" s="339"/>
      <c r="AL22" s="339" t="str">
        <f t="shared" si="5"/>
        <v/>
      </c>
      <c r="AM22" s="339"/>
      <c r="AN22" s="339" t="str">
        <f t="shared" si="6"/>
        <v/>
      </c>
      <c r="AO22" s="339"/>
      <c r="AP22" s="339"/>
      <c r="AQ22" s="339"/>
      <c r="AR22" s="339"/>
      <c r="AS22" s="436"/>
      <c r="AT22" s="436"/>
      <c r="AU22" s="436"/>
      <c r="AV22" s="436"/>
      <c r="AW22" s="436"/>
      <c r="AX22" s="436"/>
      <c r="AY22" s="436"/>
      <c r="AZ22" s="436"/>
      <c r="BA22" s="436"/>
      <c r="BB22" s="429"/>
      <c r="BC22" s="460"/>
      <c r="BD22" s="460"/>
      <c r="BE22" s="460"/>
      <c r="BF22" s="430"/>
      <c r="BG22" s="436"/>
      <c r="BH22" s="436"/>
      <c r="BI22" s="436"/>
      <c r="BJ22" s="436"/>
      <c r="BK22" s="436"/>
      <c r="BL22" s="436"/>
      <c r="BM22" s="436"/>
      <c r="BN22" s="436"/>
      <c r="BO22" s="436"/>
      <c r="BP22" s="436"/>
      <c r="BQ22" s="436"/>
      <c r="BR22" s="436"/>
      <c r="BS22" s="436"/>
      <c r="BT22" s="436"/>
      <c r="BU22" s="436"/>
      <c r="BV22" s="436"/>
      <c r="BW22" s="436"/>
      <c r="BX22" s="436"/>
      <c r="BY22" s="436"/>
      <c r="BZ22" s="436"/>
      <c r="CA22" s="436"/>
      <c r="CB22" s="431"/>
      <c r="CC22" s="436"/>
      <c r="CD22" s="436"/>
      <c r="CE22" s="436"/>
      <c r="CF22" s="436"/>
      <c r="CG22" s="330"/>
    </row>
    <row r="23" spans="1:85" ht="77.25" customHeight="1">
      <c r="A23" s="435"/>
      <c r="B23" s="435"/>
      <c r="C23" s="445" t="s">
        <v>1986</v>
      </c>
      <c r="D23" s="445" t="s">
        <v>1987</v>
      </c>
      <c r="E23" s="445" t="s">
        <v>1988</v>
      </c>
      <c r="F23" s="13" t="s">
        <v>1989</v>
      </c>
      <c r="G23" s="445" t="s">
        <v>330</v>
      </c>
      <c r="H23" s="445">
        <v>3</v>
      </c>
      <c r="I23" s="455" t="str">
        <f>IF(H23=5,"CASI SEGURO",IF(H23=4,"PROBABLE",IF(H23=3,"POSIBLE",IF(H23=2,"IMPROBABLE","RARA VEZ"))))</f>
        <v>POSIBLE</v>
      </c>
      <c r="J23" s="445">
        <v>5</v>
      </c>
      <c r="K23" s="455" t="str">
        <f>IF(J23=1,"INSIGNIFICANTE",IF(J23=2,"MENOR",IF(J23=3,"MODERADO",IF(J23=4,"MAYOR","CATASTRÓFICO"))))</f>
        <v>CATASTRÓFICO</v>
      </c>
      <c r="L23" s="455">
        <f>IF(J23=2,H23+20,IF(J23=3,H23+30,IF(J23=4,H23+40,IF(J23=5,H23+50,H23+10))))</f>
        <v>53</v>
      </c>
      <c r="M23" s="453" t="str">
        <f>IF(J23=1,N23,IF(J23=2,O23,IF(J23=3,P23,IF(J23=4,Q23,R23))))</f>
        <v>EXTREMA 3:5</v>
      </c>
      <c r="N23" s="563" t="str">
        <f>IF($L23=11,"BAJA 1:1",IF($L23=12,"BAJA 2:1",IF($L23=13,"BAJA 3:1",IF($L23=14,"MODERADA 4:1","ALTA 5:1"))))</f>
        <v>ALTA 5:1</v>
      </c>
      <c r="O23" s="564" t="str">
        <f>IF($L23=21,"BAJA 1:2",IF($L23=22,"BAJA 2:2",IF($L23=23,"MODERADA 3:2",IF($L23=24,"ALTA 4:2","ALTA 5:2"))))</f>
        <v>ALTA 5:2</v>
      </c>
      <c r="P23" s="564" t="str">
        <f>IF($L23=31,"MODERADA 1:3",IF($L23=32,"MODERADA 2:3",IF($L23=33,"ALTA 3:3",IF($L23=34,"ALTA 4:3","EXTREMA 5:3"))))</f>
        <v>EXTREMA 5:3</v>
      </c>
      <c r="Q23" s="564" t="str">
        <f>IF($L23=41,"ALTA 1:4",IF($L23=42,"ALTA 2:4",IF($L23=43,"EXTREMA 3:4",IF($L23=44,"EXTREMA 4:4","EXTREMA 5:4"))))</f>
        <v>EXTREMA 5:4</v>
      </c>
      <c r="R23" s="565" t="str">
        <f>IF($L23=51,"ALTA 1:5",IF($L23=52,"EXTREMA 2:5",IF($L23=53,"EXTREMA 3:5",IF($L23=54,"EXTREMA 4:5","EXTREMA 5:5"))))</f>
        <v>EXTREMA 3:5</v>
      </c>
      <c r="S23" s="445" t="s">
        <v>269</v>
      </c>
      <c r="T23" s="335" t="s">
        <v>1814</v>
      </c>
      <c r="U23" s="186" t="s">
        <v>1990</v>
      </c>
      <c r="V23" s="331" t="s">
        <v>1816</v>
      </c>
      <c r="W23" s="186" t="s">
        <v>1817</v>
      </c>
      <c r="X23" s="6" t="s">
        <v>1818</v>
      </c>
      <c r="Y23" s="10" t="s">
        <v>1991</v>
      </c>
      <c r="Z23" s="31" t="s">
        <v>276</v>
      </c>
      <c r="AA23" s="71" t="s">
        <v>277</v>
      </c>
      <c r="AB23" s="184">
        <f t="shared" si="0"/>
        <v>15</v>
      </c>
      <c r="AC23" s="71" t="s">
        <v>278</v>
      </c>
      <c r="AD23" s="184">
        <f t="shared" si="1"/>
        <v>15</v>
      </c>
      <c r="AE23" s="71" t="s">
        <v>279</v>
      </c>
      <c r="AF23" s="184">
        <f t="shared" si="2"/>
        <v>15</v>
      </c>
      <c r="AG23" s="71" t="s">
        <v>276</v>
      </c>
      <c r="AH23" s="184">
        <f t="shared" si="3"/>
        <v>15</v>
      </c>
      <c r="AI23" s="71" t="s">
        <v>280</v>
      </c>
      <c r="AJ23" s="184">
        <f t="shared" si="4"/>
        <v>15</v>
      </c>
      <c r="AK23" s="6" t="s">
        <v>281</v>
      </c>
      <c r="AL23" s="184">
        <f t="shared" si="5"/>
        <v>15</v>
      </c>
      <c r="AM23" s="71" t="s">
        <v>282</v>
      </c>
      <c r="AN23" s="184">
        <f t="shared" si="6"/>
        <v>15</v>
      </c>
      <c r="AO23" s="71">
        <f t="shared" ref="AO23:AO24" si="15">+AB23+AD23+AF23+AH23+AJ23+AL23+AN23</f>
        <v>105</v>
      </c>
      <c r="AP23" s="71" t="str">
        <f t="shared" ref="AP23:AQ23" si="16">+IF(AO23&gt;96,"Fuerte",IF(AO23&lt;85,"Débil","Moderado"))</f>
        <v>Fuerte</v>
      </c>
      <c r="AQ23" s="71" t="str">
        <f t="shared" si="16"/>
        <v>Fuerte</v>
      </c>
      <c r="AR23" s="184" t="s">
        <v>283</v>
      </c>
      <c r="AS23" s="458" t="s">
        <v>283</v>
      </c>
      <c r="AT23" s="445" t="s">
        <v>284</v>
      </c>
      <c r="AU23" s="445">
        <v>3</v>
      </c>
      <c r="AV23" s="455" t="str">
        <f>IF(AU23=5,"CASI SEGURO",IF(AU23=4,"PROBABLE",IF(AU23=3,"POSIBLE",IF(AU23=2,"IMPROBABLE","RARA VEZ"))))</f>
        <v>POSIBLE</v>
      </c>
      <c r="AW23" s="445" t="s">
        <v>342</v>
      </c>
      <c r="AX23" s="445">
        <v>3</v>
      </c>
      <c r="AY23" s="455" t="str">
        <f>IF(AX23=1,"INSIGNIFICANTE",IF(AX23=2,"MENOR",IF(AX23=3,"MODERADO",IF(AX23=4,"MAYOR","CATASTRÓFICO"))))</f>
        <v>MODERADO</v>
      </c>
      <c r="AZ23" s="455">
        <f>IF(AX23=2,AU23+20,IF(AX23=3,AU23+30,IF(AX23=4,AU23+40,IF(AX23=5,AU23+50,AU23+10))))</f>
        <v>33</v>
      </c>
      <c r="BA23" s="453" t="str">
        <f>IF(AX23=1,$BB23,IF(AX23=2,$BC$23,IF(AX23=3,$BD$23,IF(AX23=4,$BE$23,$BF$23))))</f>
        <v>ALTA 3:3</v>
      </c>
      <c r="BB23" s="563" t="str">
        <f>IF($AZ23=11,"BAJA 1:1",IF($AZ23=12,"BAJA 2:1",IF($AZ23=13,"BAJA 3:1",IF($AZ23=14,"MODERADA 4:1","ALTA 5:1"))))</f>
        <v>ALTA 5:1</v>
      </c>
      <c r="BC23" s="564" t="str">
        <f>IF($AZ23=21,"BAJA 1:2",IF($AZ23=22,"BAJA 2:2",IF($AZ23=23,"MODERADA 3:2",IF($AZ23=24,"ALTA 4:2","ALTA 5:2"))))</f>
        <v>ALTA 5:2</v>
      </c>
      <c r="BD23" s="564" t="str">
        <f>IF($AZ23=31,"MODERADA 1:3",IF($AZ23=32,"MODERADA 2:3",IF($AZ23=33,"ALTA 3:3",IF($AZ23=34,"ALTA 4:3","EXTREMA 5:3"))))</f>
        <v>ALTA 3:3</v>
      </c>
      <c r="BE23" s="564" t="str">
        <f>IF($AZ23=41,"ALTA 1:4",IF($AZ23=42,"ALTA 2:4",IF($AZ23=43,"EXTREMA 3:4",IF($AZ23=44,"EXTREMA 4:4","EXTREMA 5:4"))))</f>
        <v>EXTREMA 5:4</v>
      </c>
      <c r="BF23" s="565" t="str">
        <f>IF($AZ23=51,"ALTA 1:5",IF($AZ23=52,"EXTREMA 2:5",IF($AZ23=53,"EXTREMA 3:5",IF($AZ23=54,"EXTREMA 4:5","EXTREMA 5:5"))))</f>
        <v>EXTREMA 5:5</v>
      </c>
      <c r="BG23" s="434" t="s">
        <v>1992</v>
      </c>
      <c r="BH23" s="434" t="s">
        <v>1821</v>
      </c>
      <c r="BI23" s="737">
        <v>43876</v>
      </c>
      <c r="BJ23" s="737">
        <v>44196</v>
      </c>
      <c r="BK23" s="434" t="s">
        <v>1993</v>
      </c>
      <c r="BL23" s="434" t="s">
        <v>1823</v>
      </c>
      <c r="BM23" s="434" t="s">
        <v>1824</v>
      </c>
      <c r="BN23" s="434" t="s">
        <v>1693</v>
      </c>
      <c r="BO23" s="434" t="s">
        <v>1825</v>
      </c>
      <c r="BP23" s="434" t="s">
        <v>1826</v>
      </c>
      <c r="BQ23" s="445"/>
      <c r="BR23" s="734" t="s">
        <v>1994</v>
      </c>
      <c r="BS23" s="445" t="s">
        <v>1995</v>
      </c>
      <c r="BT23" s="454" t="s">
        <v>1996</v>
      </c>
      <c r="BU23" s="454" t="s">
        <v>1997</v>
      </c>
      <c r="BV23" s="445" t="s">
        <v>1929</v>
      </c>
      <c r="BW23" s="454" t="s">
        <v>1998</v>
      </c>
      <c r="BX23" s="445" t="s">
        <v>1931</v>
      </c>
      <c r="BY23" s="454" t="s">
        <v>1999</v>
      </c>
      <c r="BZ23" s="445" t="s">
        <v>1929</v>
      </c>
      <c r="CA23" s="454" t="s">
        <v>2000</v>
      </c>
      <c r="CB23" s="552" t="s">
        <v>2001</v>
      </c>
      <c r="CC23" s="610" t="s">
        <v>1999</v>
      </c>
      <c r="CD23" s="445" t="s">
        <v>1929</v>
      </c>
      <c r="CE23" s="445" t="s">
        <v>2002</v>
      </c>
      <c r="CF23" s="454" t="s">
        <v>2003</v>
      </c>
      <c r="CG23" s="330"/>
    </row>
    <row r="24" spans="1:85" ht="77.25" customHeight="1">
      <c r="A24" s="435"/>
      <c r="B24" s="435"/>
      <c r="C24" s="435"/>
      <c r="D24" s="435"/>
      <c r="E24" s="435"/>
      <c r="F24" s="180" t="s">
        <v>2004</v>
      </c>
      <c r="G24" s="435"/>
      <c r="H24" s="435"/>
      <c r="I24" s="435"/>
      <c r="J24" s="435"/>
      <c r="K24" s="435"/>
      <c r="L24" s="435"/>
      <c r="M24" s="435"/>
      <c r="N24" s="429"/>
      <c r="O24" s="460"/>
      <c r="P24" s="460"/>
      <c r="Q24" s="460"/>
      <c r="R24" s="430"/>
      <c r="S24" s="435"/>
      <c r="T24" s="233" t="s">
        <v>1844</v>
      </c>
      <c r="U24" s="233" t="s">
        <v>1939</v>
      </c>
      <c r="V24" s="233" t="s">
        <v>272</v>
      </c>
      <c r="W24" s="233" t="s">
        <v>1817</v>
      </c>
      <c r="X24" s="232" t="s">
        <v>1818</v>
      </c>
      <c r="Y24" s="340" t="s">
        <v>1819</v>
      </c>
      <c r="Z24" s="341" t="s">
        <v>276</v>
      </c>
      <c r="AA24" s="341" t="s">
        <v>277</v>
      </c>
      <c r="AB24" s="341">
        <f t="shared" si="0"/>
        <v>15</v>
      </c>
      <c r="AC24" s="341" t="s">
        <v>278</v>
      </c>
      <c r="AD24" s="341">
        <f t="shared" si="1"/>
        <v>15</v>
      </c>
      <c r="AE24" s="341" t="s">
        <v>279</v>
      </c>
      <c r="AF24" s="341">
        <f t="shared" si="2"/>
        <v>15</v>
      </c>
      <c r="AG24" s="341" t="s">
        <v>276</v>
      </c>
      <c r="AH24" s="341">
        <f t="shared" si="3"/>
        <v>15</v>
      </c>
      <c r="AI24" s="341" t="s">
        <v>280</v>
      </c>
      <c r="AJ24" s="341">
        <f t="shared" si="4"/>
        <v>15</v>
      </c>
      <c r="AK24" s="341" t="s">
        <v>281</v>
      </c>
      <c r="AL24" s="341">
        <f t="shared" si="5"/>
        <v>15</v>
      </c>
      <c r="AM24" s="341" t="s">
        <v>282</v>
      </c>
      <c r="AN24" s="341">
        <f t="shared" si="6"/>
        <v>15</v>
      </c>
      <c r="AO24" s="341">
        <f t="shared" si="15"/>
        <v>105</v>
      </c>
      <c r="AP24" s="341" t="str">
        <f>+IF(AO24&gt;96,"Fuerte",IF(AO24&lt;85,"Débil","Moderado"))</f>
        <v>Fuerte</v>
      </c>
      <c r="AQ24" s="341" t="s">
        <v>283</v>
      </c>
      <c r="AR24" s="341" t="s">
        <v>283</v>
      </c>
      <c r="AS24" s="435"/>
      <c r="AT24" s="435"/>
      <c r="AU24" s="435"/>
      <c r="AV24" s="435"/>
      <c r="AW24" s="435"/>
      <c r="AX24" s="435"/>
      <c r="AY24" s="435"/>
      <c r="AZ24" s="435"/>
      <c r="BA24" s="435"/>
      <c r="BB24" s="429"/>
      <c r="BC24" s="460"/>
      <c r="BD24" s="460"/>
      <c r="BE24" s="460"/>
      <c r="BF24" s="430"/>
      <c r="BG24" s="435"/>
      <c r="BH24" s="435"/>
      <c r="BI24" s="435"/>
      <c r="BJ24" s="435"/>
      <c r="BK24" s="435"/>
      <c r="BL24" s="435"/>
      <c r="BM24" s="435"/>
      <c r="BN24" s="435"/>
      <c r="BO24" s="435"/>
      <c r="BP24" s="435"/>
      <c r="BQ24" s="435"/>
      <c r="BR24" s="435"/>
      <c r="BS24" s="435"/>
      <c r="BT24" s="435"/>
      <c r="BU24" s="435"/>
      <c r="BV24" s="435"/>
      <c r="BW24" s="435"/>
      <c r="BX24" s="435"/>
      <c r="BY24" s="435"/>
      <c r="BZ24" s="435"/>
      <c r="CA24" s="435"/>
      <c r="CB24" s="429"/>
      <c r="CC24" s="435"/>
      <c r="CD24" s="435"/>
      <c r="CE24" s="435"/>
      <c r="CF24" s="435"/>
      <c r="CG24" s="330"/>
    </row>
    <row r="25" spans="1:85" ht="63.75" customHeight="1">
      <c r="A25" s="435"/>
      <c r="B25" s="435"/>
      <c r="C25" s="435"/>
      <c r="D25" s="435"/>
      <c r="E25" s="435"/>
      <c r="F25" s="180" t="s">
        <v>2005</v>
      </c>
      <c r="G25" s="435"/>
      <c r="H25" s="435"/>
      <c r="I25" s="435"/>
      <c r="J25" s="435"/>
      <c r="K25" s="435"/>
      <c r="L25" s="435"/>
      <c r="M25" s="435"/>
      <c r="N25" s="429"/>
      <c r="O25" s="460"/>
      <c r="P25" s="460"/>
      <c r="Q25" s="460"/>
      <c r="R25" s="430"/>
      <c r="S25" s="435"/>
      <c r="T25" s="334"/>
      <c r="U25" s="334"/>
      <c r="V25" s="334"/>
      <c r="W25" s="334"/>
      <c r="X25" s="334"/>
      <c r="Y25" s="342"/>
      <c r="Z25" s="237"/>
      <c r="AA25" s="237"/>
      <c r="AB25" s="237"/>
      <c r="AC25" s="237"/>
      <c r="AD25" s="237"/>
      <c r="AE25" s="237"/>
      <c r="AF25" s="237"/>
      <c r="AG25" s="237"/>
      <c r="AH25" s="237"/>
      <c r="AI25" s="237"/>
      <c r="AJ25" s="237"/>
      <c r="AK25" s="237"/>
      <c r="AL25" s="237"/>
      <c r="AM25" s="237"/>
      <c r="AN25" s="237"/>
      <c r="AO25" s="237"/>
      <c r="AP25" s="237"/>
      <c r="AQ25" s="237"/>
      <c r="AR25" s="237"/>
      <c r="AS25" s="435"/>
      <c r="AT25" s="435"/>
      <c r="AU25" s="435"/>
      <c r="AV25" s="435"/>
      <c r="AW25" s="435"/>
      <c r="AX25" s="435"/>
      <c r="AY25" s="435"/>
      <c r="AZ25" s="435"/>
      <c r="BA25" s="435"/>
      <c r="BB25" s="429"/>
      <c r="BC25" s="460"/>
      <c r="BD25" s="460"/>
      <c r="BE25" s="460"/>
      <c r="BF25" s="430"/>
      <c r="BG25" s="435"/>
      <c r="BH25" s="435"/>
      <c r="BI25" s="435"/>
      <c r="BJ25" s="435"/>
      <c r="BK25" s="435"/>
      <c r="BL25" s="435"/>
      <c r="BM25" s="435"/>
      <c r="BN25" s="435"/>
      <c r="BO25" s="435"/>
      <c r="BP25" s="435"/>
      <c r="BQ25" s="435"/>
      <c r="BR25" s="435"/>
      <c r="BS25" s="435"/>
      <c r="BT25" s="435"/>
      <c r="BU25" s="435"/>
      <c r="BV25" s="435"/>
      <c r="BW25" s="435"/>
      <c r="BX25" s="435"/>
      <c r="BY25" s="435"/>
      <c r="BZ25" s="435"/>
      <c r="CA25" s="435"/>
      <c r="CB25" s="429"/>
      <c r="CC25" s="435"/>
      <c r="CD25" s="435"/>
      <c r="CE25" s="435"/>
      <c r="CF25" s="435"/>
      <c r="CG25" s="330"/>
    </row>
    <row r="26" spans="1:85" ht="63.75" customHeight="1">
      <c r="A26" s="435"/>
      <c r="B26" s="435"/>
      <c r="C26" s="435"/>
      <c r="D26" s="435"/>
      <c r="E26" s="435"/>
      <c r="F26" s="180"/>
      <c r="G26" s="435"/>
      <c r="H26" s="435"/>
      <c r="I26" s="435"/>
      <c r="J26" s="435"/>
      <c r="K26" s="435"/>
      <c r="L26" s="435"/>
      <c r="M26" s="435"/>
      <c r="N26" s="429"/>
      <c r="O26" s="460"/>
      <c r="P26" s="460"/>
      <c r="Q26" s="460"/>
      <c r="R26" s="430"/>
      <c r="S26" s="435"/>
      <c r="T26" s="237"/>
      <c r="U26" s="237"/>
      <c r="V26" s="237"/>
      <c r="W26" s="237"/>
      <c r="X26" s="237"/>
      <c r="Y26" s="343"/>
      <c r="Z26" s="237"/>
      <c r="AA26" s="237"/>
      <c r="AB26" s="237" t="str">
        <f t="shared" ref="AB26:AB29" si="17">IF(AA26 = "Asignado",$AB$106,IF(AA26="No asignado",0,""))</f>
        <v/>
      </c>
      <c r="AC26" s="237"/>
      <c r="AD26" s="237" t="str">
        <f t="shared" ref="AD26:AD29" si="18">IF(AC26 = "Adecuado",$AB$106,IF(AC26="No adecuado",0,""))</f>
        <v/>
      </c>
      <c r="AE26" s="237"/>
      <c r="AF26" s="237" t="str">
        <f t="shared" ref="AF26:AF29" si="19">IF(AE26 = "Oportuna",$AB$106,IF(AE26="Inoportuna",0,""))</f>
        <v/>
      </c>
      <c r="AG26" s="237"/>
      <c r="AH26" s="237" t="str">
        <f t="shared" ref="AH26:AH29" si="20">IF(AG26 = "Prevenir",$AB$106,IF(AG26="Detectar",$AB$107,IF(AG26="No es un control",0,"")))</f>
        <v/>
      </c>
      <c r="AI26" s="237"/>
      <c r="AJ26" s="237" t="str">
        <f t="shared" ref="AJ26:AJ29" si="21">IF(AI26 = "Confiable",$AB$106,IF(AI26="No confiable",0,""))</f>
        <v/>
      </c>
      <c r="AK26" s="237"/>
      <c r="AL26" s="237" t="str">
        <f t="shared" ref="AL26:AL29" si="22">IF(AK26 = "Se investigan y resuelven oportunamente",$AB$106,IF(AK26="No se investigan y resuelven oportunamente",0,""))</f>
        <v/>
      </c>
      <c r="AM26" s="237"/>
      <c r="AN26" s="237" t="str">
        <f t="shared" ref="AN26:AN29" si="23">IF(AM26 = "Completa",$AB$106,IF(AM26="Incompleta",$AB$107,IF(AM26="No existe",0,"")))</f>
        <v/>
      </c>
      <c r="AO26" s="237"/>
      <c r="AP26" s="237"/>
      <c r="AQ26" s="237"/>
      <c r="AR26" s="237"/>
      <c r="AS26" s="435"/>
      <c r="AT26" s="435"/>
      <c r="AU26" s="435"/>
      <c r="AV26" s="435"/>
      <c r="AW26" s="435"/>
      <c r="AX26" s="435"/>
      <c r="AY26" s="435"/>
      <c r="AZ26" s="435"/>
      <c r="BA26" s="435"/>
      <c r="BB26" s="429"/>
      <c r="BC26" s="460"/>
      <c r="BD26" s="460"/>
      <c r="BE26" s="460"/>
      <c r="BF26" s="430"/>
      <c r="BG26" s="435"/>
      <c r="BH26" s="435"/>
      <c r="BI26" s="435"/>
      <c r="BJ26" s="435"/>
      <c r="BK26" s="435"/>
      <c r="BL26" s="435"/>
      <c r="BM26" s="435"/>
      <c r="BN26" s="435"/>
      <c r="BO26" s="435"/>
      <c r="BP26" s="435"/>
      <c r="BQ26" s="435"/>
      <c r="BR26" s="435"/>
      <c r="BS26" s="435"/>
      <c r="BT26" s="435"/>
      <c r="BU26" s="435"/>
      <c r="BV26" s="435"/>
      <c r="BW26" s="435"/>
      <c r="BX26" s="435"/>
      <c r="BY26" s="435"/>
      <c r="BZ26" s="435"/>
      <c r="CA26" s="435"/>
      <c r="CB26" s="429"/>
      <c r="CC26" s="435"/>
      <c r="CD26" s="435"/>
      <c r="CE26" s="435"/>
      <c r="CF26" s="435"/>
      <c r="CG26" s="330"/>
    </row>
    <row r="27" spans="1:85" ht="63.75" customHeight="1">
      <c r="A27" s="435"/>
      <c r="B27" s="435"/>
      <c r="C27" s="435"/>
      <c r="D27" s="435"/>
      <c r="E27" s="435"/>
      <c r="F27" s="180"/>
      <c r="G27" s="435"/>
      <c r="H27" s="435"/>
      <c r="I27" s="513"/>
      <c r="J27" s="435"/>
      <c r="K27" s="513"/>
      <c r="L27" s="513"/>
      <c r="M27" s="513"/>
      <c r="N27" s="429"/>
      <c r="O27" s="460"/>
      <c r="P27" s="460"/>
      <c r="Q27" s="460"/>
      <c r="R27" s="430"/>
      <c r="S27" s="435"/>
      <c r="T27" s="234"/>
      <c r="U27" s="234"/>
      <c r="V27" s="234"/>
      <c r="W27" s="234"/>
      <c r="X27" s="234"/>
      <c r="Y27" s="344"/>
      <c r="Z27" s="234"/>
      <c r="AA27" s="234"/>
      <c r="AB27" s="234" t="str">
        <f t="shared" si="17"/>
        <v/>
      </c>
      <c r="AC27" s="234"/>
      <c r="AD27" s="234" t="str">
        <f t="shared" si="18"/>
        <v/>
      </c>
      <c r="AE27" s="234"/>
      <c r="AF27" s="234" t="str">
        <f t="shared" si="19"/>
        <v/>
      </c>
      <c r="AG27" s="234"/>
      <c r="AH27" s="234" t="str">
        <f t="shared" si="20"/>
        <v/>
      </c>
      <c r="AI27" s="234"/>
      <c r="AJ27" s="234" t="str">
        <f t="shared" si="21"/>
        <v/>
      </c>
      <c r="AK27" s="234"/>
      <c r="AL27" s="234" t="str">
        <f t="shared" si="22"/>
        <v/>
      </c>
      <c r="AM27" s="234"/>
      <c r="AN27" s="234" t="str">
        <f t="shared" si="23"/>
        <v/>
      </c>
      <c r="AO27" s="234"/>
      <c r="AP27" s="234"/>
      <c r="AQ27" s="234"/>
      <c r="AR27" s="234"/>
      <c r="AS27" s="436"/>
      <c r="AT27" s="436"/>
      <c r="AU27" s="436"/>
      <c r="AV27" s="436"/>
      <c r="AW27" s="436"/>
      <c r="AX27" s="436"/>
      <c r="AY27" s="436"/>
      <c r="AZ27" s="436"/>
      <c r="BA27" s="436"/>
      <c r="BB27" s="429"/>
      <c r="BC27" s="460"/>
      <c r="BD27" s="460"/>
      <c r="BE27" s="460"/>
      <c r="BF27" s="430"/>
      <c r="BG27" s="436"/>
      <c r="BH27" s="436"/>
      <c r="BI27" s="436"/>
      <c r="BJ27" s="436"/>
      <c r="BK27" s="436"/>
      <c r="BL27" s="436"/>
      <c r="BM27" s="436"/>
      <c r="BN27" s="436"/>
      <c r="BO27" s="436"/>
      <c r="BP27" s="436"/>
      <c r="BQ27" s="436"/>
      <c r="BR27" s="436"/>
      <c r="BS27" s="436"/>
      <c r="BT27" s="436"/>
      <c r="BU27" s="436"/>
      <c r="BV27" s="436"/>
      <c r="BW27" s="436"/>
      <c r="BX27" s="436"/>
      <c r="BY27" s="436"/>
      <c r="BZ27" s="436"/>
      <c r="CA27" s="436"/>
      <c r="CB27" s="431"/>
      <c r="CC27" s="436"/>
      <c r="CD27" s="436"/>
      <c r="CE27" s="436"/>
      <c r="CF27" s="436"/>
      <c r="CG27" s="330"/>
    </row>
    <row r="28" spans="1:85" ht="74.25" customHeight="1">
      <c r="A28" s="435"/>
      <c r="B28" s="435"/>
      <c r="C28" s="445" t="s">
        <v>1986</v>
      </c>
      <c r="D28" s="445" t="s">
        <v>2006</v>
      </c>
      <c r="E28" s="445" t="s">
        <v>1842</v>
      </c>
      <c r="F28" s="445" t="s">
        <v>1843</v>
      </c>
      <c r="G28" s="445" t="s">
        <v>330</v>
      </c>
      <c r="H28" s="445">
        <v>2</v>
      </c>
      <c r="I28" s="455" t="str">
        <f>IF(H28=5,"CASI SEGURO",IF(H28=4,"PROBABLE",IF(H28=3,"POSIBLE",IF(H28=2,"IMPROBABLE","RARA VEZ"))))</f>
        <v>IMPROBABLE</v>
      </c>
      <c r="J28" s="445">
        <v>5</v>
      </c>
      <c r="K28" s="455" t="str">
        <f>IF(J28=1,"INSIGNIFICANTE",IF(J28=2,"MENOR",IF(J28=3,"MODERADO",IF(J28=4,"MAYOR","CATASTRÓFICO"))))</f>
        <v>CATASTRÓFICO</v>
      </c>
      <c r="L28" s="455">
        <f>IF(J28=2,H28+20,IF(J28=3,H28+30,IF(J28=4,H28+40,IF(J28=5,H28+50,H28+10))))</f>
        <v>52</v>
      </c>
      <c r="M28" s="453" t="str">
        <f>IF(J28=1,N28,IF(J28=2,O28,IF(J28=3,P28,IF(J28=4,Q28,R28))))</f>
        <v>EXTREMA 2:5</v>
      </c>
      <c r="N28" s="445" t="str">
        <f>IF($L28=11,"BAJA 1:1",IF($L28=12,"BAJA 2:1",IF($L28=13,"BAJA 3:1",IF($L28=14,"MODERADA 4:1","ALTA 5:1"))))</f>
        <v>ALTA 5:1</v>
      </c>
      <c r="O28" s="445" t="str">
        <f>IF($L28=21,"BAJA 1:2",IF($L28=22,"BAJA 2:2",IF($L28=23,"MODERADA 3:2",IF($L28=24,"ALTA 4:2","ALTA 5:2"))))</f>
        <v>ALTA 5:2</v>
      </c>
      <c r="P28" s="445" t="str">
        <f>IF($L28=31,"MODERADA 1:3",IF($L28=32,"MODERADA 2:3",IF($L28=33,"ALTA 3:3",IF($L28=34,"ALTA 4:3","EXTREMA 5:3"))))</f>
        <v>EXTREMA 5:3</v>
      </c>
      <c r="Q28" s="445" t="str">
        <f>IF($L28=41,"ALTA 1:4",IF($L28=42,"ALTA 2:4",IF($L28=43,"EXTREMA 3:4",IF($L28=44,"EXTREMA 4:4","EXTREMA 5:4"))))</f>
        <v>EXTREMA 5:4</v>
      </c>
      <c r="R28" s="445" t="str">
        <f>IF($L28=51,"ALTA 1:5",IF($L28=52,"EXTREMA 2:5",IF($L28=53,"EXTREMA 3:5",IF($L28=54,"EXTREMA 4:5","EXTREMA 5:5"))))</f>
        <v>EXTREMA 2:5</v>
      </c>
      <c r="S28" s="445" t="s">
        <v>269</v>
      </c>
      <c r="T28" s="188" t="s">
        <v>1844</v>
      </c>
      <c r="U28" s="331" t="s">
        <v>1939</v>
      </c>
      <c r="V28" s="332" t="s">
        <v>272</v>
      </c>
      <c r="W28" s="331" t="s">
        <v>1817</v>
      </c>
      <c r="X28" s="331" t="s">
        <v>1818</v>
      </c>
      <c r="Y28" s="331" t="s">
        <v>1819</v>
      </c>
      <c r="Z28" s="184" t="s">
        <v>276</v>
      </c>
      <c r="AA28" s="71" t="s">
        <v>277</v>
      </c>
      <c r="AB28" s="184">
        <f t="shared" si="17"/>
        <v>15</v>
      </c>
      <c r="AC28" s="71" t="s">
        <v>278</v>
      </c>
      <c r="AD28" s="184">
        <f t="shared" si="18"/>
        <v>15</v>
      </c>
      <c r="AE28" s="71" t="s">
        <v>279</v>
      </c>
      <c r="AF28" s="184">
        <f t="shared" si="19"/>
        <v>15</v>
      </c>
      <c r="AG28" s="71" t="s">
        <v>276</v>
      </c>
      <c r="AH28" s="184">
        <f t="shared" si="20"/>
        <v>15</v>
      </c>
      <c r="AI28" s="71" t="s">
        <v>280</v>
      </c>
      <c r="AJ28" s="184">
        <f t="shared" si="21"/>
        <v>15</v>
      </c>
      <c r="AK28" s="71" t="s">
        <v>281</v>
      </c>
      <c r="AL28" s="184">
        <f t="shared" si="22"/>
        <v>15</v>
      </c>
      <c r="AM28" s="71" t="s">
        <v>282</v>
      </c>
      <c r="AN28" s="184">
        <f t="shared" si="23"/>
        <v>15</v>
      </c>
      <c r="AO28" s="71">
        <f t="shared" ref="AO28:AO29" si="24">+AB28+AD28+AF28+AH28+AJ28+AL28+AN28</f>
        <v>105</v>
      </c>
      <c r="AP28" s="71" t="str">
        <f t="shared" ref="AP28:AP29" si="25">+IF(AO28&gt;96,"Fuerte",IF(AO28&lt;85,"Débil","Moderado"))</f>
        <v>Fuerte</v>
      </c>
      <c r="AQ28" s="71" t="s">
        <v>283</v>
      </c>
      <c r="AR28" s="184" t="s">
        <v>341</v>
      </c>
      <c r="AS28" s="458" t="s">
        <v>283</v>
      </c>
      <c r="AT28" s="445" t="s">
        <v>284</v>
      </c>
      <c r="AU28" s="445">
        <v>2</v>
      </c>
      <c r="AV28" s="455" t="str">
        <f>IF(AU28=5,"CASI SEGURO",IF(AU28=4,"PROBABLE",IF(AU28=3,"POSIBLE",IF(AU28=2,"IMPROBABLE","RARA VEZ"))))</f>
        <v>IMPROBABLE</v>
      </c>
      <c r="AW28" s="445" t="s">
        <v>284</v>
      </c>
      <c r="AX28" s="445">
        <v>3</v>
      </c>
      <c r="AY28" s="455" t="str">
        <f>IF(AX28=1,"INSIGNIFICANTE",IF(AX28=2,"MENOR",IF(AX28=3,"MODERADO",IF(AX28=4,"MAYOR","CATASTRÓFICO"))))</f>
        <v>MODERADO</v>
      </c>
      <c r="AZ28" s="455">
        <f>IF(AX28=2,AU28+20,IF(AX28=3,AU28+30,IF(AX28=4,AU28+40,IF(AX28=5,AU28+50,AU28+10))))</f>
        <v>32</v>
      </c>
      <c r="BA28" s="453" t="str">
        <f>IF(AX28=1,$BB28,IF(AX28=2,$BC$28,IF(AX28=3,$BD$28,IF(AX28=4,$BE$28,$BF$28))))</f>
        <v>MODERADA 2:3</v>
      </c>
      <c r="BB28" s="563" t="str">
        <f>IF($AZ28=11,"BAJA 1:1",IF($AZ28=12,"BAJA 2:1",IF($AZ28=13,"BAJA 3:1",IF($AZ28=14,"MODERADA 4:1","ALTA 5:1"))))</f>
        <v>ALTA 5:1</v>
      </c>
      <c r="BC28" s="564" t="str">
        <f>IF($AZ28=21,"BAJA 1:2",IF($AZ28=22,"BAJA 2:2",IF($AZ28=23,"MODERADA 3:2",IF($AZ28=24,"ALTA 4:2","ALTA 5:2"))))</f>
        <v>ALTA 5:2</v>
      </c>
      <c r="BD28" s="564" t="str">
        <f>IF($AZ28=31,"MODERADA 1:3",IF($AZ28=32,"MODERADA 2:3",IF($AZ28=33,"ALTA 3:3",IF($AZ28=34,"ALTA 4:3","EXTREMA 5:3"))))</f>
        <v>MODERADA 2:3</v>
      </c>
      <c r="BE28" s="564" t="str">
        <f>IF($AZ28=41,"ALTA 1:4",IF($AZ28=42,"ALTA 2:4",IF($AZ28=43,"EXTREMA 3:4",IF($AZ28=44,"EXTREMA 4:4","EXTREMA 5:4"))))</f>
        <v>EXTREMA 5:4</v>
      </c>
      <c r="BF28" s="565" t="str">
        <f>IF($AZ28=51,"ALTA 1:5",IF($AZ28=52,"EXTREMA 2:5",IF($AZ28=53,"EXTREMA 3:5",IF($AZ28=54,"EXTREMA 4:5","EXTREMA 5:5"))))</f>
        <v>EXTREMA 5:5</v>
      </c>
      <c r="BG28" s="434" t="s">
        <v>1992</v>
      </c>
      <c r="BH28" s="434" t="s">
        <v>1821</v>
      </c>
      <c r="BI28" s="737">
        <v>43876</v>
      </c>
      <c r="BJ28" s="737">
        <v>44196</v>
      </c>
      <c r="BK28" s="434" t="s">
        <v>1993</v>
      </c>
      <c r="BL28" s="434" t="s">
        <v>1845</v>
      </c>
      <c r="BM28" s="434" t="s">
        <v>1824</v>
      </c>
      <c r="BN28" s="434" t="s">
        <v>1693</v>
      </c>
      <c r="BO28" s="434" t="s">
        <v>1825</v>
      </c>
      <c r="BP28" s="434" t="s">
        <v>1826</v>
      </c>
      <c r="BQ28" s="445"/>
      <c r="BR28" s="734" t="s">
        <v>2007</v>
      </c>
      <c r="BS28" s="445" t="s">
        <v>2008</v>
      </c>
      <c r="BT28" s="454" t="s">
        <v>1996</v>
      </c>
      <c r="BU28" s="454" t="s">
        <v>2009</v>
      </c>
      <c r="BV28" s="445" t="s">
        <v>1929</v>
      </c>
      <c r="BW28" s="454" t="s">
        <v>2010</v>
      </c>
      <c r="BX28" s="445" t="s">
        <v>1931</v>
      </c>
      <c r="BY28" s="454" t="s">
        <v>2011</v>
      </c>
      <c r="BZ28" s="445" t="s">
        <v>1929</v>
      </c>
      <c r="CA28" s="454" t="s">
        <v>2012</v>
      </c>
      <c r="CB28" s="552" t="s">
        <v>2013</v>
      </c>
      <c r="CC28" s="610" t="s">
        <v>2009</v>
      </c>
      <c r="CD28" s="445" t="s">
        <v>1929</v>
      </c>
      <c r="CE28" s="445" t="s">
        <v>2014</v>
      </c>
      <c r="CF28" s="454" t="s">
        <v>2015</v>
      </c>
      <c r="CG28" s="739"/>
    </row>
    <row r="29" spans="1:85" ht="100.5" customHeight="1">
      <c r="A29" s="435"/>
      <c r="B29" s="435"/>
      <c r="C29" s="435"/>
      <c r="D29" s="435"/>
      <c r="E29" s="435"/>
      <c r="F29" s="435"/>
      <c r="G29" s="435"/>
      <c r="H29" s="435"/>
      <c r="I29" s="435"/>
      <c r="J29" s="435"/>
      <c r="K29" s="435"/>
      <c r="L29" s="435"/>
      <c r="M29" s="435"/>
      <c r="N29" s="435"/>
      <c r="O29" s="435"/>
      <c r="P29" s="435"/>
      <c r="Q29" s="435"/>
      <c r="R29" s="435"/>
      <c r="S29" s="435"/>
      <c r="T29" s="235" t="s">
        <v>1814</v>
      </c>
      <c r="U29" s="235" t="s">
        <v>1939</v>
      </c>
      <c r="V29" s="235" t="s">
        <v>1816</v>
      </c>
      <c r="W29" s="235" t="s">
        <v>1817</v>
      </c>
      <c r="X29" s="235" t="s">
        <v>1818</v>
      </c>
      <c r="Y29" s="4" t="s">
        <v>1819</v>
      </c>
      <c r="Z29" s="235" t="s">
        <v>276</v>
      </c>
      <c r="AA29" s="235" t="s">
        <v>277</v>
      </c>
      <c r="AB29" s="235">
        <f t="shared" si="17"/>
        <v>15</v>
      </c>
      <c r="AC29" s="235" t="s">
        <v>278</v>
      </c>
      <c r="AD29" s="235">
        <f t="shared" si="18"/>
        <v>15</v>
      </c>
      <c r="AE29" s="235" t="s">
        <v>279</v>
      </c>
      <c r="AF29" s="235">
        <f t="shared" si="19"/>
        <v>15</v>
      </c>
      <c r="AG29" s="235" t="s">
        <v>276</v>
      </c>
      <c r="AH29" s="235">
        <f t="shared" si="20"/>
        <v>15</v>
      </c>
      <c r="AI29" s="235" t="s">
        <v>280</v>
      </c>
      <c r="AJ29" s="235">
        <f t="shared" si="21"/>
        <v>15</v>
      </c>
      <c r="AK29" s="235" t="s">
        <v>281</v>
      </c>
      <c r="AL29" s="235">
        <f t="shared" si="22"/>
        <v>15</v>
      </c>
      <c r="AM29" s="235" t="s">
        <v>282</v>
      </c>
      <c r="AN29" s="235">
        <f t="shared" si="23"/>
        <v>15</v>
      </c>
      <c r="AO29" s="235">
        <f t="shared" si="24"/>
        <v>105</v>
      </c>
      <c r="AP29" s="235" t="str">
        <f t="shared" si="25"/>
        <v>Fuerte</v>
      </c>
      <c r="AQ29" s="235" t="s">
        <v>283</v>
      </c>
      <c r="AR29" s="235" t="s">
        <v>283</v>
      </c>
      <c r="AS29" s="435"/>
      <c r="AT29" s="435"/>
      <c r="AU29" s="435"/>
      <c r="AV29" s="435"/>
      <c r="AW29" s="435"/>
      <c r="AX29" s="435"/>
      <c r="AY29" s="435"/>
      <c r="AZ29" s="435"/>
      <c r="BA29" s="435"/>
      <c r="BB29" s="429"/>
      <c r="BC29" s="460"/>
      <c r="BD29" s="460"/>
      <c r="BE29" s="460"/>
      <c r="BF29" s="430"/>
      <c r="BG29" s="435"/>
      <c r="BH29" s="435"/>
      <c r="BI29" s="435"/>
      <c r="BJ29" s="435"/>
      <c r="BK29" s="435"/>
      <c r="BL29" s="435"/>
      <c r="BM29" s="435"/>
      <c r="BN29" s="435"/>
      <c r="BO29" s="435"/>
      <c r="BP29" s="435"/>
      <c r="BQ29" s="435"/>
      <c r="BR29" s="435"/>
      <c r="BS29" s="435"/>
      <c r="BT29" s="435"/>
      <c r="BU29" s="435"/>
      <c r="BV29" s="435"/>
      <c r="BW29" s="435"/>
      <c r="BX29" s="435"/>
      <c r="BY29" s="435"/>
      <c r="BZ29" s="435"/>
      <c r="CA29" s="435"/>
      <c r="CB29" s="429"/>
      <c r="CC29" s="435"/>
      <c r="CD29" s="435"/>
      <c r="CE29" s="435"/>
      <c r="CF29" s="435"/>
      <c r="CG29" s="435"/>
    </row>
    <row r="30" spans="1:85" ht="42" customHeight="1">
      <c r="A30" s="435"/>
      <c r="B30" s="435"/>
      <c r="C30" s="435"/>
      <c r="D30" s="435"/>
      <c r="E30" s="435"/>
      <c r="F30" s="435"/>
      <c r="G30" s="435"/>
      <c r="H30" s="435"/>
      <c r="I30" s="435"/>
      <c r="J30" s="435"/>
      <c r="K30" s="435"/>
      <c r="L30" s="435"/>
      <c r="M30" s="435"/>
      <c r="N30" s="435"/>
      <c r="O30" s="435"/>
      <c r="P30" s="435"/>
      <c r="Q30" s="435"/>
      <c r="R30" s="435"/>
      <c r="S30" s="43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435"/>
      <c r="AT30" s="435"/>
      <c r="AU30" s="435"/>
      <c r="AV30" s="435"/>
      <c r="AW30" s="435"/>
      <c r="AX30" s="435"/>
      <c r="AY30" s="435"/>
      <c r="AZ30" s="435"/>
      <c r="BA30" s="435"/>
      <c r="BB30" s="429"/>
      <c r="BC30" s="460"/>
      <c r="BD30" s="460"/>
      <c r="BE30" s="460"/>
      <c r="BF30" s="430"/>
      <c r="BG30" s="435"/>
      <c r="BH30" s="435"/>
      <c r="BI30" s="435"/>
      <c r="BJ30" s="435"/>
      <c r="BK30" s="435"/>
      <c r="BL30" s="435"/>
      <c r="BM30" s="435"/>
      <c r="BN30" s="435"/>
      <c r="BO30" s="435"/>
      <c r="BP30" s="435"/>
      <c r="BQ30" s="435"/>
      <c r="BR30" s="435"/>
      <c r="BS30" s="435"/>
      <c r="BT30" s="435"/>
      <c r="BU30" s="435"/>
      <c r="BV30" s="435"/>
      <c r="BW30" s="435"/>
      <c r="BX30" s="435"/>
      <c r="BY30" s="435"/>
      <c r="BZ30" s="435"/>
      <c r="CA30" s="435"/>
      <c r="CB30" s="429"/>
      <c r="CC30" s="435"/>
      <c r="CD30" s="435"/>
      <c r="CE30" s="435"/>
      <c r="CF30" s="435"/>
      <c r="CG30" s="435"/>
    </row>
    <row r="31" spans="1:85" ht="18.75" customHeight="1">
      <c r="A31" s="435"/>
      <c r="B31" s="435"/>
      <c r="C31" s="435"/>
      <c r="D31" s="435"/>
      <c r="E31" s="435"/>
      <c r="F31" s="435"/>
      <c r="G31" s="435"/>
      <c r="H31" s="435"/>
      <c r="I31" s="435"/>
      <c r="J31" s="435"/>
      <c r="K31" s="435"/>
      <c r="L31" s="435"/>
      <c r="M31" s="435"/>
      <c r="N31" s="435"/>
      <c r="O31" s="435"/>
      <c r="P31" s="435"/>
      <c r="Q31" s="435"/>
      <c r="R31" s="435"/>
      <c r="S31" s="435"/>
      <c r="T31" s="346"/>
      <c r="U31" s="346"/>
      <c r="V31" s="346"/>
      <c r="W31" s="346"/>
      <c r="X31" s="346"/>
      <c r="Y31" s="346"/>
      <c r="Z31" s="346"/>
      <c r="AA31" s="346"/>
      <c r="AB31" s="346" t="str">
        <f t="shared" ref="AB31:AB32" si="26">IF(AA31 = "Asignado",$AB$106,IF(AA31="No asignado",0,""))</f>
        <v/>
      </c>
      <c r="AC31" s="346"/>
      <c r="AD31" s="346" t="str">
        <f t="shared" ref="AD31:AD32" si="27">IF(AC31 = "Adecuado",$AB$106,IF(AC31="No adecuado",0,""))</f>
        <v/>
      </c>
      <c r="AE31" s="346"/>
      <c r="AF31" s="346" t="str">
        <f t="shared" ref="AF31:AF32" si="28">IF(AE31 = "Oportuna",$AB$106,IF(AE31="Inoportuna",0,""))</f>
        <v/>
      </c>
      <c r="AG31" s="346"/>
      <c r="AH31" s="346" t="str">
        <f t="shared" ref="AH31:AH32" si="29">IF(AG31 = "Prevenir",$AB$106,IF(AG31="Detectar",$AB$107,IF(AG31="No es un control",0,"")))</f>
        <v/>
      </c>
      <c r="AI31" s="346"/>
      <c r="AJ31" s="346" t="str">
        <f t="shared" ref="AJ31:AJ32" si="30">IF(AI31 = "Confiable",$AB$106,IF(AI31="No confiable",0,""))</f>
        <v/>
      </c>
      <c r="AK31" s="346"/>
      <c r="AL31" s="346" t="str">
        <f t="shared" ref="AL31:AL32" si="31">IF(AK31 = "Se investigan y resuelven oportunamente",$AB$106,IF(AK31="No se investigan y resuelven oportunamente",0,""))</f>
        <v/>
      </c>
      <c r="AM31" s="346"/>
      <c r="AN31" s="346" t="str">
        <f t="shared" ref="AN31:AN32" si="32">IF(AM31 = "Completa",$AB$106,IF(AM31="Incompleta",$AB$107,IF(AM31="No existe",0,"")))</f>
        <v/>
      </c>
      <c r="AO31" s="346"/>
      <c r="AP31" s="346"/>
      <c r="AQ31" s="346"/>
      <c r="AR31" s="346"/>
      <c r="AS31" s="435"/>
      <c r="AT31" s="435"/>
      <c r="AU31" s="435"/>
      <c r="AV31" s="435"/>
      <c r="AW31" s="435"/>
      <c r="AX31" s="435"/>
      <c r="AY31" s="435"/>
      <c r="AZ31" s="435"/>
      <c r="BA31" s="435"/>
      <c r="BB31" s="429"/>
      <c r="BC31" s="460"/>
      <c r="BD31" s="460"/>
      <c r="BE31" s="460"/>
      <c r="BF31" s="430"/>
      <c r="BG31" s="435"/>
      <c r="BH31" s="435"/>
      <c r="BI31" s="435"/>
      <c r="BJ31" s="435"/>
      <c r="BK31" s="435"/>
      <c r="BL31" s="435"/>
      <c r="BM31" s="435"/>
      <c r="BN31" s="435"/>
      <c r="BO31" s="435"/>
      <c r="BP31" s="435"/>
      <c r="BQ31" s="435"/>
      <c r="BR31" s="435"/>
      <c r="BS31" s="435"/>
      <c r="BT31" s="435"/>
      <c r="BU31" s="435"/>
      <c r="BV31" s="435"/>
      <c r="BW31" s="435"/>
      <c r="BX31" s="435"/>
      <c r="BY31" s="435"/>
      <c r="BZ31" s="435"/>
      <c r="CA31" s="435"/>
      <c r="CB31" s="429"/>
      <c r="CC31" s="435"/>
      <c r="CD31" s="435"/>
      <c r="CE31" s="435"/>
      <c r="CF31" s="435"/>
      <c r="CG31" s="435"/>
    </row>
    <row r="32" spans="1:85" ht="18.75" customHeight="1">
      <c r="A32" s="436"/>
      <c r="B32" s="436"/>
      <c r="C32" s="436"/>
      <c r="D32" s="436"/>
      <c r="E32" s="436"/>
      <c r="F32" s="436"/>
      <c r="G32" s="436"/>
      <c r="H32" s="436"/>
      <c r="I32" s="436"/>
      <c r="J32" s="436"/>
      <c r="K32" s="436"/>
      <c r="L32" s="513"/>
      <c r="M32" s="436"/>
      <c r="N32" s="436"/>
      <c r="O32" s="436"/>
      <c r="P32" s="436"/>
      <c r="Q32" s="436"/>
      <c r="R32" s="436"/>
      <c r="S32" s="436"/>
      <c r="T32" s="347"/>
      <c r="U32" s="347"/>
      <c r="V32" s="347"/>
      <c r="W32" s="347"/>
      <c r="X32" s="347"/>
      <c r="Y32" s="347"/>
      <c r="Z32" s="347"/>
      <c r="AA32" s="347"/>
      <c r="AB32" s="347" t="str">
        <f t="shared" si="26"/>
        <v/>
      </c>
      <c r="AC32" s="347"/>
      <c r="AD32" s="347" t="str">
        <f t="shared" si="27"/>
        <v/>
      </c>
      <c r="AE32" s="347"/>
      <c r="AF32" s="347" t="str">
        <f t="shared" si="28"/>
        <v/>
      </c>
      <c r="AG32" s="347"/>
      <c r="AH32" s="347" t="str">
        <f t="shared" si="29"/>
        <v/>
      </c>
      <c r="AI32" s="347"/>
      <c r="AJ32" s="347" t="str">
        <f t="shared" si="30"/>
        <v/>
      </c>
      <c r="AK32" s="347"/>
      <c r="AL32" s="347" t="str">
        <f t="shared" si="31"/>
        <v/>
      </c>
      <c r="AM32" s="347"/>
      <c r="AN32" s="347" t="str">
        <f t="shared" si="32"/>
        <v/>
      </c>
      <c r="AO32" s="347"/>
      <c r="AP32" s="347"/>
      <c r="AQ32" s="347"/>
      <c r="AR32" s="347"/>
      <c r="AS32" s="436"/>
      <c r="AT32" s="436"/>
      <c r="AU32" s="436"/>
      <c r="AV32" s="436"/>
      <c r="AW32" s="436"/>
      <c r="AX32" s="436"/>
      <c r="AY32" s="436"/>
      <c r="AZ32" s="436"/>
      <c r="BA32" s="436"/>
      <c r="BB32" s="429"/>
      <c r="BC32" s="460"/>
      <c r="BD32" s="460"/>
      <c r="BE32" s="460"/>
      <c r="BF32" s="430"/>
      <c r="BG32" s="436"/>
      <c r="BH32" s="436"/>
      <c r="BI32" s="436"/>
      <c r="BJ32" s="436"/>
      <c r="BK32" s="436"/>
      <c r="BL32" s="436"/>
      <c r="BM32" s="436"/>
      <c r="BN32" s="436"/>
      <c r="BO32" s="436"/>
      <c r="BP32" s="436"/>
      <c r="BQ32" s="436"/>
      <c r="BR32" s="436"/>
      <c r="BS32" s="436"/>
      <c r="BT32" s="436"/>
      <c r="BU32" s="436"/>
      <c r="BV32" s="436"/>
      <c r="BW32" s="436"/>
      <c r="BX32" s="436"/>
      <c r="BY32" s="436"/>
      <c r="BZ32" s="436"/>
      <c r="CA32" s="436"/>
      <c r="CB32" s="431"/>
      <c r="CC32" s="436"/>
      <c r="CD32" s="436"/>
      <c r="CE32" s="436"/>
      <c r="CF32" s="436"/>
      <c r="CG32" s="436"/>
    </row>
    <row r="33" spans="1:85" ht="31.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2"/>
      <c r="CG33" s="35"/>
    </row>
    <row r="34" spans="1:85"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2"/>
      <c r="CG34" s="35"/>
    </row>
    <row r="35" spans="1:8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38"/>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2"/>
      <c r="CG35" s="35"/>
    </row>
    <row r="36" spans="1:85"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t="s">
        <v>313</v>
      </c>
      <c r="AG36" s="38"/>
      <c r="AH36" s="12" t="s">
        <v>21</v>
      </c>
      <c r="AI36" s="12">
        <v>1</v>
      </c>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2"/>
      <c r="CG36" s="35"/>
    </row>
    <row r="37" spans="1:85"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t="s">
        <v>10</v>
      </c>
      <c r="AD37" s="12" t="s">
        <v>55</v>
      </c>
      <c r="AE37" s="12" t="s">
        <v>35</v>
      </c>
      <c r="AF37" s="12" t="s">
        <v>314</v>
      </c>
      <c r="AG37" s="38"/>
      <c r="AH37" s="12" t="s">
        <v>315</v>
      </c>
      <c r="AI37" s="12">
        <v>2</v>
      </c>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2"/>
      <c r="CG37" s="35"/>
    </row>
    <row r="38" spans="1:85" ht="50.25" hidden="1" customHeight="1">
      <c r="A38" s="12"/>
      <c r="B38" s="12"/>
      <c r="C38" s="12"/>
      <c r="D38" s="12"/>
      <c r="E38" s="12"/>
      <c r="F38" s="12"/>
      <c r="G38" s="12"/>
      <c r="H38" s="12"/>
      <c r="I38" s="12"/>
      <c r="J38" s="12"/>
      <c r="K38" s="12"/>
      <c r="L38" s="12"/>
      <c r="M38" s="12"/>
      <c r="N38" s="12"/>
      <c r="O38" s="12"/>
      <c r="P38" s="12"/>
      <c r="Q38" s="12"/>
      <c r="R38" s="12"/>
      <c r="S38" s="39" t="s">
        <v>2016</v>
      </c>
      <c r="T38" s="39"/>
      <c r="U38" s="12"/>
      <c r="V38" s="12"/>
      <c r="W38" s="12"/>
      <c r="X38" s="12"/>
      <c r="Y38" s="12"/>
      <c r="Z38" s="12"/>
      <c r="AA38" s="12"/>
      <c r="AB38" s="12"/>
      <c r="AC38" s="12" t="s">
        <v>13</v>
      </c>
      <c r="AD38" s="12" t="s">
        <v>24</v>
      </c>
      <c r="AE38" s="12" t="s">
        <v>131</v>
      </c>
      <c r="AF38" s="12" t="s">
        <v>317</v>
      </c>
      <c r="AG38" s="38"/>
      <c r="AH38" s="12" t="s">
        <v>318</v>
      </c>
      <c r="AI38" s="12">
        <v>3</v>
      </c>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56.25" hidden="1" customHeight="1">
      <c r="A39" s="12"/>
      <c r="B39" s="12"/>
      <c r="C39" s="12"/>
      <c r="D39" s="12"/>
      <c r="E39" s="12"/>
      <c r="F39" s="12"/>
      <c r="G39" s="12"/>
      <c r="H39" s="12"/>
      <c r="I39" s="12"/>
      <c r="J39" s="12"/>
      <c r="K39" s="12"/>
      <c r="L39" s="12"/>
      <c r="M39" s="12"/>
      <c r="N39" s="12"/>
      <c r="O39" s="12"/>
      <c r="P39" s="12"/>
      <c r="Q39" s="12"/>
      <c r="R39" s="12"/>
      <c r="S39" s="39" t="s">
        <v>2017</v>
      </c>
      <c r="T39" s="39"/>
      <c r="U39" s="12"/>
      <c r="V39" s="12"/>
      <c r="W39" s="12"/>
      <c r="X39" s="12"/>
      <c r="Y39" s="12"/>
      <c r="Z39" s="12"/>
      <c r="AA39" s="12"/>
      <c r="AB39" s="12"/>
      <c r="AC39" s="12" t="s">
        <v>47</v>
      </c>
      <c r="AD39" s="12" t="s">
        <v>58</v>
      </c>
      <c r="AE39" s="12" t="s">
        <v>32</v>
      </c>
      <c r="AF39" s="12" t="s">
        <v>320</v>
      </c>
      <c r="AG39" s="38"/>
      <c r="AH39" s="12" t="s">
        <v>55</v>
      </c>
      <c r="AI39" s="12">
        <v>4</v>
      </c>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50.25" hidden="1" customHeight="1">
      <c r="A40" s="12"/>
      <c r="B40" s="12"/>
      <c r="C40" s="12"/>
      <c r="D40" s="12"/>
      <c r="E40" s="12"/>
      <c r="F40" s="12"/>
      <c r="G40" s="12"/>
      <c r="H40" s="12"/>
      <c r="I40" s="12"/>
      <c r="J40" s="12"/>
      <c r="K40" s="12"/>
      <c r="L40" s="12"/>
      <c r="M40" s="12"/>
      <c r="N40" s="12"/>
      <c r="O40" s="12"/>
      <c r="P40" s="12"/>
      <c r="Q40" s="12"/>
      <c r="R40" s="12"/>
      <c r="S40" s="39" t="s">
        <v>2018</v>
      </c>
      <c r="T40" s="39"/>
      <c r="U40" s="12"/>
      <c r="V40" s="12"/>
      <c r="W40" s="12"/>
      <c r="X40" s="12"/>
      <c r="Y40" s="12"/>
      <c r="Z40" s="12"/>
      <c r="AA40" s="12"/>
      <c r="AB40" s="12"/>
      <c r="AC40" s="12" t="s">
        <v>71</v>
      </c>
      <c r="AD40" s="12" t="s">
        <v>21</v>
      </c>
      <c r="AE40" s="12" t="s">
        <v>322</v>
      </c>
      <c r="AF40" s="12" t="s">
        <v>323</v>
      </c>
      <c r="AG40" s="38"/>
      <c r="AH40" s="12" t="s">
        <v>71</v>
      </c>
      <c r="AI40" s="12">
        <v>5</v>
      </c>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15.75" hidden="1" customHeight="1">
      <c r="A41" s="12"/>
      <c r="B41" s="12"/>
      <c r="C41" s="12"/>
      <c r="D41" s="12"/>
      <c r="E41" s="12"/>
      <c r="F41" s="12"/>
      <c r="G41" s="12"/>
      <c r="H41" s="12"/>
      <c r="I41" s="12"/>
      <c r="J41" s="12"/>
      <c r="K41" s="12"/>
      <c r="L41" s="12"/>
      <c r="M41" s="12"/>
      <c r="N41" s="12"/>
      <c r="O41" s="12"/>
      <c r="P41" s="12"/>
      <c r="Q41" s="12"/>
      <c r="R41" s="12"/>
      <c r="S41" s="39" t="s">
        <v>2019</v>
      </c>
      <c r="T41" s="39"/>
      <c r="U41" s="12"/>
      <c r="V41" s="12"/>
      <c r="W41" s="12"/>
      <c r="X41" s="12"/>
      <c r="Y41" s="12"/>
      <c r="Z41" s="12"/>
      <c r="AA41" s="12"/>
      <c r="AB41" s="12"/>
      <c r="AC41" s="12" t="s">
        <v>85</v>
      </c>
      <c r="AD41" s="12" t="s">
        <v>89</v>
      </c>
      <c r="AE41" s="12" t="s">
        <v>94</v>
      </c>
      <c r="AF41" s="12" t="s">
        <v>325</v>
      </c>
      <c r="AG41" s="38"/>
      <c r="AH41" s="12" t="s">
        <v>326</v>
      </c>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t="s">
        <v>51</v>
      </c>
      <c r="AD42" s="12" t="s">
        <v>79</v>
      </c>
      <c r="AE42" s="12" t="s">
        <v>96</v>
      </c>
      <c r="AF42" s="12" t="s">
        <v>327</v>
      </c>
      <c r="AG42" s="40"/>
      <c r="AH42" s="12" t="s">
        <v>268</v>
      </c>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t="s">
        <v>328</v>
      </c>
      <c r="AD43" s="12" t="s">
        <v>61</v>
      </c>
      <c r="AE43" s="12" t="s">
        <v>98</v>
      </c>
      <c r="AF43" s="12" t="s">
        <v>329</v>
      </c>
      <c r="AG43" s="40"/>
      <c r="AH43" s="12" t="s">
        <v>330</v>
      </c>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t="s">
        <v>92</v>
      </c>
      <c r="AE44" s="12" t="s">
        <v>38</v>
      </c>
      <c r="AF44" s="12" t="s">
        <v>58</v>
      </c>
      <c r="AG44" s="40"/>
      <c r="AH44" s="12" t="s">
        <v>331</v>
      </c>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t="s">
        <v>127</v>
      </c>
      <c r="AE45" s="12"/>
      <c r="AF45" s="12"/>
      <c r="AG45" s="41"/>
      <c r="AH45" s="12" t="s">
        <v>85</v>
      </c>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t="s">
        <v>332</v>
      </c>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41"/>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41"/>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41"/>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41"/>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41"/>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t="s">
        <v>12</v>
      </c>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t="s">
        <v>333</v>
      </c>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t="s">
        <v>27</v>
      </c>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t="s">
        <v>141</v>
      </c>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t="s">
        <v>277</v>
      </c>
      <c r="AB106" s="12">
        <v>15</v>
      </c>
      <c r="AC106" s="12" t="s">
        <v>278</v>
      </c>
      <c r="AD106" s="12">
        <v>15</v>
      </c>
      <c r="AE106" s="12" t="s">
        <v>279</v>
      </c>
      <c r="AF106" s="12"/>
      <c r="AG106" s="12" t="s">
        <v>276</v>
      </c>
      <c r="AH106" s="12"/>
      <c r="AI106" s="12" t="s">
        <v>280</v>
      </c>
      <c r="AJ106" s="12"/>
      <c r="AK106" s="12" t="s">
        <v>281</v>
      </c>
      <c r="AL106" s="12"/>
      <c r="AM106" s="12" t="s">
        <v>282</v>
      </c>
      <c r="AN106" s="12"/>
      <c r="AO106" s="12"/>
      <c r="AP106" s="12"/>
      <c r="AQ106" s="12" t="s">
        <v>283</v>
      </c>
      <c r="AR106" s="12"/>
      <c r="AS106" s="12"/>
      <c r="AT106" s="12" t="s">
        <v>284</v>
      </c>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t="s">
        <v>334</v>
      </c>
      <c r="AB107" s="12">
        <v>10</v>
      </c>
      <c r="AC107" s="12" t="s">
        <v>335</v>
      </c>
      <c r="AD107" s="12">
        <v>0</v>
      </c>
      <c r="AE107" s="12" t="s">
        <v>336</v>
      </c>
      <c r="AF107" s="12"/>
      <c r="AG107" s="12" t="s">
        <v>337</v>
      </c>
      <c r="AH107" s="12"/>
      <c r="AI107" s="12" t="s">
        <v>338</v>
      </c>
      <c r="AJ107" s="12"/>
      <c r="AK107" s="12" t="s">
        <v>339</v>
      </c>
      <c r="AL107" s="12"/>
      <c r="AM107" s="12" t="s">
        <v>340</v>
      </c>
      <c r="AN107" s="12"/>
      <c r="AO107" s="12"/>
      <c r="AP107" s="12"/>
      <c r="AQ107" s="12" t="s">
        <v>341</v>
      </c>
      <c r="AR107" s="12"/>
      <c r="AS107" s="12"/>
      <c r="AT107" s="12" t="s">
        <v>342</v>
      </c>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v>5</v>
      </c>
      <c r="AC108" s="12"/>
      <c r="AD108" s="12"/>
      <c r="AE108" s="12"/>
      <c r="AF108" s="12"/>
      <c r="AG108" s="12" t="s">
        <v>343</v>
      </c>
      <c r="AH108" s="12"/>
      <c r="AI108" s="12"/>
      <c r="AJ108" s="12"/>
      <c r="AK108" s="12"/>
      <c r="AL108" s="12"/>
      <c r="AM108" s="12" t="s">
        <v>344</v>
      </c>
      <c r="AN108" s="12"/>
      <c r="AO108" s="12"/>
      <c r="AP108" s="12"/>
      <c r="AQ108" s="12" t="s">
        <v>345</v>
      </c>
      <c r="AR108" s="12"/>
      <c r="AS108" s="12"/>
      <c r="AT108" s="12" t="s">
        <v>346</v>
      </c>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304">
    <mergeCell ref="S28:S32"/>
    <mergeCell ref="AS28:AS32"/>
    <mergeCell ref="L28:L32"/>
    <mergeCell ref="M28:M32"/>
    <mergeCell ref="N28:N32"/>
    <mergeCell ref="O28:O32"/>
    <mergeCell ref="P28:P32"/>
    <mergeCell ref="Q28:Q32"/>
    <mergeCell ref="R28:R32"/>
    <mergeCell ref="J28:J32"/>
    <mergeCell ref="K28:K32"/>
    <mergeCell ref="C28:C32"/>
    <mergeCell ref="D28:D32"/>
    <mergeCell ref="E28:E32"/>
    <mergeCell ref="F28:F32"/>
    <mergeCell ref="G28:G32"/>
    <mergeCell ref="H28:H32"/>
    <mergeCell ref="I28:I32"/>
    <mergeCell ref="BR23:BR27"/>
    <mergeCell ref="CD28:CD32"/>
    <mergeCell ref="CE28:CE32"/>
    <mergeCell ref="CF28:CF32"/>
    <mergeCell ref="CG28:CG32"/>
    <mergeCell ref="CG8:CG12"/>
    <mergeCell ref="BY23:BY27"/>
    <mergeCell ref="BZ23:BZ27"/>
    <mergeCell ref="BY28:BY32"/>
    <mergeCell ref="BZ28:BZ32"/>
    <mergeCell ref="CA28:CA32"/>
    <mergeCell ref="CB28:CB32"/>
    <mergeCell ref="CC28:CC32"/>
    <mergeCell ref="CD23:CD27"/>
    <mergeCell ref="CE23:CE27"/>
    <mergeCell ref="CF23:CF27"/>
    <mergeCell ref="BU5:BX6"/>
    <mergeCell ref="BY5:CB6"/>
    <mergeCell ref="BY18:BY22"/>
    <mergeCell ref="BZ18:BZ22"/>
    <mergeCell ref="CA18:CA22"/>
    <mergeCell ref="CB18:CB22"/>
    <mergeCell ref="BU23:BU27"/>
    <mergeCell ref="BV23:BV27"/>
    <mergeCell ref="BW23:BW27"/>
    <mergeCell ref="BX23:BX27"/>
    <mergeCell ref="BW28:BW32"/>
    <mergeCell ref="BX28:BX32"/>
    <mergeCell ref="CA23:CA27"/>
    <mergeCell ref="CB23:CB27"/>
    <mergeCell ref="CC23:CC27"/>
    <mergeCell ref="BP23:BP27"/>
    <mergeCell ref="BQ23:BQ27"/>
    <mergeCell ref="BI23:BI27"/>
    <mergeCell ref="BJ23:BJ27"/>
    <mergeCell ref="BK23:BK27"/>
    <mergeCell ref="BL23:BL27"/>
    <mergeCell ref="BM23:BM27"/>
    <mergeCell ref="BN23:BN27"/>
    <mergeCell ref="BO23:BO27"/>
    <mergeCell ref="A1:A3"/>
    <mergeCell ref="B1:H1"/>
    <mergeCell ref="B2:H2"/>
    <mergeCell ref="CC4:CG4"/>
    <mergeCell ref="A5:A7"/>
    <mergeCell ref="B5:B7"/>
    <mergeCell ref="CC5:CG6"/>
    <mergeCell ref="AX23:AX27"/>
    <mergeCell ref="AY23:AY27"/>
    <mergeCell ref="R23:R27"/>
    <mergeCell ref="S23:S27"/>
    <mergeCell ref="AS23:AS27"/>
    <mergeCell ref="AT23:AT27"/>
    <mergeCell ref="AU23:AU27"/>
    <mergeCell ref="AV23:AV27"/>
    <mergeCell ref="AW23:AW27"/>
    <mergeCell ref="BG23:BG27"/>
    <mergeCell ref="BH23:BH27"/>
    <mergeCell ref="AZ23:AZ27"/>
    <mergeCell ref="BA23:BA27"/>
    <mergeCell ref="BB23:BB27"/>
    <mergeCell ref="BC23:BC27"/>
    <mergeCell ref="BD23:BD27"/>
    <mergeCell ref="BE23:BE27"/>
    <mergeCell ref="BO28:BO32"/>
    <mergeCell ref="BP28:BP32"/>
    <mergeCell ref="BS23:BS27"/>
    <mergeCell ref="BT23:BT27"/>
    <mergeCell ref="AT28:AT32"/>
    <mergeCell ref="AU28:AU32"/>
    <mergeCell ref="AV28:AV32"/>
    <mergeCell ref="AW28:AW32"/>
    <mergeCell ref="AX28:AX32"/>
    <mergeCell ref="BA28:BA32"/>
    <mergeCell ref="BB28:BB32"/>
    <mergeCell ref="BC28:BC32"/>
    <mergeCell ref="BD28:BD32"/>
    <mergeCell ref="BE28:BE32"/>
    <mergeCell ref="BF28:BF32"/>
    <mergeCell ref="BG28:BG32"/>
    <mergeCell ref="BH28:BH32"/>
    <mergeCell ref="BI28:BI32"/>
    <mergeCell ref="BJ28:BJ32"/>
    <mergeCell ref="BK28:BK32"/>
    <mergeCell ref="BL28:BL32"/>
    <mergeCell ref="BM28:BM32"/>
    <mergeCell ref="BN28:BN32"/>
    <mergeCell ref="BF23:BF27"/>
    <mergeCell ref="BU8:BU12"/>
    <mergeCell ref="BV8:BV12"/>
    <mergeCell ref="C5:C7"/>
    <mergeCell ref="D6:D7"/>
    <mergeCell ref="A8:A32"/>
    <mergeCell ref="B8:B32"/>
    <mergeCell ref="C8:C12"/>
    <mergeCell ref="D8:D12"/>
    <mergeCell ref="C13:C17"/>
    <mergeCell ref="G6:G7"/>
    <mergeCell ref="H6:I7"/>
    <mergeCell ref="M23:M27"/>
    <mergeCell ref="N23:N27"/>
    <mergeCell ref="O23:O27"/>
    <mergeCell ref="P23:P27"/>
    <mergeCell ref="Q23:Q27"/>
    <mergeCell ref="AY28:AY32"/>
    <mergeCell ref="AZ28:AZ32"/>
    <mergeCell ref="BQ28:BQ32"/>
    <mergeCell ref="BR28:BR32"/>
    <mergeCell ref="BS28:BS32"/>
    <mergeCell ref="BT28:BT32"/>
    <mergeCell ref="BU28:BU32"/>
    <mergeCell ref="BV28:BV32"/>
    <mergeCell ref="AS18:AS22"/>
    <mergeCell ref="AT18:AT22"/>
    <mergeCell ref="AU18:AU22"/>
    <mergeCell ref="AV18:AV22"/>
    <mergeCell ref="AW18:AW22"/>
    <mergeCell ref="BL5:BQ6"/>
    <mergeCell ref="BR5:BT6"/>
    <mergeCell ref="BR8:BR12"/>
    <mergeCell ref="BS8:BS12"/>
    <mergeCell ref="BT8:BT12"/>
    <mergeCell ref="T5:AS5"/>
    <mergeCell ref="T6:Z6"/>
    <mergeCell ref="AA6:AP6"/>
    <mergeCell ref="AQ6:AQ7"/>
    <mergeCell ref="AR6:AR7"/>
    <mergeCell ref="AS6:AS7"/>
    <mergeCell ref="AU7:AV7"/>
    <mergeCell ref="AX7:AY7"/>
    <mergeCell ref="B3:H3"/>
    <mergeCell ref="D5:M5"/>
    <mergeCell ref="E6:E7"/>
    <mergeCell ref="F6:F7"/>
    <mergeCell ref="E8:E12"/>
    <mergeCell ref="F8:F12"/>
    <mergeCell ref="G8:G12"/>
    <mergeCell ref="H8:H12"/>
    <mergeCell ref="S8:S12"/>
    <mergeCell ref="S5:S7"/>
    <mergeCell ref="J6:K7"/>
    <mergeCell ref="M6:M7"/>
    <mergeCell ref="K23:K27"/>
    <mergeCell ref="L23:L27"/>
    <mergeCell ref="C23:C27"/>
    <mergeCell ref="D23:D27"/>
    <mergeCell ref="E23:E27"/>
    <mergeCell ref="G23:G27"/>
    <mergeCell ref="H23:H27"/>
    <mergeCell ref="I23:I27"/>
    <mergeCell ref="J23:J27"/>
    <mergeCell ref="BW18:BW22"/>
    <mergeCell ref="BX18:BX22"/>
    <mergeCell ref="CC18:CC22"/>
    <mergeCell ref="CD18:CD22"/>
    <mergeCell ref="CE18:CE22"/>
    <mergeCell ref="CF18:CF22"/>
    <mergeCell ref="BP18:BP22"/>
    <mergeCell ref="BQ18:BQ22"/>
    <mergeCell ref="BR18:BR22"/>
    <mergeCell ref="BS18:BS22"/>
    <mergeCell ref="BT18:BT22"/>
    <mergeCell ref="BU18:BU22"/>
    <mergeCell ref="BV18:BV22"/>
    <mergeCell ref="BN18:BN22"/>
    <mergeCell ref="BO18:BO22"/>
    <mergeCell ref="BG18:BG22"/>
    <mergeCell ref="BH18:BH22"/>
    <mergeCell ref="BI18:BI22"/>
    <mergeCell ref="BJ18:BJ22"/>
    <mergeCell ref="BK18:BK22"/>
    <mergeCell ref="BL18:BL22"/>
    <mergeCell ref="BM18:BM22"/>
    <mergeCell ref="BE18:BE22"/>
    <mergeCell ref="BF18:BF22"/>
    <mergeCell ref="AX18:AX22"/>
    <mergeCell ref="AY18:AY22"/>
    <mergeCell ref="AZ18:AZ22"/>
    <mergeCell ref="BA18:BA22"/>
    <mergeCell ref="BB18:BB22"/>
    <mergeCell ref="BC18:BC22"/>
    <mergeCell ref="BD18:BD22"/>
    <mergeCell ref="I8:I12"/>
    <mergeCell ref="N13:N17"/>
    <mergeCell ref="O13:O17"/>
    <mergeCell ref="P13:P17"/>
    <mergeCell ref="Q13:Q17"/>
    <mergeCell ref="R13:R17"/>
    <mergeCell ref="S13:S17"/>
    <mergeCell ref="M13:M17"/>
    <mergeCell ref="L18:L22"/>
    <mergeCell ref="M18:M22"/>
    <mergeCell ref="N18:N22"/>
    <mergeCell ref="O18:O22"/>
    <mergeCell ref="P18:P22"/>
    <mergeCell ref="Q18:Q22"/>
    <mergeCell ref="R18:R22"/>
    <mergeCell ref="S18:S22"/>
    <mergeCell ref="J18:J22"/>
    <mergeCell ref="K18:K22"/>
    <mergeCell ref="C18:C22"/>
    <mergeCell ref="D18:D22"/>
    <mergeCell ref="E18:E22"/>
    <mergeCell ref="F18:F22"/>
    <mergeCell ref="G18:G22"/>
    <mergeCell ref="H18:H22"/>
    <mergeCell ref="I18:I22"/>
    <mergeCell ref="CD13:CD17"/>
    <mergeCell ref="CE13:CE17"/>
    <mergeCell ref="CF13:CF17"/>
    <mergeCell ref="BW13:BW17"/>
    <mergeCell ref="BX13:BX17"/>
    <mergeCell ref="BY13:BY17"/>
    <mergeCell ref="BZ13:BZ17"/>
    <mergeCell ref="CA13:CA17"/>
    <mergeCell ref="CB13:CB17"/>
    <mergeCell ref="CC13:CC17"/>
    <mergeCell ref="BU13:BU17"/>
    <mergeCell ref="BV13:BV17"/>
    <mergeCell ref="BN13:BN17"/>
    <mergeCell ref="BO13:BO17"/>
    <mergeCell ref="BP13:BP17"/>
    <mergeCell ref="BQ13:BQ17"/>
    <mergeCell ref="BR13:BR17"/>
    <mergeCell ref="BS13:BS17"/>
    <mergeCell ref="BT13:BT17"/>
    <mergeCell ref="BL13:BL17"/>
    <mergeCell ref="BM13:BM17"/>
    <mergeCell ref="AZ13:AZ17"/>
    <mergeCell ref="BA13:BA17"/>
    <mergeCell ref="BB13:BB17"/>
    <mergeCell ref="BC13:BC17"/>
    <mergeCell ref="BD13:BD17"/>
    <mergeCell ref="BE13:BE17"/>
    <mergeCell ref="BF13:BF17"/>
    <mergeCell ref="AX13:AX17"/>
    <mergeCell ref="AY13:AY17"/>
    <mergeCell ref="AX8:AX12"/>
    <mergeCell ref="AY8:AY12"/>
    <mergeCell ref="AS13:AS17"/>
    <mergeCell ref="AT13:AT17"/>
    <mergeCell ref="AU13:AU17"/>
    <mergeCell ref="AV13:AV17"/>
    <mergeCell ref="AW13:AW17"/>
    <mergeCell ref="K13:K17"/>
    <mergeCell ref="L13:L17"/>
    <mergeCell ref="D13:D17"/>
    <mergeCell ref="E13:E17"/>
    <mergeCell ref="F13:F17"/>
    <mergeCell ref="G13:G17"/>
    <mergeCell ref="H13:H17"/>
    <mergeCell ref="I13:I17"/>
    <mergeCell ref="J13:J17"/>
    <mergeCell ref="CD8:CD12"/>
    <mergeCell ref="CE8:CE12"/>
    <mergeCell ref="CF8:CF12"/>
    <mergeCell ref="BW8:BW12"/>
    <mergeCell ref="BX8:BX12"/>
    <mergeCell ref="BY8:BY12"/>
    <mergeCell ref="BZ8:BZ12"/>
    <mergeCell ref="CA8:CA12"/>
    <mergeCell ref="CB8:CB12"/>
    <mergeCell ref="CC8:CC12"/>
    <mergeCell ref="AZ8:AZ12"/>
    <mergeCell ref="BA8:BA12"/>
    <mergeCell ref="BB8:BB12"/>
    <mergeCell ref="BC8:BC12"/>
    <mergeCell ref="BD8:BD12"/>
    <mergeCell ref="BE8:BE12"/>
    <mergeCell ref="AT5:BA6"/>
    <mergeCell ref="BG5:BK6"/>
    <mergeCell ref="AS8:AS12"/>
    <mergeCell ref="AT8:AT12"/>
    <mergeCell ref="AU8:AU12"/>
    <mergeCell ref="AV8:AV12"/>
    <mergeCell ref="AW8:AW12"/>
    <mergeCell ref="BF8:BF12"/>
    <mergeCell ref="Q8:Q12"/>
    <mergeCell ref="R8:R12"/>
    <mergeCell ref="J8:J12"/>
    <mergeCell ref="K8:K12"/>
    <mergeCell ref="L8:L12"/>
    <mergeCell ref="M8:M12"/>
    <mergeCell ref="N8:N12"/>
    <mergeCell ref="O8:O12"/>
    <mergeCell ref="P8:P12"/>
  </mergeCells>
  <conditionalFormatting sqref="I8 I13 I18">
    <cfRule type="cellIs" dxfId="874" priority="1" operator="equal">
      <formula>"RARA VEZ"</formula>
    </cfRule>
  </conditionalFormatting>
  <conditionalFormatting sqref="I8 I13 I18">
    <cfRule type="cellIs" dxfId="873" priority="2" operator="equal">
      <formula>"IMPROBABLE"</formula>
    </cfRule>
  </conditionalFormatting>
  <conditionalFormatting sqref="I8 I13 I18">
    <cfRule type="cellIs" dxfId="872" priority="3" operator="equal">
      <formula>"POSIBLE"</formula>
    </cfRule>
  </conditionalFormatting>
  <conditionalFormatting sqref="I8 I13 I18">
    <cfRule type="cellIs" dxfId="871" priority="4" operator="equal">
      <formula>"PROBABLE"</formula>
    </cfRule>
  </conditionalFormatting>
  <conditionalFormatting sqref="I8 I13 I18">
    <cfRule type="cellIs" dxfId="870" priority="5" operator="equal">
      <formula>"CASI SEGURO"</formula>
    </cfRule>
  </conditionalFormatting>
  <conditionalFormatting sqref="K8:L8">
    <cfRule type="containsText" dxfId="869" priority="6" stopIfTrue="1" operator="containsText" text="ALTA">
      <formula>NOT(ISERROR(SEARCH(("ALTA"),(K8))))</formula>
    </cfRule>
  </conditionalFormatting>
  <conditionalFormatting sqref="K8:L8">
    <cfRule type="containsText" dxfId="868" priority="7" stopIfTrue="1" operator="containsText" text="MEDIA">
      <formula>NOT(ISERROR(SEARCH(("MEDIA"),(K8))))</formula>
    </cfRule>
  </conditionalFormatting>
  <conditionalFormatting sqref="K8:L8">
    <cfRule type="containsText" dxfId="867" priority="8" stopIfTrue="1" operator="containsText" text="BAJA">
      <formula>NOT(ISERROR(SEARCH(("BAJA"),(K8))))</formula>
    </cfRule>
  </conditionalFormatting>
  <conditionalFormatting sqref="K8:L8">
    <cfRule type="containsText" dxfId="866" priority="9" stopIfTrue="1" operator="containsText" text="ALTO">
      <formula>NOT(ISERROR(SEARCH(("ALTO"),(K8))))</formula>
    </cfRule>
  </conditionalFormatting>
  <conditionalFormatting sqref="K8:L8">
    <cfRule type="containsText" dxfId="865" priority="10" stopIfTrue="1" operator="containsText" text="ALTO">
      <formula>NOT(ISERROR(SEARCH(("ALTO"),(K8))))</formula>
    </cfRule>
  </conditionalFormatting>
  <conditionalFormatting sqref="K8:L8">
    <cfRule type="containsText" dxfId="864" priority="11" stopIfTrue="1" operator="containsText" text="MEDIO">
      <formula>NOT(ISERROR(SEARCH(("MEDIO"),(K8))))</formula>
    </cfRule>
  </conditionalFormatting>
  <conditionalFormatting sqref="K8:L8">
    <cfRule type="containsText" dxfId="863" priority="12" stopIfTrue="1" operator="containsText" text="MEDIO">
      <formula>NOT(ISERROR(SEARCH(("MEDIO"),(K8))))</formula>
    </cfRule>
  </conditionalFormatting>
  <conditionalFormatting sqref="K8:L8">
    <cfRule type="containsText" dxfId="862" priority="13" stopIfTrue="1" operator="containsText" text="BAJO">
      <formula>NOT(ISERROR(SEARCH(("BAJO"),(K8))))</formula>
    </cfRule>
  </conditionalFormatting>
  <conditionalFormatting sqref="K8:L8">
    <cfRule type="cellIs" dxfId="861" priority="14" operator="equal">
      <formula>"INSIGNIFICANTE"</formula>
    </cfRule>
  </conditionalFormatting>
  <conditionalFormatting sqref="K8:L8">
    <cfRule type="cellIs" dxfId="860" priority="15" operator="equal">
      <formula>"MENOR"</formula>
    </cfRule>
  </conditionalFormatting>
  <conditionalFormatting sqref="K8:L8">
    <cfRule type="cellIs" dxfId="859" priority="16" operator="equal">
      <formula>"MODERADO"</formula>
    </cfRule>
  </conditionalFormatting>
  <conditionalFormatting sqref="K8:L8">
    <cfRule type="cellIs" dxfId="858" priority="17" operator="equal">
      <formula>"MAYOR"</formula>
    </cfRule>
  </conditionalFormatting>
  <conditionalFormatting sqref="K8:L8">
    <cfRule type="cellIs" dxfId="857" priority="18" operator="equal">
      <formula>"CATASTRÓFICO"</formula>
    </cfRule>
  </conditionalFormatting>
  <conditionalFormatting sqref="L13 L18 L23 L28">
    <cfRule type="containsText" dxfId="856" priority="19" stopIfTrue="1" operator="containsText" text="ALTA">
      <formula>NOT(ISERROR(SEARCH(("ALTA"),(L13))))</formula>
    </cfRule>
  </conditionalFormatting>
  <conditionalFormatting sqref="L13 L18 L23 L28">
    <cfRule type="containsText" dxfId="855" priority="20" stopIfTrue="1" operator="containsText" text="MEDIA">
      <formula>NOT(ISERROR(SEARCH(("MEDIA"),(L13))))</formula>
    </cfRule>
  </conditionalFormatting>
  <conditionalFormatting sqref="L13 L18 L23 L28">
    <cfRule type="containsText" dxfId="854" priority="21" stopIfTrue="1" operator="containsText" text="BAJA">
      <formula>NOT(ISERROR(SEARCH(("BAJA"),(L13))))</formula>
    </cfRule>
  </conditionalFormatting>
  <conditionalFormatting sqref="L13 L18 L23 L28">
    <cfRule type="containsText" dxfId="853" priority="22" stopIfTrue="1" operator="containsText" text="ALTO">
      <formula>NOT(ISERROR(SEARCH(("ALTO"),(L13))))</formula>
    </cfRule>
  </conditionalFormatting>
  <conditionalFormatting sqref="L13 L18 L23 L28">
    <cfRule type="containsText" dxfId="852" priority="23" stopIfTrue="1" operator="containsText" text="ALTO">
      <formula>NOT(ISERROR(SEARCH(("ALTO"),(L13))))</formula>
    </cfRule>
  </conditionalFormatting>
  <conditionalFormatting sqref="L13 L18 L23 L28">
    <cfRule type="containsText" dxfId="851" priority="24" stopIfTrue="1" operator="containsText" text="MEDIO">
      <formula>NOT(ISERROR(SEARCH(("MEDIO"),(L13))))</formula>
    </cfRule>
  </conditionalFormatting>
  <conditionalFormatting sqref="L13 L18 L23 L28">
    <cfRule type="containsText" dxfId="850" priority="25" stopIfTrue="1" operator="containsText" text="MEDIO">
      <formula>NOT(ISERROR(SEARCH(("MEDIO"),(L13))))</formula>
    </cfRule>
  </conditionalFormatting>
  <conditionalFormatting sqref="L13 L18 L23 L28">
    <cfRule type="containsText" dxfId="849" priority="26" stopIfTrue="1" operator="containsText" text="BAJO">
      <formula>NOT(ISERROR(SEARCH(("BAJO"),(L13))))</formula>
    </cfRule>
  </conditionalFormatting>
  <conditionalFormatting sqref="L13 L18 L23 L28">
    <cfRule type="cellIs" dxfId="848" priority="27" operator="equal">
      <formula>"INSIGNIFICANTE"</formula>
    </cfRule>
  </conditionalFormatting>
  <conditionalFormatting sqref="L13 L18 L23 L28">
    <cfRule type="cellIs" dxfId="847" priority="28" operator="equal">
      <formula>"MENOR"</formula>
    </cfRule>
  </conditionalFormatting>
  <conditionalFormatting sqref="L13 L18 L23 L28">
    <cfRule type="cellIs" dxfId="846" priority="29" operator="equal">
      <formula>"MODERADO"</formula>
    </cfRule>
  </conditionalFormatting>
  <conditionalFormatting sqref="L13 L18 L23 L28">
    <cfRule type="cellIs" dxfId="845" priority="30" operator="equal">
      <formula>"MAYOR"</formula>
    </cfRule>
  </conditionalFormatting>
  <conditionalFormatting sqref="L13 L18 L23 L28">
    <cfRule type="cellIs" dxfId="844" priority="31" operator="equal">
      <formula>"CATASTRÓFICO"</formula>
    </cfRule>
  </conditionalFormatting>
  <conditionalFormatting sqref="K13 K18">
    <cfRule type="containsText" dxfId="843" priority="32" stopIfTrue="1" operator="containsText" text="ALTA">
      <formula>NOT(ISERROR(SEARCH(("ALTA"),(K13))))</formula>
    </cfRule>
  </conditionalFormatting>
  <conditionalFormatting sqref="K13 K18">
    <cfRule type="containsText" dxfId="842" priority="33" stopIfTrue="1" operator="containsText" text="MEDIA">
      <formula>NOT(ISERROR(SEARCH(("MEDIA"),(K13))))</formula>
    </cfRule>
  </conditionalFormatting>
  <conditionalFormatting sqref="K13 K18">
    <cfRule type="containsText" dxfId="841" priority="34" stopIfTrue="1" operator="containsText" text="BAJA">
      <formula>NOT(ISERROR(SEARCH(("BAJA"),(K13))))</formula>
    </cfRule>
  </conditionalFormatting>
  <conditionalFormatting sqref="K13 K18">
    <cfRule type="containsText" dxfId="840" priority="35" stopIfTrue="1" operator="containsText" text="ALTO">
      <formula>NOT(ISERROR(SEARCH(("ALTO"),(K13))))</formula>
    </cfRule>
  </conditionalFormatting>
  <conditionalFormatting sqref="K13 K18">
    <cfRule type="containsText" dxfId="839" priority="36" stopIfTrue="1" operator="containsText" text="ALTO">
      <formula>NOT(ISERROR(SEARCH(("ALTO"),(K13))))</formula>
    </cfRule>
  </conditionalFormatting>
  <conditionalFormatting sqref="K13 K18">
    <cfRule type="containsText" dxfId="838" priority="37" stopIfTrue="1" operator="containsText" text="MEDIO">
      <formula>NOT(ISERROR(SEARCH(("MEDIO"),(K13))))</formula>
    </cfRule>
  </conditionalFormatting>
  <conditionalFormatting sqref="K13 K18">
    <cfRule type="containsText" dxfId="837" priority="38" stopIfTrue="1" operator="containsText" text="MEDIO">
      <formula>NOT(ISERROR(SEARCH(("MEDIO"),(K13))))</formula>
    </cfRule>
  </conditionalFormatting>
  <conditionalFormatting sqref="K13 K18">
    <cfRule type="containsText" dxfId="836" priority="39" stopIfTrue="1" operator="containsText" text="BAJO">
      <formula>NOT(ISERROR(SEARCH(("BAJO"),(K13))))</formula>
    </cfRule>
  </conditionalFormatting>
  <conditionalFormatting sqref="K13 K18">
    <cfRule type="cellIs" dxfId="835" priority="40" operator="equal">
      <formula>"INSIGNIFICANTE"</formula>
    </cfRule>
  </conditionalFormatting>
  <conditionalFormatting sqref="K13 K18">
    <cfRule type="cellIs" dxfId="834" priority="41" operator="equal">
      <formula>"MENOR"</formula>
    </cfRule>
  </conditionalFormatting>
  <conditionalFormatting sqref="K13 K18">
    <cfRule type="cellIs" dxfId="833" priority="42" operator="equal">
      <formula>"MODERADO"</formula>
    </cfRule>
  </conditionalFormatting>
  <conditionalFormatting sqref="K13 K18">
    <cfRule type="cellIs" dxfId="832" priority="43" operator="equal">
      <formula>"MAYOR"</formula>
    </cfRule>
  </conditionalFormatting>
  <conditionalFormatting sqref="K13 K18">
    <cfRule type="cellIs" dxfId="831" priority="44" operator="equal">
      <formula>"CATASTRÓFICO"</formula>
    </cfRule>
  </conditionalFormatting>
  <conditionalFormatting sqref="K28">
    <cfRule type="containsText" dxfId="830" priority="45" stopIfTrue="1" operator="containsText" text="ALTA">
      <formula>NOT(ISERROR(SEARCH(("ALTA"),(K28))))</formula>
    </cfRule>
  </conditionalFormatting>
  <conditionalFormatting sqref="K28">
    <cfRule type="containsText" dxfId="829" priority="46" stopIfTrue="1" operator="containsText" text="MEDIA">
      <formula>NOT(ISERROR(SEARCH(("MEDIA"),(K28))))</formula>
    </cfRule>
  </conditionalFormatting>
  <conditionalFormatting sqref="K28">
    <cfRule type="containsText" dxfId="828" priority="47" stopIfTrue="1" operator="containsText" text="BAJA">
      <formula>NOT(ISERROR(SEARCH(("BAJA"),(K28))))</formula>
    </cfRule>
  </conditionalFormatting>
  <conditionalFormatting sqref="K28">
    <cfRule type="containsText" dxfId="827" priority="48" stopIfTrue="1" operator="containsText" text="ALTO">
      <formula>NOT(ISERROR(SEARCH(("ALTO"),(K28))))</formula>
    </cfRule>
  </conditionalFormatting>
  <conditionalFormatting sqref="K28">
    <cfRule type="containsText" dxfId="826" priority="49" stopIfTrue="1" operator="containsText" text="ALTO">
      <formula>NOT(ISERROR(SEARCH(("ALTO"),(K28))))</formula>
    </cfRule>
  </conditionalFormatting>
  <conditionalFormatting sqref="K28">
    <cfRule type="containsText" dxfId="825" priority="50" stopIfTrue="1" operator="containsText" text="MEDIO">
      <formula>NOT(ISERROR(SEARCH(("MEDIO"),(K28))))</formula>
    </cfRule>
  </conditionalFormatting>
  <conditionalFormatting sqref="K28">
    <cfRule type="containsText" dxfId="824" priority="51" stopIfTrue="1" operator="containsText" text="MEDIO">
      <formula>NOT(ISERROR(SEARCH(("MEDIO"),(K28))))</formula>
    </cfRule>
  </conditionalFormatting>
  <conditionalFormatting sqref="K28">
    <cfRule type="containsText" dxfId="823" priority="52" stopIfTrue="1" operator="containsText" text="BAJO">
      <formula>NOT(ISERROR(SEARCH(("BAJO"),(K28))))</formula>
    </cfRule>
  </conditionalFormatting>
  <conditionalFormatting sqref="K28">
    <cfRule type="cellIs" dxfId="822" priority="53" operator="equal">
      <formula>"INSIGNIFICANTE"</formula>
    </cfRule>
  </conditionalFormatting>
  <conditionalFormatting sqref="K28">
    <cfRule type="cellIs" dxfId="821" priority="54" operator="equal">
      <formula>"MENOR"</formula>
    </cfRule>
  </conditionalFormatting>
  <conditionalFormatting sqref="K28">
    <cfRule type="cellIs" dxfId="820" priority="55" operator="equal">
      <formula>"MODERADO"</formula>
    </cfRule>
  </conditionalFormatting>
  <conditionalFormatting sqref="K28">
    <cfRule type="cellIs" dxfId="819" priority="56" operator="equal">
      <formula>"MAYOR"</formula>
    </cfRule>
  </conditionalFormatting>
  <conditionalFormatting sqref="K28">
    <cfRule type="cellIs" dxfId="818" priority="57" operator="equal">
      <formula>"CATASTRÓFICO"</formula>
    </cfRule>
  </conditionalFormatting>
  <conditionalFormatting sqref="K23">
    <cfRule type="containsText" dxfId="817" priority="58" stopIfTrue="1" operator="containsText" text="ALTA">
      <formula>NOT(ISERROR(SEARCH(("ALTA"),(K23))))</formula>
    </cfRule>
  </conditionalFormatting>
  <conditionalFormatting sqref="K23">
    <cfRule type="containsText" dxfId="816" priority="59" stopIfTrue="1" operator="containsText" text="MEDIA">
      <formula>NOT(ISERROR(SEARCH(("MEDIA"),(K23))))</formula>
    </cfRule>
  </conditionalFormatting>
  <conditionalFormatting sqref="K23">
    <cfRule type="containsText" dxfId="815" priority="60" stopIfTrue="1" operator="containsText" text="BAJA">
      <formula>NOT(ISERROR(SEARCH(("BAJA"),(K23))))</formula>
    </cfRule>
  </conditionalFormatting>
  <conditionalFormatting sqref="K23">
    <cfRule type="containsText" dxfId="814" priority="61" stopIfTrue="1" operator="containsText" text="ALTO">
      <formula>NOT(ISERROR(SEARCH(("ALTO"),(K23))))</formula>
    </cfRule>
  </conditionalFormatting>
  <conditionalFormatting sqref="K23">
    <cfRule type="containsText" dxfId="813" priority="62" stopIfTrue="1" operator="containsText" text="ALTO">
      <formula>NOT(ISERROR(SEARCH(("ALTO"),(K23))))</formula>
    </cfRule>
  </conditionalFormatting>
  <conditionalFormatting sqref="K23">
    <cfRule type="containsText" dxfId="812" priority="63" stopIfTrue="1" operator="containsText" text="MEDIO">
      <formula>NOT(ISERROR(SEARCH(("MEDIO"),(K23))))</formula>
    </cfRule>
  </conditionalFormatting>
  <conditionalFormatting sqref="K23">
    <cfRule type="containsText" dxfId="811" priority="64" stopIfTrue="1" operator="containsText" text="MEDIO">
      <formula>NOT(ISERROR(SEARCH(("MEDIO"),(K23))))</formula>
    </cfRule>
  </conditionalFormatting>
  <conditionalFormatting sqref="K23">
    <cfRule type="containsText" dxfId="810" priority="65" stopIfTrue="1" operator="containsText" text="BAJO">
      <formula>NOT(ISERROR(SEARCH(("BAJO"),(K23))))</formula>
    </cfRule>
  </conditionalFormatting>
  <conditionalFormatting sqref="K23">
    <cfRule type="cellIs" dxfId="809" priority="66" operator="equal">
      <formula>"INSIGNIFICANTE"</formula>
    </cfRule>
  </conditionalFormatting>
  <conditionalFormatting sqref="K23">
    <cfRule type="cellIs" dxfId="808" priority="67" operator="equal">
      <formula>"MENOR"</formula>
    </cfRule>
  </conditionalFormatting>
  <conditionalFormatting sqref="K23">
    <cfRule type="cellIs" dxfId="807" priority="68" operator="equal">
      <formula>"MODERADO"</formula>
    </cfRule>
  </conditionalFormatting>
  <conditionalFormatting sqref="K23">
    <cfRule type="cellIs" dxfId="806" priority="69" operator="equal">
      <formula>"MAYOR"</formula>
    </cfRule>
  </conditionalFormatting>
  <conditionalFormatting sqref="K23">
    <cfRule type="cellIs" dxfId="805" priority="70" operator="equal">
      <formula>"CATASTRÓFICO"</formula>
    </cfRule>
  </conditionalFormatting>
  <conditionalFormatting sqref="M8">
    <cfRule type="cellIs" dxfId="804" priority="71" operator="equal">
      <formula>"EXTREMA 5:5"</formula>
    </cfRule>
  </conditionalFormatting>
  <conditionalFormatting sqref="M8">
    <cfRule type="cellIs" dxfId="803" priority="72" operator="equal">
      <formula>"EXTREMA 4:5"</formula>
    </cfRule>
  </conditionalFormatting>
  <conditionalFormatting sqref="M8">
    <cfRule type="cellIs" dxfId="802" priority="73" operator="equal">
      <formula>"EXTREMA 3:5"</formula>
    </cfRule>
  </conditionalFormatting>
  <conditionalFormatting sqref="M8">
    <cfRule type="cellIs" dxfId="801" priority="74" operator="equal">
      <formula>"EXTREMA 2:5"</formula>
    </cfRule>
  </conditionalFormatting>
  <conditionalFormatting sqref="M8">
    <cfRule type="cellIs" dxfId="800" priority="75" operator="equal">
      <formula>"EXTREMA 5:4"</formula>
    </cfRule>
  </conditionalFormatting>
  <conditionalFormatting sqref="M8">
    <cfRule type="cellIs" dxfId="799" priority="76" operator="equal">
      <formula>"EXTREMA 4:4"</formula>
    </cfRule>
  </conditionalFormatting>
  <conditionalFormatting sqref="M8">
    <cfRule type="cellIs" dxfId="798" priority="77" operator="equal">
      <formula>"EXTREMA 3:4"</formula>
    </cfRule>
  </conditionalFormatting>
  <conditionalFormatting sqref="M8">
    <cfRule type="cellIs" dxfId="797" priority="78" operator="equal">
      <formula>"EXTREMA 5:3"</formula>
    </cfRule>
  </conditionalFormatting>
  <conditionalFormatting sqref="M8">
    <cfRule type="cellIs" dxfId="796" priority="79" operator="equal">
      <formula>"ALTA 1:5"</formula>
    </cfRule>
  </conditionalFormatting>
  <conditionalFormatting sqref="M8">
    <cfRule type="cellIs" dxfId="795" priority="80" operator="equal">
      <formula>"ALTA 2:4"</formula>
    </cfRule>
  </conditionalFormatting>
  <conditionalFormatting sqref="M8">
    <cfRule type="cellIs" dxfId="794" priority="81" operator="equal">
      <formula>"ALTA 1:4"</formula>
    </cfRule>
  </conditionalFormatting>
  <conditionalFormatting sqref="M8">
    <cfRule type="cellIs" dxfId="793" priority="82" operator="equal">
      <formula>"ALTA 4:3"</formula>
    </cfRule>
  </conditionalFormatting>
  <conditionalFormatting sqref="M8">
    <cfRule type="cellIs" dxfId="792" priority="83" operator="equal">
      <formula>"ALTA 3:3"</formula>
    </cfRule>
  </conditionalFormatting>
  <conditionalFormatting sqref="M8">
    <cfRule type="cellIs" dxfId="791" priority="84" operator="equal">
      <formula>"ALTA 5:2"</formula>
    </cfRule>
  </conditionalFormatting>
  <conditionalFormatting sqref="M8">
    <cfRule type="cellIs" dxfId="790" priority="85" operator="equal">
      <formula>"ALTA 4:2"</formula>
    </cfRule>
  </conditionalFormatting>
  <conditionalFormatting sqref="M8">
    <cfRule type="cellIs" dxfId="789" priority="86" operator="equal">
      <formula>"ALTA 5:1"</formula>
    </cfRule>
  </conditionalFormatting>
  <conditionalFormatting sqref="M8">
    <cfRule type="cellIs" dxfId="788" priority="87" operator="equal">
      <formula>"MODERADA 2:3"</formula>
    </cfRule>
  </conditionalFormatting>
  <conditionalFormatting sqref="M8">
    <cfRule type="cellIs" dxfId="787" priority="88" operator="equal">
      <formula>"MODERADA 1:3"</formula>
    </cfRule>
  </conditionalFormatting>
  <conditionalFormatting sqref="M8">
    <cfRule type="cellIs" dxfId="786" priority="89" operator="equal">
      <formula>"MODERADA 3:2"</formula>
    </cfRule>
  </conditionalFormatting>
  <conditionalFormatting sqref="M8">
    <cfRule type="cellIs" dxfId="785" priority="90" operator="equal">
      <formula>"MODERADA 4:1"</formula>
    </cfRule>
  </conditionalFormatting>
  <conditionalFormatting sqref="M8">
    <cfRule type="cellIs" dxfId="784" priority="91" operator="equal">
      <formula>"BAJA 2:2"</formula>
    </cfRule>
  </conditionalFormatting>
  <conditionalFormatting sqref="M8">
    <cfRule type="cellIs" dxfId="783" priority="92" operator="equal">
      <formula>"BAJA 1:2"</formula>
    </cfRule>
  </conditionalFormatting>
  <conditionalFormatting sqref="M8">
    <cfRule type="cellIs" dxfId="782" priority="93" operator="equal">
      <formula>"BAJA 3:1"</formula>
    </cfRule>
  </conditionalFormatting>
  <conditionalFormatting sqref="M8">
    <cfRule type="cellIs" dxfId="781" priority="94" operator="equal">
      <formula>"BAJA 2:1"</formula>
    </cfRule>
  </conditionalFormatting>
  <conditionalFormatting sqref="M8">
    <cfRule type="cellIs" dxfId="780" priority="95" operator="equal">
      <formula>"BAJA 1:1"</formula>
    </cfRule>
  </conditionalFormatting>
  <conditionalFormatting sqref="I23 I28">
    <cfRule type="cellIs" dxfId="779" priority="96" operator="equal">
      <formula>"RARA VEZ"</formula>
    </cfRule>
  </conditionalFormatting>
  <conditionalFormatting sqref="I23 I28">
    <cfRule type="cellIs" dxfId="778" priority="97" operator="equal">
      <formula>"IMPROBABLE"</formula>
    </cfRule>
  </conditionalFormatting>
  <conditionalFormatting sqref="I23 I28">
    <cfRule type="cellIs" dxfId="777" priority="98" operator="equal">
      <formula>"POSIBLE"</formula>
    </cfRule>
  </conditionalFormatting>
  <conditionalFormatting sqref="I23 I28">
    <cfRule type="cellIs" dxfId="776" priority="99" operator="equal">
      <formula>"PROBABLE"</formula>
    </cfRule>
  </conditionalFormatting>
  <conditionalFormatting sqref="I23 I28">
    <cfRule type="cellIs" dxfId="775" priority="100" operator="equal">
      <formula>"CASI SEGURO"</formula>
    </cfRule>
  </conditionalFormatting>
  <conditionalFormatting sqref="M13 M23 M18">
    <cfRule type="cellIs" dxfId="774" priority="101" operator="equal">
      <formula>"EXTREMA 5:5"</formula>
    </cfRule>
  </conditionalFormatting>
  <conditionalFormatting sqref="M13 M23 M18">
    <cfRule type="cellIs" dxfId="773" priority="102" operator="equal">
      <formula>"EXTREMA 4:5"</formula>
    </cfRule>
  </conditionalFormatting>
  <conditionalFormatting sqref="M13 M23 M18">
    <cfRule type="cellIs" dxfId="772" priority="103" operator="equal">
      <formula>"EXTREMA 3:5"</formula>
    </cfRule>
  </conditionalFormatting>
  <conditionalFormatting sqref="M13 M23 M18">
    <cfRule type="cellIs" dxfId="771" priority="104" operator="equal">
      <formula>"EXTREMA 2:5"</formula>
    </cfRule>
  </conditionalFormatting>
  <conditionalFormatting sqref="M13 M23 M18">
    <cfRule type="cellIs" dxfId="770" priority="105" operator="equal">
      <formula>"EXTREMA 5:4"</formula>
    </cfRule>
  </conditionalFormatting>
  <conditionalFormatting sqref="M13 M23 M18">
    <cfRule type="cellIs" dxfId="769" priority="106" operator="equal">
      <formula>"EXTREMA 4:4"</formula>
    </cfRule>
  </conditionalFormatting>
  <conditionalFormatting sqref="M13 M23 M18">
    <cfRule type="cellIs" dxfId="768" priority="107" operator="equal">
      <formula>"EXTREMA 3:4"</formula>
    </cfRule>
  </conditionalFormatting>
  <conditionalFormatting sqref="M13 M23 M18">
    <cfRule type="cellIs" dxfId="767" priority="108" operator="equal">
      <formula>"EXTREMA 5:3"</formula>
    </cfRule>
  </conditionalFormatting>
  <conditionalFormatting sqref="M13 M23 M18">
    <cfRule type="cellIs" dxfId="766" priority="109" operator="equal">
      <formula>"ALTA 1:5"</formula>
    </cfRule>
  </conditionalFormatting>
  <conditionalFormatting sqref="M13 M23 M18">
    <cfRule type="cellIs" dxfId="765" priority="110" operator="equal">
      <formula>"ALTA 2:4"</formula>
    </cfRule>
  </conditionalFormatting>
  <conditionalFormatting sqref="M13 M23 M18">
    <cfRule type="cellIs" dxfId="764" priority="111" operator="equal">
      <formula>"ALTA 1:4"</formula>
    </cfRule>
  </conditionalFormatting>
  <conditionalFormatting sqref="M13 M23 M18">
    <cfRule type="cellIs" dxfId="763" priority="112" operator="equal">
      <formula>"ALTA 4:3"</formula>
    </cfRule>
  </conditionalFormatting>
  <conditionalFormatting sqref="M13 M23 M18">
    <cfRule type="cellIs" dxfId="762" priority="113" operator="equal">
      <formula>"ALTA 3:3"</formula>
    </cfRule>
  </conditionalFormatting>
  <conditionalFormatting sqref="M13 M23 M18">
    <cfRule type="cellIs" dxfId="761" priority="114" operator="equal">
      <formula>"ALTA 5:2"</formula>
    </cfRule>
  </conditionalFormatting>
  <conditionalFormatting sqref="M13 M23 M18">
    <cfRule type="cellIs" dxfId="760" priority="115" operator="equal">
      <formula>"ALTA 4:2"</formula>
    </cfRule>
  </conditionalFormatting>
  <conditionalFormatting sqref="M13 M23 M18">
    <cfRule type="cellIs" dxfId="759" priority="116" operator="equal">
      <formula>"ALTA 5:1"</formula>
    </cfRule>
  </conditionalFormatting>
  <conditionalFormatting sqref="M13 M23 M18">
    <cfRule type="cellIs" dxfId="758" priority="117" operator="equal">
      <formula>"MODERADA 2:3"</formula>
    </cfRule>
  </conditionalFormatting>
  <conditionalFormatting sqref="M13 M23 M18">
    <cfRule type="cellIs" dxfId="757" priority="118" operator="equal">
      <formula>"MODERADA 1:3"</formula>
    </cfRule>
  </conditionalFormatting>
  <conditionalFormatting sqref="M13 M23 M18">
    <cfRule type="cellIs" dxfId="756" priority="119" operator="equal">
      <formula>"MODERADA 3:2"</formula>
    </cfRule>
  </conditionalFormatting>
  <conditionalFormatting sqref="M13 M23 M18">
    <cfRule type="cellIs" dxfId="755" priority="120" operator="equal">
      <formula>"MODERADA 4:1"</formula>
    </cfRule>
  </conditionalFormatting>
  <conditionalFormatting sqref="M13 M23 M18">
    <cfRule type="cellIs" dxfId="754" priority="121" operator="equal">
      <formula>"BAJA 2:2"</formula>
    </cfRule>
  </conditionalFormatting>
  <conditionalFormatting sqref="M13 M23 M18">
    <cfRule type="cellIs" dxfId="753" priority="122" operator="equal">
      <formula>"BAJA 1:2"</formula>
    </cfRule>
  </conditionalFormatting>
  <conditionalFormatting sqref="M13 M23 M18">
    <cfRule type="cellIs" dxfId="752" priority="123" operator="equal">
      <formula>"BAJA 3:1"</formula>
    </cfRule>
  </conditionalFormatting>
  <conditionalFormatting sqref="M13 M23 M18">
    <cfRule type="cellIs" dxfId="751" priority="124" operator="equal">
      <formula>"BAJA 2:1"</formula>
    </cfRule>
  </conditionalFormatting>
  <conditionalFormatting sqref="M13 M23 M18">
    <cfRule type="cellIs" dxfId="750" priority="125" operator="equal">
      <formula>"BAJA 1:1"</formula>
    </cfRule>
  </conditionalFormatting>
  <conditionalFormatting sqref="M28">
    <cfRule type="cellIs" dxfId="749" priority="126" operator="equal">
      <formula>"EXTREMA 5:5"</formula>
    </cfRule>
  </conditionalFormatting>
  <conditionalFormatting sqref="M28">
    <cfRule type="cellIs" dxfId="748" priority="127" operator="equal">
      <formula>"EXTREMA 4:5"</formula>
    </cfRule>
  </conditionalFormatting>
  <conditionalFormatting sqref="M28">
    <cfRule type="cellIs" dxfId="747" priority="128" operator="equal">
      <formula>"EXTREMA 3:5"</formula>
    </cfRule>
  </conditionalFormatting>
  <conditionalFormatting sqref="M28">
    <cfRule type="cellIs" dxfId="746" priority="129" operator="equal">
      <formula>"EXTREMA 2:5"</formula>
    </cfRule>
  </conditionalFormatting>
  <conditionalFormatting sqref="M28">
    <cfRule type="cellIs" dxfId="745" priority="130" operator="equal">
      <formula>"EXTREMA 5:4"</formula>
    </cfRule>
  </conditionalFormatting>
  <conditionalFormatting sqref="M28">
    <cfRule type="cellIs" dxfId="744" priority="131" operator="equal">
      <formula>"EXTREMA 4:4"</formula>
    </cfRule>
  </conditionalFormatting>
  <conditionalFormatting sqref="M28">
    <cfRule type="cellIs" dxfId="743" priority="132" operator="equal">
      <formula>"EXTREMA 3:4"</formula>
    </cfRule>
  </conditionalFormatting>
  <conditionalFormatting sqref="M28">
    <cfRule type="cellIs" dxfId="742" priority="133" operator="equal">
      <formula>"EXTREMA 5:3"</formula>
    </cfRule>
  </conditionalFormatting>
  <conditionalFormatting sqref="M28">
    <cfRule type="cellIs" dxfId="741" priority="134" operator="equal">
      <formula>"ALTA 1:5"</formula>
    </cfRule>
  </conditionalFormatting>
  <conditionalFormatting sqref="M28">
    <cfRule type="cellIs" dxfId="740" priority="135" operator="equal">
      <formula>"ALTA 2:4"</formula>
    </cfRule>
  </conditionalFormatting>
  <conditionalFormatting sqref="M28">
    <cfRule type="cellIs" dxfId="739" priority="136" operator="equal">
      <formula>"ALTA 1:4"</formula>
    </cfRule>
  </conditionalFormatting>
  <conditionalFormatting sqref="M28">
    <cfRule type="cellIs" dxfId="738" priority="137" operator="equal">
      <formula>"ALTA 4:3"</formula>
    </cfRule>
  </conditionalFormatting>
  <conditionalFormatting sqref="M28">
    <cfRule type="cellIs" dxfId="737" priority="138" operator="equal">
      <formula>"ALTA 3:3"</formula>
    </cfRule>
  </conditionalFormatting>
  <conditionalFormatting sqref="M28">
    <cfRule type="cellIs" dxfId="736" priority="139" operator="equal">
      <formula>"ALTA 5:2"</formula>
    </cfRule>
  </conditionalFormatting>
  <conditionalFormatting sqref="M28">
    <cfRule type="cellIs" dxfId="735" priority="140" operator="equal">
      <formula>"ALTA 4:2"</formula>
    </cfRule>
  </conditionalFormatting>
  <conditionalFormatting sqref="M28">
    <cfRule type="cellIs" dxfId="734" priority="141" operator="equal">
      <formula>"ALTA 5:1"</formula>
    </cfRule>
  </conditionalFormatting>
  <conditionalFormatting sqref="M28">
    <cfRule type="cellIs" dxfId="733" priority="142" operator="equal">
      <formula>"MODERADA 2:3"</formula>
    </cfRule>
  </conditionalFormatting>
  <conditionalFormatting sqref="M28">
    <cfRule type="cellIs" dxfId="732" priority="143" operator="equal">
      <formula>"MODERADA 1:3"</formula>
    </cfRule>
  </conditionalFormatting>
  <conditionalFormatting sqref="M28">
    <cfRule type="cellIs" dxfId="731" priority="144" operator="equal">
      <formula>"MODERADA 3:2"</formula>
    </cfRule>
  </conditionalFormatting>
  <conditionalFormatting sqref="M28">
    <cfRule type="cellIs" dxfId="730" priority="145" operator="equal">
      <formula>"MODERADA 4:1"</formula>
    </cfRule>
  </conditionalFormatting>
  <conditionalFormatting sqref="M28">
    <cfRule type="cellIs" dxfId="729" priority="146" operator="equal">
      <formula>"BAJA 2:2"</formula>
    </cfRule>
  </conditionalFormatting>
  <conditionalFormatting sqref="M28">
    <cfRule type="cellIs" dxfId="728" priority="147" operator="equal">
      <formula>"BAJA 1:2"</formula>
    </cfRule>
  </conditionalFormatting>
  <conditionalFormatting sqref="M28">
    <cfRule type="cellIs" dxfId="727" priority="148" operator="equal">
      <formula>"BAJA 3:1"</formula>
    </cfRule>
  </conditionalFormatting>
  <conditionalFormatting sqref="M28">
    <cfRule type="cellIs" dxfId="726" priority="149" operator="equal">
      <formula>"BAJA 2:1"</formula>
    </cfRule>
  </conditionalFormatting>
  <conditionalFormatting sqref="M28">
    <cfRule type="cellIs" dxfId="725" priority="150" operator="equal">
      <formula>"BAJA 1:1"</formula>
    </cfRule>
  </conditionalFormatting>
  <conditionalFormatting sqref="AV8 AV13 AV23 AV28 AV18">
    <cfRule type="cellIs" dxfId="724" priority="151" operator="equal">
      <formula>"RARA VEZ"</formula>
    </cfRule>
  </conditionalFormatting>
  <conditionalFormatting sqref="AV8 AV13 AV23 AV28 AV18">
    <cfRule type="cellIs" dxfId="723" priority="152" operator="equal">
      <formula>"IMPROBABLE"</formula>
    </cfRule>
  </conditionalFormatting>
  <conditionalFormatting sqref="AV8 AV13 AV23 AV28 AV18">
    <cfRule type="cellIs" dxfId="722" priority="153" operator="equal">
      <formula>"POSIBLE"</formula>
    </cfRule>
  </conditionalFormatting>
  <conditionalFormatting sqref="AV8 AV13 AV23 AV28 AV18">
    <cfRule type="cellIs" dxfId="721" priority="154" operator="equal">
      <formula>"PROBABLE"</formula>
    </cfRule>
  </conditionalFormatting>
  <conditionalFormatting sqref="AV8 AV13 AV23 AV28 AV18">
    <cfRule type="cellIs" dxfId="720" priority="155" operator="equal">
      <formula>"CASI SEGURO"</formula>
    </cfRule>
  </conditionalFormatting>
  <conditionalFormatting sqref="AY8 AY13 AY23 AY28 AY18">
    <cfRule type="containsText" dxfId="719" priority="156" stopIfTrue="1" operator="containsText" text="ALTA">
      <formula>NOT(ISERROR(SEARCH(("ALTA"),(AY8))))</formula>
    </cfRule>
  </conditionalFormatting>
  <conditionalFormatting sqref="AY8 AY13 AY23 AY28 AY18">
    <cfRule type="containsText" dxfId="718" priority="157" stopIfTrue="1" operator="containsText" text="MEDIA">
      <formula>NOT(ISERROR(SEARCH(("MEDIA"),(AY8))))</formula>
    </cfRule>
  </conditionalFormatting>
  <conditionalFormatting sqref="AY8 AY13 AY23 AY28 AY18">
    <cfRule type="containsText" dxfId="717" priority="158" stopIfTrue="1" operator="containsText" text="BAJA">
      <formula>NOT(ISERROR(SEARCH(("BAJA"),(AY8))))</formula>
    </cfRule>
  </conditionalFormatting>
  <conditionalFormatting sqref="AY8 AY13 AY23 AY28 AY18">
    <cfRule type="containsText" dxfId="716" priority="159" stopIfTrue="1" operator="containsText" text="ALTO">
      <formula>NOT(ISERROR(SEARCH(("ALTO"),(AY8))))</formula>
    </cfRule>
  </conditionalFormatting>
  <conditionalFormatting sqref="AY8 AY13 AY23 AY28 AY18">
    <cfRule type="containsText" dxfId="715" priority="160" stopIfTrue="1" operator="containsText" text="ALTO">
      <formula>NOT(ISERROR(SEARCH(("ALTO"),(AY8))))</formula>
    </cfRule>
  </conditionalFormatting>
  <conditionalFormatting sqref="AY8 AY13 AY23 AY28 AY18">
    <cfRule type="containsText" dxfId="714" priority="161" stopIfTrue="1" operator="containsText" text="MEDIO">
      <formula>NOT(ISERROR(SEARCH(("MEDIO"),(AY8))))</formula>
    </cfRule>
  </conditionalFormatting>
  <conditionalFormatting sqref="AY8 AY13 AY23 AY28 AY18">
    <cfRule type="containsText" dxfId="713" priority="162" stopIfTrue="1" operator="containsText" text="MEDIO">
      <formula>NOT(ISERROR(SEARCH(("MEDIO"),(AY8))))</formula>
    </cfRule>
  </conditionalFormatting>
  <conditionalFormatting sqref="AY8 AY13 AY23 AY28 AY18">
    <cfRule type="containsText" dxfId="712" priority="163" stopIfTrue="1" operator="containsText" text="BAJO">
      <formula>NOT(ISERROR(SEARCH(("BAJO"),(AY8))))</formula>
    </cfRule>
  </conditionalFormatting>
  <conditionalFormatting sqref="AY8 AY13 AY23 AY28 AY18">
    <cfRule type="cellIs" dxfId="711" priority="164" operator="equal">
      <formula>"INSIGNIFICANTE"</formula>
    </cfRule>
  </conditionalFormatting>
  <conditionalFormatting sqref="AY8 AY13 AY23 AY28 AY18">
    <cfRule type="cellIs" dxfId="710" priority="165" operator="equal">
      <formula>"MENOR"</formula>
    </cfRule>
  </conditionalFormatting>
  <conditionalFormatting sqref="AY8 AY13 AY23 AY28 AY18">
    <cfRule type="cellIs" dxfId="709" priority="166" operator="equal">
      <formula>"MODERADO"</formula>
    </cfRule>
  </conditionalFormatting>
  <conditionalFormatting sqref="AY8 AY13 AY23 AY28 AY18">
    <cfRule type="cellIs" dxfId="708" priority="167" operator="equal">
      <formula>"MAYOR"</formula>
    </cfRule>
  </conditionalFormatting>
  <conditionalFormatting sqref="AY8 AY13 AY23 AY28 AY18">
    <cfRule type="cellIs" dxfId="707" priority="168" operator="equal">
      <formula>"CATASTRÓFICO"</formula>
    </cfRule>
  </conditionalFormatting>
  <conditionalFormatting sqref="BA8 BA23 BA28 BA13 BA18">
    <cfRule type="cellIs" dxfId="706" priority="169" operator="equal">
      <formula>"EXTREMA 5:5"</formula>
    </cfRule>
  </conditionalFormatting>
  <conditionalFormatting sqref="BA8 BA23 BA28 BA13 BA18">
    <cfRule type="cellIs" dxfId="705" priority="170" operator="equal">
      <formula>"EXTREMA 4:5"</formula>
    </cfRule>
  </conditionalFormatting>
  <conditionalFormatting sqref="BA8 BA23 BA28 BA13 BA18">
    <cfRule type="cellIs" dxfId="704" priority="171" operator="equal">
      <formula>"EXTREMA 3:5"</formula>
    </cfRule>
  </conditionalFormatting>
  <conditionalFormatting sqref="BA8 BA23 BA28 BA13 BA18">
    <cfRule type="cellIs" dxfId="703" priority="172" operator="equal">
      <formula>"EXTREMA 2:5"</formula>
    </cfRule>
  </conditionalFormatting>
  <conditionalFormatting sqref="BA8 BA23 BA28 BA13 BA18">
    <cfRule type="cellIs" dxfId="702" priority="173" operator="equal">
      <formula>"EXTREMA 5:4"</formula>
    </cfRule>
  </conditionalFormatting>
  <conditionalFormatting sqref="BA8 BA23 BA28 BA13 BA18">
    <cfRule type="cellIs" dxfId="701" priority="174" operator="equal">
      <formula>"EXTREMA 4:4"</formula>
    </cfRule>
  </conditionalFormatting>
  <conditionalFormatting sqref="BA8 BA23 BA28 BA13 BA18">
    <cfRule type="cellIs" dxfId="700" priority="175" operator="equal">
      <formula>"EXTREMA 3:4"</formula>
    </cfRule>
  </conditionalFormatting>
  <conditionalFormatting sqref="BA8 BA23 BA28 BA13 BA18">
    <cfRule type="cellIs" dxfId="699" priority="176" operator="equal">
      <formula>"EXTREMA 5:3"</formula>
    </cfRule>
  </conditionalFormatting>
  <conditionalFormatting sqref="BA8 BA23 BA28 BA13 BA18">
    <cfRule type="cellIs" dxfId="698" priority="177" operator="equal">
      <formula>"ALTA 1:5"</formula>
    </cfRule>
  </conditionalFormatting>
  <conditionalFormatting sqref="BA8 BA23 BA28 BA13 BA18">
    <cfRule type="cellIs" dxfId="697" priority="178" operator="equal">
      <formula>"ALTA 2:4"</formula>
    </cfRule>
  </conditionalFormatting>
  <conditionalFormatting sqref="BA8 BA23 BA28 BA13 BA18">
    <cfRule type="cellIs" dxfId="696" priority="179" operator="equal">
      <formula>"ALTA 1:4"</formula>
    </cfRule>
  </conditionalFormatting>
  <conditionalFormatting sqref="BA8 BA23 BA28 BA13 BA18">
    <cfRule type="cellIs" dxfId="695" priority="180" operator="equal">
      <formula>"ALTA 4:3"</formula>
    </cfRule>
  </conditionalFormatting>
  <conditionalFormatting sqref="BA8 BA23 BA28 BA13 BA18">
    <cfRule type="cellIs" dxfId="694" priority="181" operator="equal">
      <formula>"ALTA 3:3"</formula>
    </cfRule>
  </conditionalFormatting>
  <conditionalFormatting sqref="BA8 BA23 BA28 BA13 BA18">
    <cfRule type="cellIs" dxfId="693" priority="182" operator="equal">
      <formula>"ALTA 5:2"</formula>
    </cfRule>
  </conditionalFormatting>
  <conditionalFormatting sqref="BA8 BA23 BA28 BA13 BA18">
    <cfRule type="cellIs" dxfId="692" priority="183" operator="equal">
      <formula>"ALTA 4:2"</formula>
    </cfRule>
  </conditionalFormatting>
  <conditionalFormatting sqref="BA8 BA23 BA28 BA13 BA18">
    <cfRule type="cellIs" dxfId="691" priority="184" operator="equal">
      <formula>"ALTA 5:1"</formula>
    </cfRule>
  </conditionalFormatting>
  <conditionalFormatting sqref="BA8 BA23 BA28 BA13 BA18">
    <cfRule type="cellIs" dxfId="690" priority="185" operator="equal">
      <formula>"MODERADA 2:3"</formula>
    </cfRule>
  </conditionalFormatting>
  <conditionalFormatting sqref="BA8 BA23 BA28 BA13 BA18">
    <cfRule type="cellIs" dxfId="689" priority="186" operator="equal">
      <formula>"MODERADA 1:3"</formula>
    </cfRule>
  </conditionalFormatting>
  <conditionalFormatting sqref="BA8 BA23 BA28 BA13 BA18">
    <cfRule type="cellIs" dxfId="688" priority="187" operator="equal">
      <formula>"MODERADA 3:2"</formula>
    </cfRule>
  </conditionalFormatting>
  <conditionalFormatting sqref="BA8 BA23 BA28 BA13 BA18">
    <cfRule type="cellIs" dxfId="687" priority="188" operator="equal">
      <formula>"MODERADA 4:1"</formula>
    </cfRule>
  </conditionalFormatting>
  <conditionalFormatting sqref="BA8 BA23 BA28 BA13 BA18">
    <cfRule type="cellIs" dxfId="686" priority="189" operator="equal">
      <formula>"BAJA 2:2"</formula>
    </cfRule>
  </conditionalFormatting>
  <conditionalFormatting sqref="BA8 BA23 BA28 BA13 BA18">
    <cfRule type="cellIs" dxfId="685" priority="190" operator="equal">
      <formula>"BAJA 1:2"</formula>
    </cfRule>
  </conditionalFormatting>
  <conditionalFormatting sqref="BA8 BA23 BA28 BA13 BA18">
    <cfRule type="cellIs" dxfId="684" priority="191" operator="equal">
      <formula>"BAJA 3:1"</formula>
    </cfRule>
  </conditionalFormatting>
  <conditionalFormatting sqref="BA8 BA23 BA28 BA13 BA18">
    <cfRule type="cellIs" dxfId="683" priority="192" operator="equal">
      <formula>"BAJA 2:1"</formula>
    </cfRule>
  </conditionalFormatting>
  <conditionalFormatting sqref="BA8 BA23 BA28 BA13 BA18">
    <cfRule type="cellIs" dxfId="682" priority="193" operator="equal">
      <formula>"BAJA 1:1"</formula>
    </cfRule>
  </conditionalFormatting>
  <conditionalFormatting sqref="AZ8 AZ13 AZ23 AZ28 AZ18">
    <cfRule type="containsText" dxfId="681" priority="194" stopIfTrue="1" operator="containsText" text="ALTA">
      <formula>NOT(ISERROR(SEARCH(("ALTA"),(AZ8))))</formula>
    </cfRule>
  </conditionalFormatting>
  <conditionalFormatting sqref="AZ8 AZ13 AZ23 AZ28 AZ18">
    <cfRule type="containsText" dxfId="680" priority="195" stopIfTrue="1" operator="containsText" text="MEDIA">
      <formula>NOT(ISERROR(SEARCH(("MEDIA"),(AZ8))))</formula>
    </cfRule>
  </conditionalFormatting>
  <conditionalFormatting sqref="AZ8 AZ13 AZ23 AZ28 AZ18">
    <cfRule type="containsText" dxfId="679" priority="196" stopIfTrue="1" operator="containsText" text="BAJA">
      <formula>NOT(ISERROR(SEARCH(("BAJA"),(AZ8))))</formula>
    </cfRule>
  </conditionalFormatting>
  <conditionalFormatting sqref="AZ8 AZ13 AZ23 AZ28 AZ18">
    <cfRule type="containsText" dxfId="678" priority="197" stopIfTrue="1" operator="containsText" text="ALTO">
      <formula>NOT(ISERROR(SEARCH(("ALTO"),(AZ8))))</formula>
    </cfRule>
  </conditionalFormatting>
  <conditionalFormatting sqref="AZ8 AZ13 AZ23 AZ28 AZ18">
    <cfRule type="containsText" dxfId="677" priority="198" stopIfTrue="1" operator="containsText" text="ALTO">
      <formula>NOT(ISERROR(SEARCH(("ALTO"),(AZ8))))</formula>
    </cfRule>
  </conditionalFormatting>
  <conditionalFormatting sqref="AZ8 AZ13 AZ23 AZ28 AZ18">
    <cfRule type="containsText" dxfId="676" priority="199" stopIfTrue="1" operator="containsText" text="MEDIO">
      <formula>NOT(ISERROR(SEARCH(("MEDIO"),(AZ8))))</formula>
    </cfRule>
  </conditionalFormatting>
  <conditionalFormatting sqref="AZ8 AZ13 AZ23 AZ28 AZ18">
    <cfRule type="containsText" dxfId="675" priority="200" stopIfTrue="1" operator="containsText" text="MEDIO">
      <formula>NOT(ISERROR(SEARCH(("MEDIO"),(AZ8))))</formula>
    </cfRule>
  </conditionalFormatting>
  <conditionalFormatting sqref="AZ8 AZ13 AZ23 AZ28 AZ18">
    <cfRule type="containsText" dxfId="674" priority="201" stopIfTrue="1" operator="containsText" text="BAJO">
      <formula>NOT(ISERROR(SEARCH(("BAJO"),(AZ8))))</formula>
    </cfRule>
  </conditionalFormatting>
  <conditionalFormatting sqref="AZ8 AZ13 AZ23 AZ28 AZ18">
    <cfRule type="cellIs" dxfId="673" priority="202" operator="equal">
      <formula>"INSIGNIFICANTE"</formula>
    </cfRule>
  </conditionalFormatting>
  <conditionalFormatting sqref="AZ8 AZ13 AZ23 AZ28 AZ18">
    <cfRule type="cellIs" dxfId="672" priority="203" operator="equal">
      <formula>"MENOR"</formula>
    </cfRule>
  </conditionalFormatting>
  <conditionalFormatting sqref="AZ8 AZ13 AZ23 AZ28 AZ18">
    <cfRule type="cellIs" dxfId="671" priority="204" operator="equal">
      <formula>"MODERADO"</formula>
    </cfRule>
  </conditionalFormatting>
  <conditionalFormatting sqref="AZ8 AZ13 AZ23 AZ28 AZ18">
    <cfRule type="cellIs" dxfId="670" priority="205" operator="equal">
      <formula>"MAYOR"</formula>
    </cfRule>
  </conditionalFormatting>
  <conditionalFormatting sqref="AZ8 AZ13 AZ23 AZ28 AZ18">
    <cfRule type="cellIs" dxfId="669" priority="206" operator="equal">
      <formula>"CATASTRÓFICO"</formula>
    </cfRule>
  </conditionalFormatting>
  <dataValidations count="14">
    <dataValidation type="list" allowBlank="1" showErrorMessage="1" sqref="S8 S13 S18 S23 S28" xr:uid="{00000000-0002-0000-0C00-000000000000}">
      <formula1>$S$38:$S$41</formula1>
    </dataValidation>
    <dataValidation type="list" allowBlank="1" showInputMessage="1" showErrorMessage="1" prompt="Seleccione el tipo de riesgo de acuerdo a la lista desplegable" sqref="G8 G13 G18 G23 G28" xr:uid="{00000000-0002-0000-0C00-000001000000}">
      <formula1>$AH$36:$AH$45</formula1>
    </dataValidation>
    <dataValidation type="list" allowBlank="1" showInputMessage="1" showErrorMessage="1" prompt="CALIFIQUE - 1 - Insignificante_x000a_2 - Menor_x000a_3 - Moderado_x000a_4 - Mayor_x000a_5 - Catastrófico" sqref="J8 AX8 J13 AX13 J18 AX18 J23 AX23 J28 AX28" xr:uid="{00000000-0002-0000-0C00-000002000000}">
      <formula1>$AI$36:$AI$40</formula1>
    </dataValidation>
    <dataValidation type="list" allowBlank="1" showErrorMessage="1" sqref="AC8:AC13 AC17:AC32" xr:uid="{00000000-0002-0000-0C00-000003000000}">
      <formula1>$AC$106:$AC$107</formula1>
    </dataValidation>
    <dataValidation type="list" allowBlank="1" showErrorMessage="1" sqref="AG8:AG13 AG17:AG32" xr:uid="{00000000-0002-0000-0C00-000004000000}">
      <formula1>$AG$106:$AG$108</formula1>
    </dataValidation>
    <dataValidation type="list" allowBlank="1" showErrorMessage="1" sqref="AK8:AK12 AK17:AK32" xr:uid="{00000000-0002-0000-0C00-000005000000}">
      <formula1>$AK$106:$AK$107</formula1>
    </dataValidation>
    <dataValidation type="list" allowBlank="1" showErrorMessage="1" sqref="AT8 AW8 AT13 AW13 AT18 AW18 AT23 AW23 AT28 AW28" xr:uid="{00000000-0002-0000-0C00-000006000000}">
      <formula1>$AT$106:$AT$108</formula1>
    </dataValidation>
    <dataValidation type="list" allowBlank="1" showErrorMessage="1" sqref="AI8:AI13 AI17:AI32" xr:uid="{00000000-0002-0000-0C00-000007000000}">
      <formula1>$AI$106:$AI$107</formula1>
    </dataValidation>
    <dataValidation type="list" allowBlank="1" showInputMessage="1" prompt="CALIFIQUE - 1 - Rara vez_x000a_2 - Improbable_x000a_3 - Posible_x000a_4 - Probable_x000a_5 - Casi Seguro_x000a_" sqref="H8 AU8 H13 AU13 H18 AU18 H23 AU23 H28 AU28" xr:uid="{00000000-0002-0000-0C00-000008000000}">
      <formula1>$AI$36:$AI$40</formula1>
    </dataValidation>
    <dataValidation type="list" allowBlank="1" showErrorMessage="1" sqref="AM8:AM13 AM17:AM32" xr:uid="{00000000-0002-0000-0C00-000009000000}">
      <formula1>$AM$106:$AM$108</formula1>
    </dataValidation>
    <dataValidation type="list" allowBlank="1" showErrorMessage="1" sqref="AA8:AA13 AA17:AA32" xr:uid="{00000000-0002-0000-0C00-00000A000000}">
      <formula1>$AA$106:$AA$107</formula1>
    </dataValidation>
    <dataValidation type="list" allowBlank="1" showErrorMessage="1" sqref="AR32" xr:uid="{00000000-0002-0000-0C00-00000B000000}">
      <formula1>$AG$227:$AG$229</formula1>
    </dataValidation>
    <dataValidation type="list" allowBlank="1" showErrorMessage="1" sqref="AE8:AE13 AE17:AE32" xr:uid="{00000000-0002-0000-0C00-00000C000000}">
      <formula1>$AE$106:$AE$107</formula1>
    </dataValidation>
    <dataValidation type="list" allowBlank="1" showErrorMessage="1" sqref="AQ8:AS8 AQ9:AR12 AQ13:AS13 AQ14:AR17 AR18:AS18 AR19 AR23:AS23 AQ24:AR27 AQ28:AS28 AQ29:AR31 AQ32" xr:uid="{00000000-0002-0000-0C00-00000D000000}">
      <formula1>$AQ$106:$AQ$108</formula1>
    </dataValidation>
  </dataValidation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6923C"/>
  </sheetPr>
  <dimension ref="A1:CG1000"/>
  <sheetViews>
    <sheetView topLeftCell="BZ1" zoomScale="55" zoomScaleNormal="55" workbookViewId="0">
      <selection sqref="A1:A3"/>
    </sheetView>
  </sheetViews>
  <sheetFormatPr baseColWidth="10" defaultColWidth="11.21875" defaultRowHeight="15" customHeight="1"/>
  <cols>
    <col min="1" max="1" width="17" customWidth="1"/>
    <col min="2" max="2" width="37.21875" customWidth="1"/>
    <col min="3" max="3" width="22.21875" customWidth="1"/>
    <col min="4" max="4" width="46.21875" customWidth="1"/>
    <col min="5" max="5" width="30.109375" customWidth="1"/>
    <col min="6" max="6" width="39.44140625" customWidth="1"/>
    <col min="7" max="7" width="19.44140625" customWidth="1"/>
    <col min="8" max="9" width="17.44140625" customWidth="1"/>
    <col min="10" max="10" width="11.5546875" customWidth="1"/>
    <col min="11" max="11" width="20.44140625" customWidth="1"/>
    <col min="12" max="12" width="1.44140625" customWidth="1"/>
    <col min="13" max="13" width="13.88671875" customWidth="1"/>
    <col min="14" max="18" width="11.5546875" customWidth="1"/>
    <col min="19" max="19" width="29.44140625" customWidth="1"/>
    <col min="20" max="20" width="37.33203125" customWidth="1"/>
    <col min="21" max="21" width="24.88671875" customWidth="1"/>
    <col min="22" max="22" width="20.21875" customWidth="1"/>
    <col min="23" max="23" width="29.6640625" customWidth="1"/>
    <col min="24" max="24" width="47.6640625" customWidth="1"/>
    <col min="25" max="25" width="31.77734375" customWidth="1"/>
    <col min="26" max="26" width="19.33203125" customWidth="1"/>
    <col min="27" max="27" width="21.6640625" customWidth="1"/>
    <col min="28" max="28" width="4.5546875" customWidth="1"/>
    <col min="29" max="29" width="24.33203125" customWidth="1"/>
    <col min="30" max="30" width="4.6640625" customWidth="1"/>
    <col min="31" max="31" width="27.6640625" customWidth="1"/>
    <col min="32" max="32" width="5.5546875" customWidth="1"/>
    <col min="33" max="33" width="25.5546875" customWidth="1"/>
    <col min="34" max="34" width="5.77734375" customWidth="1"/>
    <col min="35" max="35" width="19.88671875" customWidth="1"/>
    <col min="36" max="36" width="5.109375" customWidth="1"/>
    <col min="37" max="37" width="22.88671875" customWidth="1"/>
    <col min="38" max="38" width="3.77734375" customWidth="1"/>
    <col min="39" max="39" width="20.6640625" customWidth="1"/>
    <col min="40" max="40" width="4.88671875" customWidth="1"/>
    <col min="41" max="41" width="8.44140625" customWidth="1"/>
    <col min="42" max="42" width="11.5546875" customWidth="1"/>
    <col min="43" max="43" width="12.77734375" customWidth="1"/>
    <col min="44" max="44" width="11.5546875" customWidth="1"/>
    <col min="45" max="45" width="15.44140625" customWidth="1"/>
    <col min="46" max="46" width="12.6640625" customWidth="1"/>
    <col min="47" max="47" width="11.5546875" customWidth="1"/>
    <col min="48" max="48" width="17.44140625" customWidth="1"/>
    <col min="49" max="49" width="12.77734375" customWidth="1"/>
    <col min="50" max="50" width="11.5546875" customWidth="1"/>
    <col min="51" max="51" width="17" customWidth="1"/>
    <col min="52" max="52" width="15" customWidth="1"/>
    <col min="53" max="53" width="17" customWidth="1"/>
    <col min="54" max="58" width="11.5546875" customWidth="1"/>
    <col min="59" max="59" width="22.21875" customWidth="1"/>
    <col min="60" max="62" width="11.5546875" customWidth="1"/>
    <col min="63" max="63" width="19.6640625" customWidth="1"/>
    <col min="64" max="64" width="16.109375" customWidth="1"/>
    <col min="65" max="65" width="11.5546875" customWidth="1"/>
    <col min="66" max="66" width="13.109375" customWidth="1"/>
    <col min="67" max="67" width="16.33203125" customWidth="1"/>
    <col min="68" max="68" width="16.88671875" customWidth="1"/>
    <col min="69" max="69" width="17" customWidth="1"/>
    <col min="70" max="70" width="49.77734375" customWidth="1"/>
    <col min="71" max="71" width="14.77734375" customWidth="1"/>
    <col min="72" max="72" width="18.21875" customWidth="1"/>
    <col min="73" max="73" width="49.88671875" customWidth="1"/>
    <col min="74" max="74" width="14.109375" customWidth="1"/>
    <col min="75" max="76" width="18.21875" customWidth="1"/>
    <col min="77" max="77" width="38.44140625" customWidth="1"/>
    <col min="78" max="78" width="23.88671875" customWidth="1"/>
    <col min="79" max="79" width="23.33203125" customWidth="1"/>
    <col min="80" max="80" width="40.88671875" customWidth="1"/>
    <col min="81" max="81" width="38.44140625" customWidth="1"/>
    <col min="82" max="82" width="23.88671875" customWidth="1"/>
    <col min="83" max="83" width="23.33203125" customWidth="1"/>
    <col min="84" max="84" width="40.88671875" customWidth="1"/>
    <col min="85" max="85" width="39" customWidth="1"/>
  </cols>
  <sheetData>
    <row r="1" spans="1:85" ht="27.75" customHeight="1">
      <c r="A1" s="445"/>
      <c r="B1" s="446" t="s">
        <v>0</v>
      </c>
      <c r="C1" s="421"/>
      <c r="D1" s="421"/>
      <c r="E1" s="421"/>
      <c r="F1" s="421"/>
      <c r="G1" s="421"/>
      <c r="H1" s="422"/>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27.75" customHeight="1">
      <c r="A2" s="435"/>
      <c r="B2" s="447" t="s">
        <v>197</v>
      </c>
      <c r="C2" s="421"/>
      <c r="D2" s="421"/>
      <c r="E2" s="421"/>
      <c r="F2" s="421"/>
      <c r="G2" s="421"/>
      <c r="H2" s="422"/>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27.75" customHeight="1">
      <c r="A3" s="436"/>
      <c r="B3" s="446" t="s">
        <v>2</v>
      </c>
      <c r="C3" s="421"/>
      <c r="D3" s="421"/>
      <c r="E3" s="421"/>
      <c r="F3" s="421"/>
      <c r="G3" s="421"/>
      <c r="H3" s="422"/>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ht="15" customHeight="1">
      <c r="A5" s="449" t="s">
        <v>198</v>
      </c>
      <c r="B5" s="449" t="s">
        <v>199</v>
      </c>
      <c r="C5" s="449" t="s">
        <v>200</v>
      </c>
      <c r="D5" s="465" t="s">
        <v>201</v>
      </c>
      <c r="E5" s="421"/>
      <c r="F5" s="421"/>
      <c r="G5" s="421"/>
      <c r="H5" s="421"/>
      <c r="I5" s="421"/>
      <c r="J5" s="421"/>
      <c r="K5" s="421"/>
      <c r="L5" s="421"/>
      <c r="M5" s="422"/>
      <c r="N5" s="19"/>
      <c r="O5" s="19"/>
      <c r="P5" s="19"/>
      <c r="Q5" s="19"/>
      <c r="R5" s="19"/>
      <c r="S5" s="438"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615" t="s">
        <v>204</v>
      </c>
      <c r="AU5" s="451"/>
      <c r="AV5" s="451"/>
      <c r="AW5" s="451"/>
      <c r="AX5" s="451"/>
      <c r="AY5" s="451"/>
      <c r="AZ5" s="451"/>
      <c r="BA5" s="428"/>
      <c r="BB5" s="19"/>
      <c r="BC5" s="19"/>
      <c r="BD5" s="19"/>
      <c r="BE5" s="19"/>
      <c r="BF5" s="19"/>
      <c r="BG5" s="457" t="s">
        <v>347</v>
      </c>
      <c r="BH5" s="451"/>
      <c r="BI5" s="451"/>
      <c r="BJ5" s="451"/>
      <c r="BK5" s="428"/>
      <c r="BL5" s="461" t="s">
        <v>206</v>
      </c>
      <c r="BM5" s="451"/>
      <c r="BN5" s="451"/>
      <c r="BO5" s="451"/>
      <c r="BP5" s="451"/>
      <c r="BQ5" s="428"/>
      <c r="BR5" s="462" t="s">
        <v>207</v>
      </c>
      <c r="BS5" s="463"/>
      <c r="BT5" s="464"/>
      <c r="BU5" s="462" t="s">
        <v>208</v>
      </c>
      <c r="BV5" s="463"/>
      <c r="BW5" s="463"/>
      <c r="BX5" s="464"/>
      <c r="BY5" s="450" t="s">
        <v>209</v>
      </c>
      <c r="BZ5" s="451"/>
      <c r="CA5" s="451"/>
      <c r="CB5" s="466"/>
      <c r="CC5" s="450" t="s">
        <v>210</v>
      </c>
      <c r="CD5" s="451"/>
      <c r="CE5" s="451"/>
      <c r="CF5" s="451"/>
      <c r="CG5" s="428"/>
    </row>
    <row r="6" spans="1:85" ht="15" customHeight="1">
      <c r="A6" s="435"/>
      <c r="B6" s="435"/>
      <c r="C6" s="435"/>
      <c r="D6" s="438" t="s">
        <v>211</v>
      </c>
      <c r="E6" s="438" t="s">
        <v>212</v>
      </c>
      <c r="F6" s="438" t="s">
        <v>213</v>
      </c>
      <c r="G6" s="468" t="s">
        <v>214</v>
      </c>
      <c r="H6" s="443" t="s">
        <v>215</v>
      </c>
      <c r="I6" s="428"/>
      <c r="J6" s="443" t="s">
        <v>216</v>
      </c>
      <c r="K6" s="428"/>
      <c r="L6" s="20"/>
      <c r="M6" s="438" t="s">
        <v>217</v>
      </c>
      <c r="N6" s="19"/>
      <c r="O6" s="19"/>
      <c r="P6" s="19"/>
      <c r="Q6" s="19"/>
      <c r="R6" s="19"/>
      <c r="S6" s="435"/>
      <c r="T6" s="440" t="s">
        <v>218</v>
      </c>
      <c r="U6" s="421"/>
      <c r="V6" s="421"/>
      <c r="W6" s="421"/>
      <c r="X6" s="421"/>
      <c r="Y6" s="421"/>
      <c r="Z6" s="422"/>
      <c r="AA6" s="441" t="s">
        <v>219</v>
      </c>
      <c r="AB6" s="421"/>
      <c r="AC6" s="421"/>
      <c r="AD6" s="421"/>
      <c r="AE6" s="421"/>
      <c r="AF6" s="421"/>
      <c r="AG6" s="421"/>
      <c r="AH6" s="421"/>
      <c r="AI6" s="421"/>
      <c r="AJ6" s="421"/>
      <c r="AK6" s="421"/>
      <c r="AL6" s="421"/>
      <c r="AM6" s="421"/>
      <c r="AN6" s="421"/>
      <c r="AO6" s="421"/>
      <c r="AP6" s="422"/>
      <c r="AQ6" s="442" t="s">
        <v>220</v>
      </c>
      <c r="AR6" s="442" t="s">
        <v>221</v>
      </c>
      <c r="AS6" s="442"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105.75" customHeight="1">
      <c r="A7" s="436"/>
      <c r="B7" s="436"/>
      <c r="C7" s="436"/>
      <c r="D7" s="436"/>
      <c r="E7" s="436"/>
      <c r="F7" s="436"/>
      <c r="G7" s="436"/>
      <c r="H7" s="431"/>
      <c r="I7" s="432"/>
      <c r="J7" s="431"/>
      <c r="K7" s="432"/>
      <c r="L7" s="20"/>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22" t="s">
        <v>235</v>
      </c>
      <c r="AB7" s="23" t="s">
        <v>236</v>
      </c>
      <c r="AC7" s="22" t="s">
        <v>969</v>
      </c>
      <c r="AD7" s="23" t="s">
        <v>236</v>
      </c>
      <c r="AE7" s="22" t="s">
        <v>970</v>
      </c>
      <c r="AF7" s="23" t="s">
        <v>236</v>
      </c>
      <c r="AG7" s="22" t="s">
        <v>971</v>
      </c>
      <c r="AH7" s="23" t="s">
        <v>236</v>
      </c>
      <c r="AI7" s="22" t="s">
        <v>972</v>
      </c>
      <c r="AJ7" s="23" t="s">
        <v>236</v>
      </c>
      <c r="AK7" s="22" t="s">
        <v>241</v>
      </c>
      <c r="AL7" s="23" t="s">
        <v>236</v>
      </c>
      <c r="AM7" s="23" t="s">
        <v>242</v>
      </c>
      <c r="AN7" s="23" t="s">
        <v>236</v>
      </c>
      <c r="AO7" s="24" t="s">
        <v>243</v>
      </c>
      <c r="AP7" s="22" t="s">
        <v>244</v>
      </c>
      <c r="AQ7" s="436"/>
      <c r="AR7" s="436"/>
      <c r="AS7" s="436"/>
      <c r="AT7" s="218" t="s">
        <v>245</v>
      </c>
      <c r="AU7" s="612" t="s">
        <v>215</v>
      </c>
      <c r="AV7" s="422"/>
      <c r="AW7" s="218" t="s">
        <v>246</v>
      </c>
      <c r="AX7" s="612" t="s">
        <v>216</v>
      </c>
      <c r="AY7" s="422"/>
      <c r="AZ7" s="20"/>
      <c r="BA7" s="218" t="s">
        <v>247</v>
      </c>
      <c r="BB7" s="19" t="s">
        <v>223</v>
      </c>
      <c r="BC7" s="19" t="s">
        <v>224</v>
      </c>
      <c r="BD7" s="19" t="s">
        <v>225</v>
      </c>
      <c r="BE7" s="19" t="s">
        <v>226</v>
      </c>
      <c r="BF7" s="19" t="s">
        <v>227</v>
      </c>
      <c r="BG7" s="26" t="s">
        <v>248</v>
      </c>
      <c r="BH7" s="26" t="s">
        <v>249</v>
      </c>
      <c r="BI7" s="26" t="s">
        <v>250</v>
      </c>
      <c r="BJ7" s="26" t="s">
        <v>251</v>
      </c>
      <c r="BK7" s="26" t="s">
        <v>252</v>
      </c>
      <c r="BL7" s="27" t="s">
        <v>253</v>
      </c>
      <c r="BM7" s="27" t="s">
        <v>254</v>
      </c>
      <c r="BN7" s="27" t="s">
        <v>249</v>
      </c>
      <c r="BO7" s="27" t="s">
        <v>255</v>
      </c>
      <c r="BP7" s="27" t="s">
        <v>256</v>
      </c>
      <c r="BQ7" s="27" t="s">
        <v>257</v>
      </c>
      <c r="BR7" s="28" t="s">
        <v>258</v>
      </c>
      <c r="BS7" s="28" t="s">
        <v>259</v>
      </c>
      <c r="BT7" s="28" t="s">
        <v>260</v>
      </c>
      <c r="BU7" s="28" t="s">
        <v>258</v>
      </c>
      <c r="BV7" s="28" t="s">
        <v>259</v>
      </c>
      <c r="BW7" s="28" t="s">
        <v>260</v>
      </c>
      <c r="BX7" s="28" t="s">
        <v>261</v>
      </c>
      <c r="BY7" s="28" t="s">
        <v>258</v>
      </c>
      <c r="BZ7" s="28" t="s">
        <v>259</v>
      </c>
      <c r="CA7" s="28" t="s">
        <v>260</v>
      </c>
      <c r="CB7" s="29" t="s">
        <v>261</v>
      </c>
      <c r="CC7" s="28" t="s">
        <v>258</v>
      </c>
      <c r="CD7" s="28" t="s">
        <v>259</v>
      </c>
      <c r="CE7" s="28" t="s">
        <v>260</v>
      </c>
      <c r="CF7" s="28" t="s">
        <v>261</v>
      </c>
      <c r="CG7" s="28" t="s">
        <v>262</v>
      </c>
    </row>
    <row r="8" spans="1:85" ht="180.75" customHeight="1">
      <c r="A8" s="445" t="s">
        <v>49</v>
      </c>
      <c r="B8" s="454" t="s">
        <v>2020</v>
      </c>
      <c r="C8" s="454" t="s">
        <v>2021</v>
      </c>
      <c r="D8" s="454" t="s">
        <v>2022</v>
      </c>
      <c r="E8" s="454" t="s">
        <v>2023</v>
      </c>
      <c r="F8" s="454" t="s">
        <v>2024</v>
      </c>
      <c r="G8" s="445" t="s">
        <v>318</v>
      </c>
      <c r="H8" s="445">
        <v>5</v>
      </c>
      <c r="I8" s="455" t="str">
        <f>IF(H8=5,"CASI SEGURO",IF(H8=4,"PROBABLE",IF(H8=3,"POSIBLE",IF(H8=2,"IMPROBABLE","RARA VEZ"))))</f>
        <v>CASI SEGURO</v>
      </c>
      <c r="J8" s="445">
        <v>3</v>
      </c>
      <c r="K8" s="455" t="str">
        <f>IF(J8=1,"INSIGNIFICANTE",IF(J8=2,"MENOR",IF(J8=3,"MODERADO",IF(J8=4,"MAYOR","CATASTRÓFICO"))))</f>
        <v>MODERADO</v>
      </c>
      <c r="L8" s="455">
        <f>IF(J8=2,H8+20,IF(J8=3,H8+30,IF(J8=4,H8+40,IF(J8=5,H8+50,H8+10))))</f>
        <v>35</v>
      </c>
      <c r="M8" s="453" t="str">
        <f>IF(J8=1,$N$8,IF(J8=2,$O$8,IF(J8=3,$P$8,IF(J8=4,$Q$8,$R$8))))</f>
        <v>EXTREMA 5:3</v>
      </c>
      <c r="N8" s="445" t="str">
        <f>IF($L8=11,"BAJA 1:1",IF($L8=12,"BAJA 2:1",IF($L8=13,"BAJA 3:1",IF($L8=14,"MODERADA 4:1","ALTA 5:1"))))</f>
        <v>ALTA 5:1</v>
      </c>
      <c r="O8" s="445" t="str">
        <f>IF($L8=21,"BAJA 1:2",IF($L8=22,"BAJA 2:2",IF($L8=23,"MODERADA 3:2",IF($L8=24,"ALTA 4:2","ALTA 5:2"))))</f>
        <v>ALTA 5:2</v>
      </c>
      <c r="P8" s="445" t="str">
        <f>IF($L8=31,"MODERADA 1:3",IF($L8=32,"MODERADA 2:3",IF($L8=33,"ALTA 3:3",IF($L8=34,"ALTA 4:3","EXTREMA 5:3"))))</f>
        <v>EXTREMA 5:3</v>
      </c>
      <c r="Q8" s="445" t="str">
        <f>IF($L8=41,"ALTA 1:4",IF($L8=42,"ALTA 2:4",IF($L8=43,"EXTREMA 3:4",IF($L8=44,"EXTREMA 4:4","EXTREMA 5:4"))))</f>
        <v>EXTREMA 5:4</v>
      </c>
      <c r="R8" s="445" t="str">
        <f>IF($L8=51,"ALTA 1:5",IF($L8=52,"EXTREMA 2:5",IF($L8=53,"EXTREMA 3:5",IF($L8=54,"EXTREMA 4:5","EXTREMA 5:5"))))</f>
        <v>EXTREMA 5:5</v>
      </c>
      <c r="S8" s="445" t="s">
        <v>269</v>
      </c>
      <c r="T8" s="7" t="s">
        <v>2025</v>
      </c>
      <c r="U8" s="7" t="s">
        <v>2026</v>
      </c>
      <c r="V8" s="7" t="s">
        <v>2027</v>
      </c>
      <c r="W8" s="7" t="s">
        <v>2028</v>
      </c>
      <c r="X8" s="7" t="s">
        <v>2029</v>
      </c>
      <c r="Y8" s="7" t="s">
        <v>2030</v>
      </c>
      <c r="Z8" s="89" t="s">
        <v>360</v>
      </c>
      <c r="AA8" s="71" t="s">
        <v>277</v>
      </c>
      <c r="AB8" s="71">
        <f t="shared" ref="AB8:AB11" si="0">IF(AA8 = "Asignado",$AB$82,IF(AA8="No asignado",0,""))</f>
        <v>15</v>
      </c>
      <c r="AC8" s="71" t="s">
        <v>278</v>
      </c>
      <c r="AD8" s="71">
        <f t="shared" ref="AD8:AD11" si="1">IF(AC8 = "Adecuado",$AB$82,IF(AC8="No adecuado",0,""))</f>
        <v>15</v>
      </c>
      <c r="AE8" s="71" t="s">
        <v>279</v>
      </c>
      <c r="AF8" s="71">
        <f t="shared" ref="AF8:AF11" si="2">IF(AE8 = "Oportuna",$AB$82,IF(AE8="Inoportuna",0,""))</f>
        <v>15</v>
      </c>
      <c r="AG8" s="71" t="s">
        <v>276</v>
      </c>
      <c r="AH8" s="71">
        <f t="shared" ref="AH8:AH11" si="3">IF(AG8 = "Prevenir",$AB$82,IF(AG8="Detectar",$AB$83,IF(AG8="No es un control",0,"")))</f>
        <v>15</v>
      </c>
      <c r="AI8" s="71" t="s">
        <v>280</v>
      </c>
      <c r="AJ8" s="71">
        <f t="shared" ref="AJ8:AJ11" si="4">IF(AI8 = "Confiable",$AB$82,IF(AI8="No confiable",0,""))</f>
        <v>15</v>
      </c>
      <c r="AK8" s="6" t="s">
        <v>281</v>
      </c>
      <c r="AL8" s="71">
        <f t="shared" ref="AL8:AL11" si="5">IF(AK8 = "Se investigan y resuelven oportunamente",$AB$82,IF(AK8="No se investigan y resuelven oportunamente",0,""))</f>
        <v>15</v>
      </c>
      <c r="AM8" s="71" t="s">
        <v>282</v>
      </c>
      <c r="AN8" s="71">
        <f t="shared" ref="AN8:AN11" si="6">IF(AM8 = "Completa",$AN$82,IF(AM8="Incompleta",$AN$83,IF(AM8="No existe",0,"")))</f>
        <v>10</v>
      </c>
      <c r="AO8" s="71">
        <f t="shared" ref="AO8:AO11" si="7">+AB8+AD8+AF8+AH8+AJ8+AL8+AN8</f>
        <v>100</v>
      </c>
      <c r="AP8" s="71" t="str">
        <f t="shared" ref="AP8:AQ8" si="8">+IF(AO8&gt;96,"Fuerte",IF(AO8&lt;86,"Débil","Moderado"))</f>
        <v>Fuerte</v>
      </c>
      <c r="AQ8" s="71" t="str">
        <f t="shared" si="8"/>
        <v>Fuerte</v>
      </c>
      <c r="AR8" s="71" t="s">
        <v>283</v>
      </c>
      <c r="AS8" s="458" t="s">
        <v>283</v>
      </c>
      <c r="AT8" s="445" t="s">
        <v>284</v>
      </c>
      <c r="AU8" s="445">
        <v>2</v>
      </c>
      <c r="AV8" s="455" t="str">
        <f>IF(AU8=5,"CASI SEGURO",IF(AU8=4,"PROBABLE",IF(AU8=3,"POSIBLE",IF(AU8=2,"IMPROBABLE","RARA VEZ"))))</f>
        <v>IMPROBABLE</v>
      </c>
      <c r="AW8" s="445" t="s">
        <v>346</v>
      </c>
      <c r="AX8" s="445">
        <v>3</v>
      </c>
      <c r="AY8" s="455" t="str">
        <f>IF(AX8=1,"INSIGNIFICANTE",IF(AX8=2,"MENOR",IF(AX8=3,"MODERADO",IF(AX8=4,"MAYOR","CATASTRÓFICO"))))</f>
        <v>MODERADO</v>
      </c>
      <c r="AZ8" s="455">
        <f>IF(AX8=2,AU8+20,IF(AX8=3,AU8+30,IF(AX8=4,AU8+40,IF(AX8=5,AU8+50,AU8+10))))</f>
        <v>32</v>
      </c>
      <c r="BA8" s="453" t="str">
        <f>IF(AX8=1,$BB8,IF(AX8=2,$BC$8,IF(AX8=3,$BD$8,IF(AX8=4,$BE$8,$BF$8))))</f>
        <v>MODERADA 2:3</v>
      </c>
      <c r="BB8" s="445" t="str">
        <f>IF($AZ8=11,"BAJA 1:1",IF($AZ8=12,"BAJA 2:1",IF($AZ8=13,"BAJA 3:1",IF($AZ8=14,"MODERADA 4:1","ALTA 5:1"))))</f>
        <v>ALTA 5:1</v>
      </c>
      <c r="BC8" s="445" t="str">
        <f>IF($AZ8=21,"BAJA 1:2",IF($AZ8=22,"BAJA 2:2",IF($AZ8=23,"MODERADA 3:2",IF($AZ8=24,"ALTA 4:2","ALTA 5:2"))))</f>
        <v>ALTA 5:2</v>
      </c>
      <c r="BD8" s="445" t="str">
        <f>IF($AZ8=31,"MODERADA 1:3",IF($AZ8=32,"MODERADA 2:3",IF($AZ8=33,"ALTA 3:3",IF($AZ8=34,"ALTA 4:3","EXTREMA 5:3"))))</f>
        <v>MODERADA 2:3</v>
      </c>
      <c r="BE8" s="445" t="str">
        <f>IF($AZ8=41,"ALTA 1:4",IF($AZ8=42,"ALTA 2:4",IF($AZ8=43,"EXTREMA 3:4",IF($AZ8=44,"EXTREMA 4:4","EXTREMA 5:4"))))</f>
        <v>EXTREMA 5:4</v>
      </c>
      <c r="BF8" s="445" t="str">
        <f>IF($AZ8=51,"ALTA 1:5",IF($AZ8=52,"EXTREMA 2:5",IF($AZ8=53,"EXTREMA 3:5",IF($AZ8=54,"EXTREMA 4:5","EXTREMA 5:5"))))</f>
        <v>EXTREMA 5:5</v>
      </c>
      <c r="BG8" s="445" t="s">
        <v>2031</v>
      </c>
      <c r="BH8" s="445" t="s">
        <v>2026</v>
      </c>
      <c r="BI8" s="607">
        <v>43831</v>
      </c>
      <c r="BJ8" s="607">
        <v>43861</v>
      </c>
      <c r="BK8" s="445" t="s">
        <v>2032</v>
      </c>
      <c r="BL8" s="445"/>
      <c r="BM8" s="445"/>
      <c r="BN8" s="445"/>
      <c r="BO8" s="445"/>
      <c r="BP8" s="445"/>
      <c r="BQ8" s="445"/>
      <c r="BR8" s="454" t="s">
        <v>2033</v>
      </c>
      <c r="BS8" s="445" t="s">
        <v>2034</v>
      </c>
      <c r="BT8" s="454" t="s">
        <v>2035</v>
      </c>
      <c r="BU8" s="454" t="s">
        <v>2036</v>
      </c>
      <c r="BV8" s="445" t="s">
        <v>2034</v>
      </c>
      <c r="BW8" s="454" t="s">
        <v>2037</v>
      </c>
      <c r="BX8" s="34" t="s">
        <v>2038</v>
      </c>
      <c r="BY8" s="454" t="s">
        <v>2039</v>
      </c>
      <c r="BZ8" s="445" t="s">
        <v>2034</v>
      </c>
      <c r="CA8" s="454" t="s">
        <v>2037</v>
      </c>
      <c r="CB8" s="552" t="s">
        <v>2040</v>
      </c>
      <c r="CC8" s="740" t="s">
        <v>2041</v>
      </c>
      <c r="CD8" s="735" t="s">
        <v>2034</v>
      </c>
      <c r="CE8" s="740" t="s">
        <v>2042</v>
      </c>
      <c r="CF8" s="454" t="s">
        <v>2043</v>
      </c>
      <c r="CG8" s="35"/>
    </row>
    <row r="9" spans="1:85" ht="150.75" customHeight="1">
      <c r="A9" s="436"/>
      <c r="B9" s="436"/>
      <c r="C9" s="436"/>
      <c r="D9" s="436"/>
      <c r="E9" s="436"/>
      <c r="F9" s="436"/>
      <c r="G9" s="436"/>
      <c r="H9" s="436"/>
      <c r="I9" s="436"/>
      <c r="J9" s="436"/>
      <c r="K9" s="436"/>
      <c r="L9" s="436"/>
      <c r="M9" s="436"/>
      <c r="N9" s="436"/>
      <c r="O9" s="436"/>
      <c r="P9" s="436"/>
      <c r="Q9" s="436"/>
      <c r="R9" s="436"/>
      <c r="S9" s="436"/>
      <c r="T9" s="7" t="s">
        <v>2044</v>
      </c>
      <c r="U9" s="7" t="s">
        <v>2026</v>
      </c>
      <c r="V9" s="7" t="s">
        <v>1005</v>
      </c>
      <c r="W9" s="7" t="s">
        <v>2045</v>
      </c>
      <c r="X9" s="70" t="s">
        <v>2046</v>
      </c>
      <c r="Y9" s="7" t="s">
        <v>2047</v>
      </c>
      <c r="Z9" s="89" t="s">
        <v>360</v>
      </c>
      <c r="AA9" s="71" t="s">
        <v>277</v>
      </c>
      <c r="AB9" s="71">
        <f t="shared" si="0"/>
        <v>15</v>
      </c>
      <c r="AC9" s="71" t="s">
        <v>278</v>
      </c>
      <c r="AD9" s="71">
        <f t="shared" si="1"/>
        <v>15</v>
      </c>
      <c r="AE9" s="71" t="s">
        <v>279</v>
      </c>
      <c r="AF9" s="71">
        <f t="shared" si="2"/>
        <v>15</v>
      </c>
      <c r="AG9" s="71" t="s">
        <v>276</v>
      </c>
      <c r="AH9" s="71">
        <f t="shared" si="3"/>
        <v>15</v>
      </c>
      <c r="AI9" s="71" t="s">
        <v>280</v>
      </c>
      <c r="AJ9" s="71">
        <f t="shared" si="4"/>
        <v>15</v>
      </c>
      <c r="AK9" s="6" t="s">
        <v>281</v>
      </c>
      <c r="AL9" s="71">
        <f t="shared" si="5"/>
        <v>15</v>
      </c>
      <c r="AM9" s="71" t="s">
        <v>282</v>
      </c>
      <c r="AN9" s="71">
        <f t="shared" si="6"/>
        <v>10</v>
      </c>
      <c r="AO9" s="71">
        <f t="shared" si="7"/>
        <v>100</v>
      </c>
      <c r="AP9" s="71" t="str">
        <f>+IF(AO9&gt;96,"Fuerte",IF(AO9&lt;85,"Débil","Moderado"))</f>
        <v>Fuerte</v>
      </c>
      <c r="AQ9" s="71" t="s">
        <v>283</v>
      </c>
      <c r="AR9" s="71" t="s">
        <v>283</v>
      </c>
      <c r="AS9" s="436"/>
      <c r="AT9" s="436"/>
      <c r="AU9" s="436"/>
      <c r="AV9" s="436"/>
      <c r="AW9" s="436"/>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170" t="s">
        <v>2048</v>
      </c>
      <c r="BY9" s="436"/>
      <c r="BZ9" s="436"/>
      <c r="CA9" s="436"/>
      <c r="CB9" s="431"/>
      <c r="CC9" s="436"/>
      <c r="CD9" s="436"/>
      <c r="CE9" s="436"/>
      <c r="CF9" s="436"/>
      <c r="CG9" s="35"/>
    </row>
    <row r="10" spans="1:85" ht="156" customHeight="1">
      <c r="A10" s="445" t="s">
        <v>49</v>
      </c>
      <c r="B10" s="454" t="s">
        <v>2020</v>
      </c>
      <c r="C10" s="454" t="s">
        <v>2021</v>
      </c>
      <c r="D10" s="454" t="s">
        <v>2049</v>
      </c>
      <c r="E10" s="454" t="s">
        <v>2050</v>
      </c>
      <c r="F10" s="454" t="s">
        <v>2051</v>
      </c>
      <c r="G10" s="445" t="s">
        <v>330</v>
      </c>
      <c r="H10" s="445">
        <v>2</v>
      </c>
      <c r="I10" s="455" t="str">
        <f>IF(H10=5,"CASI SEGURO",IF(H10=4,"PROBABLE",IF(H10=3,"POSIBLE",IF(H10=2,"IMPROBABLE","RARA VEZ"))))</f>
        <v>IMPROBABLE</v>
      </c>
      <c r="J10" s="445">
        <v>5</v>
      </c>
      <c r="K10" s="455" t="str">
        <f>IF(J10=1,"INSIGNIFICANTE",IF(J10=2,"MENOR",IF(J10=3,"MODERADO",IF(J10=4,"MAYOR","CATASTRÓFICO"))))</f>
        <v>CATASTRÓFICO</v>
      </c>
      <c r="L10" s="455">
        <f>IF(J10=2,H10+20,IF(J10=3,H10+30,IF(J10=4,H10+40,IF(J10=5,H10+50,H10+10))))</f>
        <v>52</v>
      </c>
      <c r="M10" s="453" t="str">
        <f>IF(J10=1,$N$8,IF(J10=2,$O$8,IF(J10=3,$P$8,IF(J10=4,$Q$8,$R$8))))</f>
        <v>EXTREMA 5:5</v>
      </c>
      <c r="N10" s="445" t="str">
        <f>IF($L10=11,"BAJA 1:1",IF($L10=12,"BAJA 2:1",IF($L10=13,"BAJA 3:1",IF($L10=14,"MODERADA 4:1","ALTA 5:1"))))</f>
        <v>ALTA 5:1</v>
      </c>
      <c r="O10" s="445" t="str">
        <f>IF($L10=21,"BAJA 1:2",IF($L10=22,"BAJA 2:2",IF($L10=23,"MODERADA 3:2",IF($L10=24,"ALTA 4:2","ALTA 5:2"))))</f>
        <v>ALTA 5:2</v>
      </c>
      <c r="P10" s="445" t="str">
        <f>IF($L10=31,"MODERADA 1:3",IF($L10=32,"MODERADA 2:3",IF($L10=33,"ALTA 3:3",IF($L10=34,"ALTA 4:3","EXTREMA 5:3"))))</f>
        <v>EXTREMA 5:3</v>
      </c>
      <c r="Q10" s="445" t="str">
        <f>IF($L10=41,"ALTA 1:4",IF($L10=42,"ALTA 2:4",IF($L10=43,"EXTREMA 3:4",IF($L10=44,"EXTREMA 4:4","EXTREMA 5:4"))))</f>
        <v>EXTREMA 5:4</v>
      </c>
      <c r="R10" s="445" t="str">
        <f>IF($L10=51,"ALTA 1:5",IF($L10=52,"EXTREMA 2:5",IF($L10=53,"EXTREMA 3:5",IF($L10=54,"EXTREMA 4:5","EXTREMA 5:5"))))</f>
        <v>EXTREMA 2:5</v>
      </c>
      <c r="S10" s="445" t="s">
        <v>269</v>
      </c>
      <c r="T10" s="7" t="s">
        <v>2052</v>
      </c>
      <c r="U10" s="7" t="s">
        <v>2026</v>
      </c>
      <c r="V10" s="7" t="s">
        <v>2053</v>
      </c>
      <c r="W10" s="7" t="s">
        <v>2054</v>
      </c>
      <c r="X10" s="7" t="s">
        <v>2055</v>
      </c>
      <c r="Y10" s="7" t="s">
        <v>2056</v>
      </c>
      <c r="Z10" s="89" t="s">
        <v>360</v>
      </c>
      <c r="AA10" s="71" t="s">
        <v>277</v>
      </c>
      <c r="AB10" s="71">
        <f t="shared" si="0"/>
        <v>15</v>
      </c>
      <c r="AC10" s="71" t="s">
        <v>278</v>
      </c>
      <c r="AD10" s="71">
        <f t="shared" si="1"/>
        <v>15</v>
      </c>
      <c r="AE10" s="71" t="s">
        <v>279</v>
      </c>
      <c r="AF10" s="71">
        <f t="shared" si="2"/>
        <v>15</v>
      </c>
      <c r="AG10" s="71" t="s">
        <v>276</v>
      </c>
      <c r="AH10" s="71">
        <f t="shared" si="3"/>
        <v>15</v>
      </c>
      <c r="AI10" s="71" t="s">
        <v>280</v>
      </c>
      <c r="AJ10" s="71">
        <f t="shared" si="4"/>
        <v>15</v>
      </c>
      <c r="AK10" s="6" t="s">
        <v>281</v>
      </c>
      <c r="AL10" s="71">
        <f t="shared" si="5"/>
        <v>15</v>
      </c>
      <c r="AM10" s="71" t="s">
        <v>282</v>
      </c>
      <c r="AN10" s="71">
        <f t="shared" si="6"/>
        <v>10</v>
      </c>
      <c r="AO10" s="71">
        <f t="shared" si="7"/>
        <v>100</v>
      </c>
      <c r="AP10" s="71" t="str">
        <f t="shared" ref="AP10:AQ10" si="9">+IF(AO10&gt;96,"Fuerte",IF(AO10&lt;86,"Débil","Moderado"))</f>
        <v>Fuerte</v>
      </c>
      <c r="AQ10" s="71" t="str">
        <f t="shared" si="9"/>
        <v>Fuerte</v>
      </c>
      <c r="AR10" s="71" t="s">
        <v>283</v>
      </c>
      <c r="AS10" s="458" t="s">
        <v>283</v>
      </c>
      <c r="AT10" s="445" t="s">
        <v>284</v>
      </c>
      <c r="AU10" s="445">
        <v>2</v>
      </c>
      <c r="AV10" s="455" t="str">
        <f>IF(AU10=5,"CASI SEGURO",IF(AU10=4,"PROBABLE",IF(AU10=3,"POSIBLE",IF(AU10=2,"IMPROBABLE","RARA VEZ"))))</f>
        <v>IMPROBABLE</v>
      </c>
      <c r="AW10" s="445" t="s">
        <v>346</v>
      </c>
      <c r="AX10" s="445">
        <v>3</v>
      </c>
      <c r="AY10" s="455" t="str">
        <f>IF(AX10=1,"INSIGNIFICANTE",IF(AX10=2,"MENOR",IF(AX10=3,"MODERADO",IF(AX10=4,"MAYOR","CATASTRÓFICO"))))</f>
        <v>MODERADO</v>
      </c>
      <c r="AZ10" s="455">
        <f>IF(AX10=2,AU10+20,IF(AX10=3,AU10+30,IF(AX10=4,AU10+40,IF(AX10=5,AU10+50,AU10+10))))</f>
        <v>32</v>
      </c>
      <c r="BA10" s="453" t="str">
        <f>IF(AX10=1,$BB10,IF(AX10=2,$BC$8,IF(AX10=3,$BD$8,IF(AX10=4,$BE$8,$BF$8))))</f>
        <v>MODERADA 2:3</v>
      </c>
      <c r="BB10" s="445" t="str">
        <f>IF($AZ10=11,"BAJA 1:1",IF($AZ10=12,"BAJA 2:1",IF($AZ10=13,"BAJA 3:1",IF($AZ10=14,"MODERADA 4:1","ALTA 5:1"))))</f>
        <v>ALTA 5:1</v>
      </c>
      <c r="BC10" s="445" t="str">
        <f>IF($AZ10=21,"BAJA 1:2",IF($AZ10=22,"BAJA 2:2",IF($AZ10=23,"MODERADA 3:2",IF($AZ10=24,"ALTA 4:2","ALTA 5:2"))))</f>
        <v>ALTA 5:2</v>
      </c>
      <c r="BD10" s="445" t="str">
        <f>IF($AZ10=31,"MODERADA 1:3",IF($AZ10=32,"MODERADA 2:3",IF($AZ10=33,"ALTA 3:3",IF($AZ10=34,"ALTA 4:3","EXTREMA 5:3"))))</f>
        <v>MODERADA 2:3</v>
      </c>
      <c r="BE10" s="445" t="str">
        <f>IF($AZ10=41,"ALTA 1:4",IF($AZ10=42,"ALTA 2:4",IF($AZ10=43,"EXTREMA 3:4",IF($AZ10=44,"EXTREMA 4:4","EXTREMA 5:4"))))</f>
        <v>EXTREMA 5:4</v>
      </c>
      <c r="BF10" s="445" t="str">
        <f>IF($AZ10=51,"ALTA 1:5",IF($AZ10=52,"EXTREMA 2:5",IF($AZ10=53,"EXTREMA 3:5",IF($AZ10=54,"EXTREMA 4:5","EXTREMA 5:5"))))</f>
        <v>EXTREMA 5:5</v>
      </c>
      <c r="BG10" s="445" t="s">
        <v>2057</v>
      </c>
      <c r="BH10" s="445" t="s">
        <v>2026</v>
      </c>
      <c r="BI10" s="607">
        <v>43831</v>
      </c>
      <c r="BJ10" s="607">
        <v>44196</v>
      </c>
      <c r="BK10" s="445" t="s">
        <v>2058</v>
      </c>
      <c r="BL10" s="445"/>
      <c r="BM10" s="445"/>
      <c r="BN10" s="445"/>
      <c r="BO10" s="445"/>
      <c r="BP10" s="445"/>
      <c r="BQ10" s="445"/>
      <c r="BR10" s="454" t="s">
        <v>2059</v>
      </c>
      <c r="BS10" s="445" t="s">
        <v>2060</v>
      </c>
      <c r="BT10" s="454" t="s">
        <v>2061</v>
      </c>
      <c r="BU10" s="454" t="s">
        <v>2062</v>
      </c>
      <c r="BV10" s="445" t="s">
        <v>2063</v>
      </c>
      <c r="BW10" s="454" t="s">
        <v>2064</v>
      </c>
      <c r="BX10" s="348" t="s">
        <v>2065</v>
      </c>
      <c r="BY10" s="454" t="s">
        <v>2066</v>
      </c>
      <c r="BZ10" s="445" t="s">
        <v>2067</v>
      </c>
      <c r="CA10" s="454" t="s">
        <v>2068</v>
      </c>
      <c r="CB10" s="552" t="s">
        <v>2069</v>
      </c>
      <c r="CC10" s="740" t="s">
        <v>2070</v>
      </c>
      <c r="CD10" s="735" t="s">
        <v>2063</v>
      </c>
      <c r="CE10" s="740" t="s">
        <v>2071</v>
      </c>
      <c r="CF10" s="454" t="s">
        <v>2072</v>
      </c>
      <c r="CG10" s="35"/>
    </row>
    <row r="11" spans="1:85" ht="143.25" customHeight="1">
      <c r="A11" s="436"/>
      <c r="B11" s="436"/>
      <c r="C11" s="436"/>
      <c r="D11" s="436"/>
      <c r="E11" s="436"/>
      <c r="F11" s="436"/>
      <c r="G11" s="436"/>
      <c r="H11" s="436"/>
      <c r="I11" s="436"/>
      <c r="J11" s="436"/>
      <c r="K11" s="436"/>
      <c r="L11" s="436"/>
      <c r="M11" s="436"/>
      <c r="N11" s="436"/>
      <c r="O11" s="436"/>
      <c r="P11" s="436"/>
      <c r="Q11" s="436"/>
      <c r="R11" s="436"/>
      <c r="S11" s="436"/>
      <c r="T11" s="7" t="s">
        <v>2073</v>
      </c>
      <c r="U11" s="7" t="s">
        <v>2074</v>
      </c>
      <c r="V11" s="7" t="s">
        <v>2053</v>
      </c>
      <c r="W11" s="7" t="s">
        <v>2075</v>
      </c>
      <c r="X11" s="7" t="s">
        <v>2076</v>
      </c>
      <c r="Y11" s="7" t="s">
        <v>2077</v>
      </c>
      <c r="Z11" s="89" t="s">
        <v>360</v>
      </c>
      <c r="AA11" s="71" t="s">
        <v>277</v>
      </c>
      <c r="AB11" s="71">
        <f t="shared" si="0"/>
        <v>15</v>
      </c>
      <c r="AC11" s="71" t="s">
        <v>278</v>
      </c>
      <c r="AD11" s="71">
        <f t="shared" si="1"/>
        <v>15</v>
      </c>
      <c r="AE11" s="71" t="s">
        <v>279</v>
      </c>
      <c r="AF11" s="71">
        <f t="shared" si="2"/>
        <v>15</v>
      </c>
      <c r="AG11" s="71" t="s">
        <v>276</v>
      </c>
      <c r="AH11" s="71">
        <f t="shared" si="3"/>
        <v>15</v>
      </c>
      <c r="AI11" s="71" t="s">
        <v>280</v>
      </c>
      <c r="AJ11" s="71">
        <f t="shared" si="4"/>
        <v>15</v>
      </c>
      <c r="AK11" s="6" t="s">
        <v>281</v>
      </c>
      <c r="AL11" s="71">
        <f t="shared" si="5"/>
        <v>15</v>
      </c>
      <c r="AM11" s="71" t="s">
        <v>282</v>
      </c>
      <c r="AN11" s="71">
        <f t="shared" si="6"/>
        <v>10</v>
      </c>
      <c r="AO11" s="71">
        <f t="shared" si="7"/>
        <v>100</v>
      </c>
      <c r="AP11" s="71" t="str">
        <f>+IF(AO11&gt;96,"Fuerte",IF(AO11&lt;85,"Débil","Moderado"))</f>
        <v>Fuerte</v>
      </c>
      <c r="AQ11" s="71" t="s">
        <v>283</v>
      </c>
      <c r="AR11" s="71" t="s">
        <v>283</v>
      </c>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12" t="s">
        <v>1368</v>
      </c>
      <c r="BY11" s="436"/>
      <c r="BZ11" s="436"/>
      <c r="CA11" s="436"/>
      <c r="CB11" s="431"/>
      <c r="CC11" s="436"/>
      <c r="CD11" s="436"/>
      <c r="CE11" s="436"/>
      <c r="CF11" s="436"/>
      <c r="CG11" s="35"/>
    </row>
    <row r="12" spans="1:85" ht="45" hidden="1" customHeight="1">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t="s">
        <v>313</v>
      </c>
      <c r="AG12" s="38"/>
      <c r="AH12" s="12" t="s">
        <v>21</v>
      </c>
      <c r="AI12" s="12">
        <v>1</v>
      </c>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32"/>
      <c r="CD12" s="32"/>
      <c r="CE12" s="32"/>
      <c r="CF12" s="32"/>
      <c r="CG12" s="35"/>
    </row>
    <row r="13" spans="1:85" ht="60" hidden="1"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t="s">
        <v>10</v>
      </c>
      <c r="AD13" s="12" t="s">
        <v>55</v>
      </c>
      <c r="AE13" s="12" t="s">
        <v>35</v>
      </c>
      <c r="AF13" s="12" t="s">
        <v>314</v>
      </c>
      <c r="AG13" s="38"/>
      <c r="AH13" s="12" t="s">
        <v>315</v>
      </c>
      <c r="AI13" s="12">
        <v>2</v>
      </c>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32"/>
      <c r="CD13" s="32"/>
      <c r="CE13" s="32"/>
      <c r="CF13" s="32"/>
      <c r="CG13" s="35"/>
    </row>
    <row r="14" spans="1:85" ht="50.25" hidden="1" customHeight="1">
      <c r="A14" s="12"/>
      <c r="B14" s="12"/>
      <c r="C14" s="12"/>
      <c r="D14" s="12"/>
      <c r="E14" s="12"/>
      <c r="F14" s="12"/>
      <c r="G14" s="12"/>
      <c r="H14" s="12"/>
      <c r="I14" s="12"/>
      <c r="J14" s="12"/>
      <c r="K14" s="12"/>
      <c r="L14" s="12"/>
      <c r="M14" s="12"/>
      <c r="N14" s="12"/>
      <c r="O14" s="12"/>
      <c r="P14" s="12"/>
      <c r="Q14" s="12"/>
      <c r="R14" s="12"/>
      <c r="S14" s="39" t="s">
        <v>2078</v>
      </c>
      <c r="T14" s="39"/>
      <c r="U14" s="12"/>
      <c r="V14" s="12"/>
      <c r="W14" s="12"/>
      <c r="X14" s="12"/>
      <c r="Y14" s="12"/>
      <c r="Z14" s="12"/>
      <c r="AA14" s="12"/>
      <c r="AB14" s="12"/>
      <c r="AC14" s="12" t="s">
        <v>13</v>
      </c>
      <c r="AD14" s="12" t="s">
        <v>24</v>
      </c>
      <c r="AE14" s="12" t="s">
        <v>131</v>
      </c>
      <c r="AF14" s="12" t="s">
        <v>317</v>
      </c>
      <c r="AG14" s="38"/>
      <c r="AH14" s="12" t="s">
        <v>318</v>
      </c>
      <c r="AI14" s="12">
        <v>3</v>
      </c>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32"/>
      <c r="CD14" s="32"/>
      <c r="CE14" s="32"/>
      <c r="CF14" s="32"/>
      <c r="CG14" s="35"/>
    </row>
    <row r="15" spans="1:85" ht="56.25" hidden="1" customHeight="1">
      <c r="A15" s="12"/>
      <c r="B15" s="12"/>
      <c r="C15" s="12"/>
      <c r="D15" s="12"/>
      <c r="E15" s="12"/>
      <c r="F15" s="12"/>
      <c r="G15" s="12"/>
      <c r="H15" s="12"/>
      <c r="I15" s="12"/>
      <c r="J15" s="12"/>
      <c r="K15" s="12"/>
      <c r="L15" s="12"/>
      <c r="M15" s="12"/>
      <c r="N15" s="12"/>
      <c r="O15" s="12"/>
      <c r="P15" s="12"/>
      <c r="Q15" s="12"/>
      <c r="R15" s="12"/>
      <c r="S15" s="39" t="s">
        <v>2079</v>
      </c>
      <c r="T15" s="39"/>
      <c r="U15" s="12"/>
      <c r="V15" s="12"/>
      <c r="W15" s="12"/>
      <c r="X15" s="12"/>
      <c r="Y15" s="12"/>
      <c r="Z15" s="12"/>
      <c r="AA15" s="12"/>
      <c r="AB15" s="12"/>
      <c r="AC15" s="12" t="s">
        <v>47</v>
      </c>
      <c r="AD15" s="12" t="s">
        <v>58</v>
      </c>
      <c r="AE15" s="12" t="s">
        <v>32</v>
      </c>
      <c r="AF15" s="12" t="s">
        <v>320</v>
      </c>
      <c r="AG15" s="38"/>
      <c r="AH15" s="12" t="s">
        <v>55</v>
      </c>
      <c r="AI15" s="12">
        <v>4</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32"/>
      <c r="CD15" s="32"/>
      <c r="CE15" s="32"/>
      <c r="CF15" s="32"/>
      <c r="CG15" s="35"/>
    </row>
    <row r="16" spans="1:85" ht="50.25" hidden="1" customHeight="1">
      <c r="A16" s="12"/>
      <c r="B16" s="12"/>
      <c r="C16" s="12"/>
      <c r="D16" s="12"/>
      <c r="E16" s="12"/>
      <c r="F16" s="12"/>
      <c r="G16" s="12"/>
      <c r="H16" s="12"/>
      <c r="I16" s="12"/>
      <c r="J16" s="12"/>
      <c r="K16" s="12"/>
      <c r="L16" s="12"/>
      <c r="M16" s="12"/>
      <c r="N16" s="12"/>
      <c r="O16" s="12"/>
      <c r="P16" s="12"/>
      <c r="Q16" s="12"/>
      <c r="R16" s="12"/>
      <c r="S16" s="39" t="s">
        <v>2080</v>
      </c>
      <c r="T16" s="39"/>
      <c r="U16" s="12"/>
      <c r="V16" s="12"/>
      <c r="W16" s="12"/>
      <c r="X16" s="12"/>
      <c r="Y16" s="12"/>
      <c r="Z16" s="12"/>
      <c r="AA16" s="12"/>
      <c r="AB16" s="12"/>
      <c r="AC16" s="12" t="s">
        <v>71</v>
      </c>
      <c r="AD16" s="12" t="s">
        <v>21</v>
      </c>
      <c r="AE16" s="12" t="s">
        <v>322</v>
      </c>
      <c r="AF16" s="12" t="s">
        <v>323</v>
      </c>
      <c r="AG16" s="38"/>
      <c r="AH16" s="12" t="s">
        <v>71</v>
      </c>
      <c r="AI16" s="12">
        <v>5</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32"/>
      <c r="CD16" s="32"/>
      <c r="CE16" s="32"/>
      <c r="CF16" s="32"/>
      <c r="CG16" s="35"/>
    </row>
    <row r="17" spans="1:85" ht="63.75" hidden="1">
      <c r="A17" s="12"/>
      <c r="B17" s="12"/>
      <c r="C17" s="12"/>
      <c r="D17" s="12"/>
      <c r="E17" s="12"/>
      <c r="F17" s="12"/>
      <c r="G17" s="12"/>
      <c r="H17" s="12"/>
      <c r="I17" s="12"/>
      <c r="J17" s="12"/>
      <c r="K17" s="12"/>
      <c r="L17" s="12"/>
      <c r="M17" s="12"/>
      <c r="N17" s="12"/>
      <c r="O17" s="12"/>
      <c r="P17" s="12"/>
      <c r="Q17" s="12"/>
      <c r="R17" s="12"/>
      <c r="S17" s="39" t="s">
        <v>2081</v>
      </c>
      <c r="T17" s="39"/>
      <c r="U17" s="12"/>
      <c r="V17" s="12"/>
      <c r="W17" s="12"/>
      <c r="X17" s="12"/>
      <c r="Y17" s="12"/>
      <c r="Z17" s="12"/>
      <c r="AA17" s="12"/>
      <c r="AB17" s="12"/>
      <c r="AC17" s="12" t="s">
        <v>85</v>
      </c>
      <c r="AD17" s="12" t="s">
        <v>89</v>
      </c>
      <c r="AE17" s="12" t="s">
        <v>94</v>
      </c>
      <c r="AF17" s="12" t="s">
        <v>325</v>
      </c>
      <c r="AG17" s="38"/>
      <c r="AH17" s="12" t="s">
        <v>326</v>
      </c>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32"/>
      <c r="CD17" s="32"/>
      <c r="CE17" s="32"/>
      <c r="CF17" s="32"/>
      <c r="CG17" s="35"/>
    </row>
    <row r="18" spans="1:85" ht="75" hidden="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t="s">
        <v>51</v>
      </c>
      <c r="AD18" s="12" t="s">
        <v>79</v>
      </c>
      <c r="AE18" s="12" t="s">
        <v>96</v>
      </c>
      <c r="AF18" s="12" t="s">
        <v>327</v>
      </c>
      <c r="AG18" s="40"/>
      <c r="AH18" s="12" t="s">
        <v>268</v>
      </c>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32"/>
      <c r="CD18" s="32"/>
      <c r="CE18" s="32"/>
      <c r="CF18" s="32"/>
      <c r="CG18" s="35"/>
    </row>
    <row r="19" spans="1:85" ht="60" hidden="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t="s">
        <v>328</v>
      </c>
      <c r="AD19" s="12" t="s">
        <v>61</v>
      </c>
      <c r="AE19" s="12" t="s">
        <v>98</v>
      </c>
      <c r="AF19" s="12" t="s">
        <v>329</v>
      </c>
      <c r="AG19" s="40"/>
      <c r="AH19" s="12" t="s">
        <v>330</v>
      </c>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32"/>
      <c r="CD19" s="32"/>
      <c r="CE19" s="32"/>
      <c r="CF19" s="32"/>
      <c r="CG19" s="35"/>
    </row>
    <row r="20" spans="1:85" ht="75" hidden="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t="s">
        <v>92</v>
      </c>
      <c r="AE20" s="12" t="s">
        <v>38</v>
      </c>
      <c r="AF20" s="12" t="s">
        <v>58</v>
      </c>
      <c r="AG20" s="40"/>
      <c r="AH20" s="12" t="s">
        <v>331</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32"/>
      <c r="CD20" s="32"/>
      <c r="CE20" s="32"/>
      <c r="CF20" s="32"/>
      <c r="CG20" s="35"/>
    </row>
    <row r="21" spans="1:85" ht="15.75" hidden="1"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t="s">
        <v>127</v>
      </c>
      <c r="AE21" s="12"/>
      <c r="AF21" s="12"/>
      <c r="AG21" s="41"/>
      <c r="AH21" s="12" t="s">
        <v>85</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32"/>
      <c r="CD21" s="32"/>
      <c r="CE21" s="32"/>
      <c r="CF21" s="32"/>
      <c r="CG21" s="35"/>
    </row>
    <row r="22" spans="1:85" ht="15.75" hidden="1"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t="s">
        <v>332</v>
      </c>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32"/>
      <c r="CD22" s="32"/>
      <c r="CE22" s="32"/>
      <c r="CF22" s="32"/>
      <c r="CG22" s="35"/>
    </row>
    <row r="23" spans="1:85" ht="15.75" hidden="1"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41"/>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32"/>
      <c r="CD23" s="32"/>
      <c r="CE23" s="32"/>
      <c r="CF23" s="32"/>
      <c r="CG23" s="35"/>
    </row>
    <row r="24" spans="1:85" ht="15.75" hidden="1"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41"/>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32"/>
      <c r="CD24" s="32"/>
      <c r="CE24" s="32"/>
      <c r="CF24" s="32"/>
      <c r="CG24" s="35"/>
    </row>
    <row r="25" spans="1:85" ht="15.75" hidden="1"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41"/>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32"/>
      <c r="CD25" s="32"/>
      <c r="CE25" s="32"/>
      <c r="CF25" s="32"/>
      <c r="CG25" s="35"/>
    </row>
    <row r="26" spans="1:85" ht="15.75" hidden="1"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41"/>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32"/>
      <c r="CD26" s="32"/>
      <c r="CE26" s="32"/>
      <c r="CF26" s="32"/>
      <c r="CG26" s="35"/>
    </row>
    <row r="27" spans="1:85"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41"/>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32"/>
      <c r="CD27" s="32"/>
      <c r="CE27" s="32"/>
      <c r="CF27" s="32"/>
      <c r="CG27" s="35"/>
    </row>
    <row r="28" spans="1:85"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32"/>
      <c r="CD28" s="32"/>
      <c r="CE28" s="32"/>
      <c r="CF28" s="32"/>
      <c r="CG28" s="35"/>
    </row>
    <row r="29" spans="1:85"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32"/>
      <c r="CD29" s="32"/>
      <c r="CE29" s="32"/>
      <c r="CF29" s="32"/>
      <c r="CG29" s="35"/>
    </row>
    <row r="30" spans="1:85"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32"/>
      <c r="CD30" s="32"/>
      <c r="CE30" s="32"/>
      <c r="CF30" s="32"/>
      <c r="CG30" s="35"/>
    </row>
    <row r="31" spans="1:85"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t="s">
        <v>12</v>
      </c>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32"/>
      <c r="CD31" s="32"/>
      <c r="CE31" s="32"/>
      <c r="CF31" s="32"/>
      <c r="CG31" s="35"/>
    </row>
    <row r="32" spans="1:85"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t="s">
        <v>333</v>
      </c>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32"/>
      <c r="CD32" s="32"/>
      <c r="CE32" s="32"/>
      <c r="CF32" s="32"/>
      <c r="CG32" s="35"/>
    </row>
    <row r="33" spans="1:85"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2"/>
      <c r="CG33" s="35"/>
    </row>
    <row r="34" spans="1:85"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t="s">
        <v>27</v>
      </c>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2"/>
      <c r="CG34" s="35"/>
    </row>
    <row r="35" spans="1:8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141</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2"/>
      <c r="CG35" s="35"/>
    </row>
    <row r="36" spans="1:85"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2"/>
      <c r="CG36" s="35"/>
    </row>
    <row r="37" spans="1:85"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2"/>
      <c r="CG37" s="35"/>
    </row>
    <row r="38" spans="1:85"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t="s">
        <v>277</v>
      </c>
      <c r="AB82" s="12">
        <v>15</v>
      </c>
      <c r="AC82" s="12" t="s">
        <v>278</v>
      </c>
      <c r="AD82" s="12">
        <v>15</v>
      </c>
      <c r="AE82" s="12" t="s">
        <v>279</v>
      </c>
      <c r="AF82" s="12"/>
      <c r="AG82" s="12" t="s">
        <v>276</v>
      </c>
      <c r="AH82" s="12"/>
      <c r="AI82" s="12" t="s">
        <v>280</v>
      </c>
      <c r="AJ82" s="12"/>
      <c r="AK82" s="12" t="s">
        <v>281</v>
      </c>
      <c r="AL82" s="12"/>
      <c r="AM82" s="12" t="s">
        <v>282</v>
      </c>
      <c r="AN82" s="12">
        <v>10</v>
      </c>
      <c r="AO82" s="12"/>
      <c r="AP82" s="12"/>
      <c r="AQ82" s="12" t="s">
        <v>283</v>
      </c>
      <c r="AR82" s="12"/>
      <c r="AS82" s="12"/>
      <c r="AT82" s="12" t="s">
        <v>284</v>
      </c>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t="s">
        <v>334</v>
      </c>
      <c r="AB83" s="12">
        <v>10</v>
      </c>
      <c r="AC83" s="12" t="s">
        <v>335</v>
      </c>
      <c r="AD83" s="12">
        <v>0</v>
      </c>
      <c r="AE83" s="12" t="s">
        <v>336</v>
      </c>
      <c r="AF83" s="12"/>
      <c r="AG83" s="12" t="s">
        <v>337</v>
      </c>
      <c r="AH83" s="12"/>
      <c r="AI83" s="12" t="s">
        <v>338</v>
      </c>
      <c r="AJ83" s="12"/>
      <c r="AK83" s="12" t="s">
        <v>339</v>
      </c>
      <c r="AL83" s="12"/>
      <c r="AM83" s="12" t="s">
        <v>340</v>
      </c>
      <c r="AN83" s="12">
        <v>5</v>
      </c>
      <c r="AO83" s="12"/>
      <c r="AP83" s="12"/>
      <c r="AQ83" s="12" t="s">
        <v>341</v>
      </c>
      <c r="AR83" s="12"/>
      <c r="AS83" s="12"/>
      <c r="AT83" s="12" t="s">
        <v>342</v>
      </c>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v>5</v>
      </c>
      <c r="AC84" s="12"/>
      <c r="AD84" s="12"/>
      <c r="AE84" s="12"/>
      <c r="AF84" s="12"/>
      <c r="AG84" s="12" t="s">
        <v>343</v>
      </c>
      <c r="AH84" s="12"/>
      <c r="AI84" s="12"/>
      <c r="AJ84" s="12"/>
      <c r="AK84" s="12"/>
      <c r="AL84" s="12"/>
      <c r="AM84" s="12" t="s">
        <v>344</v>
      </c>
      <c r="AN84" s="12">
        <v>0</v>
      </c>
      <c r="AO84" s="12"/>
      <c r="AP84" s="12"/>
      <c r="AQ84" s="12" t="s">
        <v>345</v>
      </c>
      <c r="AR84" s="12"/>
      <c r="AS84" s="12"/>
      <c r="AT84" s="12" t="s">
        <v>346</v>
      </c>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148">
    <mergeCell ref="CC10:CC11"/>
    <mergeCell ref="BB8:BB9"/>
    <mergeCell ref="BC8:BC9"/>
    <mergeCell ref="BB10:BB11"/>
    <mergeCell ref="BC10:BC11"/>
    <mergeCell ref="BD8:BD9"/>
    <mergeCell ref="BE8:BE9"/>
    <mergeCell ref="BD10:BD11"/>
    <mergeCell ref="BE10:BE11"/>
    <mergeCell ref="BF8:BF9"/>
    <mergeCell ref="BG8:BG9"/>
    <mergeCell ref="BF10:BF11"/>
    <mergeCell ref="BG10:BG11"/>
    <mergeCell ref="BH8:BH9"/>
    <mergeCell ref="BI8:BI9"/>
    <mergeCell ref="BH10:BH11"/>
    <mergeCell ref="BI10:BI11"/>
    <mergeCell ref="BJ8:BJ9"/>
    <mergeCell ref="BK8:BK9"/>
    <mergeCell ref="BJ10:BJ11"/>
    <mergeCell ref="BK10:BK11"/>
    <mergeCell ref="BL10:BL11"/>
    <mergeCell ref="BM10:BM11"/>
    <mergeCell ref="BN10:BN11"/>
    <mergeCell ref="AS10:AS11"/>
    <mergeCell ref="AT10:AT11"/>
    <mergeCell ref="AU10:AU11"/>
    <mergeCell ref="AV10:AV11"/>
    <mergeCell ref="AW10:AW11"/>
    <mergeCell ref="BO10:BO11"/>
    <mergeCell ref="BP10:BP11"/>
    <mergeCell ref="BQ10:BQ11"/>
    <mergeCell ref="BR10:BR11"/>
    <mergeCell ref="AX10:AX11"/>
    <mergeCell ref="AY10:AY11"/>
    <mergeCell ref="BY8:BY9"/>
    <mergeCell ref="BZ8:BZ9"/>
    <mergeCell ref="CA8:CA9"/>
    <mergeCell ref="CB8:CB9"/>
    <mergeCell ref="CC8:CC9"/>
    <mergeCell ref="CD8:CD9"/>
    <mergeCell ref="CE8:CE9"/>
    <mergeCell ref="CF8:CF9"/>
    <mergeCell ref="AZ10:AZ11"/>
    <mergeCell ref="BA10:BA11"/>
    <mergeCell ref="AZ8:AZ9"/>
    <mergeCell ref="BA8:BA9"/>
    <mergeCell ref="BS10:BS11"/>
    <mergeCell ref="BT10:BT11"/>
    <mergeCell ref="BU10:BU11"/>
    <mergeCell ref="CD10:CD11"/>
    <mergeCell ref="CE10:CE11"/>
    <mergeCell ref="CF10:CF11"/>
    <mergeCell ref="BV10:BV11"/>
    <mergeCell ref="BW10:BW11"/>
    <mergeCell ref="BY10:BY11"/>
    <mergeCell ref="BZ10:BZ11"/>
    <mergeCell ref="CA10:CA11"/>
    <mergeCell ref="CB10:CB11"/>
    <mergeCell ref="A8:A9"/>
    <mergeCell ref="B8:B9"/>
    <mergeCell ref="C8:C9"/>
    <mergeCell ref="D8:D9"/>
    <mergeCell ref="G6:G7"/>
    <mergeCell ref="H6:I7"/>
    <mergeCell ref="E6:E7"/>
    <mergeCell ref="F6:F7"/>
    <mergeCell ref="E8:E9"/>
    <mergeCell ref="F8:F9"/>
    <mergeCell ref="G8:G9"/>
    <mergeCell ref="H8:H9"/>
    <mergeCell ref="I8:I9"/>
    <mergeCell ref="BS8:BS9"/>
    <mergeCell ref="BT8:BT9"/>
    <mergeCell ref="BU8:BU9"/>
    <mergeCell ref="BV8:BV9"/>
    <mergeCell ref="BW8:BW9"/>
    <mergeCell ref="B3:H3"/>
    <mergeCell ref="D5:M5"/>
    <mergeCell ref="BL5:BQ6"/>
    <mergeCell ref="BR5:BT6"/>
    <mergeCell ref="BU5:BX6"/>
    <mergeCell ref="C5:C7"/>
    <mergeCell ref="D6:D7"/>
    <mergeCell ref="S8:S9"/>
    <mergeCell ref="AT5:BA6"/>
    <mergeCell ref="BG5:BK6"/>
    <mergeCell ref="AS8:AS9"/>
    <mergeCell ref="AT8:AT9"/>
    <mergeCell ref="AU8:AU9"/>
    <mergeCell ref="AV8:AV9"/>
    <mergeCell ref="AW8:AW9"/>
    <mergeCell ref="AX8:AX9"/>
    <mergeCell ref="AY8:AY9"/>
    <mergeCell ref="BL8:BL9"/>
    <mergeCell ref="BM8:BM9"/>
    <mergeCell ref="BN8:BN9"/>
    <mergeCell ref="BO8:BO9"/>
    <mergeCell ref="BP8:BP9"/>
    <mergeCell ref="BQ8:BQ9"/>
    <mergeCell ref="BR8:BR9"/>
    <mergeCell ref="Q10:Q11"/>
    <mergeCell ref="R10:R11"/>
    <mergeCell ref="S10:S11"/>
    <mergeCell ref="H10:H11"/>
    <mergeCell ref="I10:I11"/>
    <mergeCell ref="J10:J11"/>
    <mergeCell ref="K10:K11"/>
    <mergeCell ref="L10:L11"/>
    <mergeCell ref="M10:M11"/>
    <mergeCell ref="N10:N11"/>
    <mergeCell ref="A10:A11"/>
    <mergeCell ref="B10:B11"/>
    <mergeCell ref="C10:C11"/>
    <mergeCell ref="D10:D11"/>
    <mergeCell ref="E10:E11"/>
    <mergeCell ref="F10:F11"/>
    <mergeCell ref="G10:G11"/>
    <mergeCell ref="O10:O11"/>
    <mergeCell ref="P10:P11"/>
    <mergeCell ref="Q8:Q9"/>
    <mergeCell ref="R8:R9"/>
    <mergeCell ref="J8:J9"/>
    <mergeCell ref="K8:K9"/>
    <mergeCell ref="L8:L9"/>
    <mergeCell ref="M8:M9"/>
    <mergeCell ref="N8:N9"/>
    <mergeCell ref="O8:O9"/>
    <mergeCell ref="P8:P9"/>
    <mergeCell ref="AU7:AV7"/>
    <mergeCell ref="AX7:AY7"/>
    <mergeCell ref="A1:A3"/>
    <mergeCell ref="B1:H1"/>
    <mergeCell ref="B2:H2"/>
    <mergeCell ref="CC4:CG4"/>
    <mergeCell ref="A5:A7"/>
    <mergeCell ref="B5:B7"/>
    <mergeCell ref="CC5:CG6"/>
    <mergeCell ref="BY5:CB6"/>
    <mergeCell ref="S5:S7"/>
    <mergeCell ref="T5:AS5"/>
    <mergeCell ref="T6:Z6"/>
    <mergeCell ref="AA6:AP6"/>
    <mergeCell ref="AQ6:AQ7"/>
    <mergeCell ref="AR6:AR7"/>
    <mergeCell ref="AS6:AS7"/>
    <mergeCell ref="J6:K7"/>
    <mergeCell ref="M6:M7"/>
  </mergeCells>
  <conditionalFormatting sqref="I8">
    <cfRule type="cellIs" dxfId="668" priority="1" operator="equal">
      <formula>"RARA VEZ"</formula>
    </cfRule>
  </conditionalFormatting>
  <conditionalFormatting sqref="I8">
    <cfRule type="cellIs" dxfId="667" priority="2" operator="equal">
      <formula>"IMPROBABLE"</formula>
    </cfRule>
  </conditionalFormatting>
  <conditionalFormatting sqref="I8">
    <cfRule type="cellIs" dxfId="666" priority="3" operator="equal">
      <formula>"POSIBLE"</formula>
    </cfRule>
  </conditionalFormatting>
  <conditionalFormatting sqref="I8">
    <cfRule type="cellIs" dxfId="665" priority="4" operator="equal">
      <formula>"PROBABLE"</formula>
    </cfRule>
  </conditionalFormatting>
  <conditionalFormatting sqref="I8">
    <cfRule type="cellIs" dxfId="664" priority="5" operator="equal">
      <formula>"CASI SEGURO"</formula>
    </cfRule>
  </conditionalFormatting>
  <conditionalFormatting sqref="K8:L8">
    <cfRule type="containsText" dxfId="663" priority="6" stopIfTrue="1" operator="containsText" text="ALTA">
      <formula>NOT(ISERROR(SEARCH(("ALTA"),(K8))))</formula>
    </cfRule>
  </conditionalFormatting>
  <conditionalFormatting sqref="K8:L8">
    <cfRule type="containsText" dxfId="662" priority="7" stopIfTrue="1" operator="containsText" text="MEDIA">
      <formula>NOT(ISERROR(SEARCH(("MEDIA"),(K8))))</formula>
    </cfRule>
  </conditionalFormatting>
  <conditionalFormatting sqref="K8:L8">
    <cfRule type="containsText" dxfId="661" priority="8" stopIfTrue="1" operator="containsText" text="BAJA">
      <formula>NOT(ISERROR(SEARCH(("BAJA"),(K8))))</formula>
    </cfRule>
  </conditionalFormatting>
  <conditionalFormatting sqref="K8:L8">
    <cfRule type="containsText" dxfId="660" priority="9" stopIfTrue="1" operator="containsText" text="ALTO">
      <formula>NOT(ISERROR(SEARCH(("ALTO"),(K8))))</formula>
    </cfRule>
  </conditionalFormatting>
  <conditionalFormatting sqref="K8:L8">
    <cfRule type="containsText" dxfId="659" priority="10" stopIfTrue="1" operator="containsText" text="ALTO">
      <formula>NOT(ISERROR(SEARCH(("ALTO"),(K8))))</formula>
    </cfRule>
  </conditionalFormatting>
  <conditionalFormatting sqref="K8:L8">
    <cfRule type="containsText" dxfId="658" priority="11" stopIfTrue="1" operator="containsText" text="MEDIO">
      <formula>NOT(ISERROR(SEARCH(("MEDIO"),(K8))))</formula>
    </cfRule>
  </conditionalFormatting>
  <conditionalFormatting sqref="K8:L8">
    <cfRule type="containsText" dxfId="657" priority="12" stopIfTrue="1" operator="containsText" text="MEDIO">
      <formula>NOT(ISERROR(SEARCH(("MEDIO"),(K8))))</formula>
    </cfRule>
  </conditionalFormatting>
  <conditionalFormatting sqref="K8:L8">
    <cfRule type="containsText" dxfId="656" priority="13" stopIfTrue="1" operator="containsText" text="BAJO">
      <formula>NOT(ISERROR(SEARCH(("BAJO"),(K8))))</formula>
    </cfRule>
  </conditionalFormatting>
  <conditionalFormatting sqref="K8:L8">
    <cfRule type="cellIs" dxfId="655" priority="14" operator="equal">
      <formula>"INSIGNIFICANTE"</formula>
    </cfRule>
  </conditionalFormatting>
  <conditionalFormatting sqref="K8:L8">
    <cfRule type="cellIs" dxfId="654" priority="15" operator="equal">
      <formula>"MENOR"</formula>
    </cfRule>
  </conditionalFormatting>
  <conditionalFormatting sqref="K8:L8">
    <cfRule type="cellIs" dxfId="653" priority="16" operator="equal">
      <formula>"MODERADO"</formula>
    </cfRule>
  </conditionalFormatting>
  <conditionalFormatting sqref="K8:L8">
    <cfRule type="cellIs" dxfId="652" priority="17" operator="equal">
      <formula>"MAYOR"</formula>
    </cfRule>
  </conditionalFormatting>
  <conditionalFormatting sqref="K8:L8">
    <cfRule type="cellIs" dxfId="651" priority="18" operator="equal">
      <formula>"CATASTRÓFICO"</formula>
    </cfRule>
  </conditionalFormatting>
  <conditionalFormatting sqref="M8">
    <cfRule type="cellIs" dxfId="650" priority="19" operator="equal">
      <formula>"EXTREMA 5:5"</formula>
    </cfRule>
  </conditionalFormatting>
  <conditionalFormatting sqref="M8">
    <cfRule type="cellIs" dxfId="649" priority="20" operator="equal">
      <formula>"EXTREMA 4:5"</formula>
    </cfRule>
  </conditionalFormatting>
  <conditionalFormatting sqref="M8">
    <cfRule type="cellIs" dxfId="648" priority="21" operator="equal">
      <formula>"EXTREMA 3:5"</formula>
    </cfRule>
  </conditionalFormatting>
  <conditionalFormatting sqref="M8">
    <cfRule type="cellIs" dxfId="647" priority="22" operator="equal">
      <formula>"EXTREMA 2:5"</formula>
    </cfRule>
  </conditionalFormatting>
  <conditionalFormatting sqref="M8">
    <cfRule type="cellIs" dxfId="646" priority="23" operator="equal">
      <formula>"EXTREMA 5:4"</formula>
    </cfRule>
  </conditionalFormatting>
  <conditionalFormatting sqref="M8">
    <cfRule type="cellIs" dxfId="645" priority="24" operator="equal">
      <formula>"EXTREMA 4:4"</formula>
    </cfRule>
  </conditionalFormatting>
  <conditionalFormatting sqref="M8">
    <cfRule type="cellIs" dxfId="644" priority="25" operator="equal">
      <formula>"EXTREMA 3:4"</formula>
    </cfRule>
  </conditionalFormatting>
  <conditionalFormatting sqref="M8">
    <cfRule type="cellIs" dxfId="643" priority="26" operator="equal">
      <formula>"EXTREMA 5:3"</formula>
    </cfRule>
  </conditionalFormatting>
  <conditionalFormatting sqref="M8">
    <cfRule type="cellIs" dxfId="642" priority="27" operator="equal">
      <formula>"ALTA 1:5"</formula>
    </cfRule>
  </conditionalFormatting>
  <conditionalFormatting sqref="M8">
    <cfRule type="cellIs" dxfId="641" priority="28" operator="equal">
      <formula>"ALTA 2:4"</formula>
    </cfRule>
  </conditionalFormatting>
  <conditionalFormatting sqref="M8">
    <cfRule type="cellIs" dxfId="640" priority="29" operator="equal">
      <formula>"ALTA 1:4"</formula>
    </cfRule>
  </conditionalFormatting>
  <conditionalFormatting sqref="M8">
    <cfRule type="cellIs" dxfId="639" priority="30" operator="equal">
      <formula>"ALTA 4:3"</formula>
    </cfRule>
  </conditionalFormatting>
  <conditionalFormatting sqref="M8">
    <cfRule type="cellIs" dxfId="638" priority="31" operator="equal">
      <formula>"ALTA 3:3"</formula>
    </cfRule>
  </conditionalFormatting>
  <conditionalFormatting sqref="M8">
    <cfRule type="cellIs" dxfId="637" priority="32" operator="equal">
      <formula>"ALTA 5:2"</formula>
    </cfRule>
  </conditionalFormatting>
  <conditionalFormatting sqref="M8">
    <cfRule type="cellIs" dxfId="636" priority="33" operator="equal">
      <formula>"ALTA 4:2"</formula>
    </cfRule>
  </conditionalFormatting>
  <conditionalFormatting sqref="M8">
    <cfRule type="cellIs" dxfId="635" priority="34" operator="equal">
      <formula>"ALTA 5:1"</formula>
    </cfRule>
  </conditionalFormatting>
  <conditionalFormatting sqref="M8">
    <cfRule type="cellIs" dxfId="634" priority="35" operator="equal">
      <formula>"MODERADA 2:3"</formula>
    </cfRule>
  </conditionalFormatting>
  <conditionalFormatting sqref="M8">
    <cfRule type="cellIs" dxfId="633" priority="36" operator="equal">
      <formula>"MODERADA 1:3"</formula>
    </cfRule>
  </conditionalFormatting>
  <conditionalFormatting sqref="M8">
    <cfRule type="cellIs" dxfId="632" priority="37" operator="equal">
      <formula>"MODERADA 3:2"</formula>
    </cfRule>
  </conditionalFormatting>
  <conditionalFormatting sqref="M8">
    <cfRule type="cellIs" dxfId="631" priority="38" operator="equal">
      <formula>"MODERADA 4:1"</formula>
    </cfRule>
  </conditionalFormatting>
  <conditionalFormatting sqref="M8">
    <cfRule type="cellIs" dxfId="630" priority="39" operator="equal">
      <formula>"BAJA 2:2"</formula>
    </cfRule>
  </conditionalFormatting>
  <conditionalFormatting sqref="M8">
    <cfRule type="cellIs" dxfId="629" priority="40" operator="equal">
      <formula>"BAJA 1:2"</formula>
    </cfRule>
  </conditionalFormatting>
  <conditionalFormatting sqref="M8">
    <cfRule type="cellIs" dxfId="628" priority="41" operator="equal">
      <formula>"BAJA 3:1"</formula>
    </cfRule>
  </conditionalFormatting>
  <conditionalFormatting sqref="M8">
    <cfRule type="cellIs" dxfId="627" priority="42" operator="equal">
      <formula>"BAJA 2:1"</formula>
    </cfRule>
  </conditionalFormatting>
  <conditionalFormatting sqref="M8">
    <cfRule type="cellIs" dxfId="626" priority="43" operator="equal">
      <formula>"BAJA 1:1"</formula>
    </cfRule>
  </conditionalFormatting>
  <conditionalFormatting sqref="AV8">
    <cfRule type="cellIs" dxfId="625" priority="44" operator="equal">
      <formula>"RARA VEZ"</formula>
    </cfRule>
  </conditionalFormatting>
  <conditionalFormatting sqref="AV8">
    <cfRule type="cellIs" dxfId="624" priority="45" operator="equal">
      <formula>"IMPROBABLE"</formula>
    </cfRule>
  </conditionalFormatting>
  <conditionalFormatting sqref="AV8">
    <cfRule type="cellIs" dxfId="623" priority="46" operator="equal">
      <formula>"POSIBLE"</formula>
    </cfRule>
  </conditionalFormatting>
  <conditionalFormatting sqref="AV8">
    <cfRule type="cellIs" dxfId="622" priority="47" operator="equal">
      <formula>"PROBABLE"</formula>
    </cfRule>
  </conditionalFormatting>
  <conditionalFormatting sqref="AV8">
    <cfRule type="cellIs" dxfId="621" priority="48" operator="equal">
      <formula>"CASI SEGURO"</formula>
    </cfRule>
  </conditionalFormatting>
  <conditionalFormatting sqref="AY8">
    <cfRule type="containsText" dxfId="620" priority="49" stopIfTrue="1" operator="containsText" text="ALTA">
      <formula>NOT(ISERROR(SEARCH(("ALTA"),(AY8))))</formula>
    </cfRule>
  </conditionalFormatting>
  <conditionalFormatting sqref="AY8">
    <cfRule type="containsText" dxfId="619" priority="50" stopIfTrue="1" operator="containsText" text="MEDIA">
      <formula>NOT(ISERROR(SEARCH(("MEDIA"),(AY8))))</formula>
    </cfRule>
  </conditionalFormatting>
  <conditionalFormatting sqref="AY8">
    <cfRule type="containsText" dxfId="618" priority="51" stopIfTrue="1" operator="containsText" text="BAJA">
      <formula>NOT(ISERROR(SEARCH(("BAJA"),(AY8))))</formula>
    </cfRule>
  </conditionalFormatting>
  <conditionalFormatting sqref="AY8">
    <cfRule type="containsText" dxfId="617" priority="52" stopIfTrue="1" operator="containsText" text="ALTO">
      <formula>NOT(ISERROR(SEARCH(("ALTO"),(AY8))))</formula>
    </cfRule>
  </conditionalFormatting>
  <conditionalFormatting sqref="AY8">
    <cfRule type="containsText" dxfId="616" priority="53" stopIfTrue="1" operator="containsText" text="ALTO">
      <formula>NOT(ISERROR(SEARCH(("ALTO"),(AY8))))</formula>
    </cfRule>
  </conditionalFormatting>
  <conditionalFormatting sqref="AY8">
    <cfRule type="containsText" dxfId="615" priority="54" stopIfTrue="1" operator="containsText" text="MEDIO">
      <formula>NOT(ISERROR(SEARCH(("MEDIO"),(AY8))))</formula>
    </cfRule>
  </conditionalFormatting>
  <conditionalFormatting sqref="AY8">
    <cfRule type="containsText" dxfId="614" priority="55" stopIfTrue="1" operator="containsText" text="MEDIO">
      <formula>NOT(ISERROR(SEARCH(("MEDIO"),(AY8))))</formula>
    </cfRule>
  </conditionalFormatting>
  <conditionalFormatting sqref="AY8">
    <cfRule type="containsText" dxfId="613" priority="56" stopIfTrue="1" operator="containsText" text="BAJO">
      <formula>NOT(ISERROR(SEARCH(("BAJO"),(AY8))))</formula>
    </cfRule>
  </conditionalFormatting>
  <conditionalFormatting sqref="AY8">
    <cfRule type="cellIs" dxfId="612" priority="57" operator="equal">
      <formula>"INSIGNIFICANTE"</formula>
    </cfRule>
  </conditionalFormatting>
  <conditionalFormatting sqref="AY8">
    <cfRule type="cellIs" dxfId="611" priority="58" operator="equal">
      <formula>"MENOR"</formula>
    </cfRule>
  </conditionalFormatting>
  <conditionalFormatting sqref="AY8">
    <cfRule type="cellIs" dxfId="610" priority="59" operator="equal">
      <formula>"MODERADO"</formula>
    </cfRule>
  </conditionalFormatting>
  <conditionalFormatting sqref="AY8">
    <cfRule type="cellIs" dxfId="609" priority="60" operator="equal">
      <formula>"MAYOR"</formula>
    </cfRule>
  </conditionalFormatting>
  <conditionalFormatting sqref="AY8">
    <cfRule type="cellIs" dxfId="608" priority="61" operator="equal">
      <formula>"CATASTRÓFICO"</formula>
    </cfRule>
  </conditionalFormatting>
  <conditionalFormatting sqref="BA8">
    <cfRule type="cellIs" dxfId="607" priority="62" operator="equal">
      <formula>"EXTREMA 5:5"</formula>
    </cfRule>
  </conditionalFormatting>
  <conditionalFormatting sqref="BA8">
    <cfRule type="cellIs" dxfId="606" priority="63" operator="equal">
      <formula>"EXTREMA 4:5"</formula>
    </cfRule>
  </conditionalFormatting>
  <conditionalFormatting sqref="BA8">
    <cfRule type="cellIs" dxfId="605" priority="64" operator="equal">
      <formula>"EXTREMA 3:5"</formula>
    </cfRule>
  </conditionalFormatting>
  <conditionalFormatting sqref="BA8">
    <cfRule type="cellIs" dxfId="604" priority="65" operator="equal">
      <formula>"EXTREMA 2:5"</formula>
    </cfRule>
  </conditionalFormatting>
  <conditionalFormatting sqref="BA8">
    <cfRule type="cellIs" dxfId="603" priority="66" operator="equal">
      <formula>"EXTREMA 5:4"</formula>
    </cfRule>
  </conditionalFormatting>
  <conditionalFormatting sqref="BA8">
    <cfRule type="cellIs" dxfId="602" priority="67" operator="equal">
      <formula>"EXTREMA 4:4"</formula>
    </cfRule>
  </conditionalFormatting>
  <conditionalFormatting sqref="BA8">
    <cfRule type="cellIs" dxfId="601" priority="68" operator="equal">
      <formula>"EXTREMA 3:4"</formula>
    </cfRule>
  </conditionalFormatting>
  <conditionalFormatting sqref="BA8">
    <cfRule type="cellIs" dxfId="600" priority="69" operator="equal">
      <formula>"EXTREMA 5:3"</formula>
    </cfRule>
  </conditionalFormatting>
  <conditionalFormatting sqref="BA8">
    <cfRule type="cellIs" dxfId="599" priority="70" operator="equal">
      <formula>"ALTA 1:5"</formula>
    </cfRule>
  </conditionalFormatting>
  <conditionalFormatting sqref="BA8">
    <cfRule type="cellIs" dxfId="598" priority="71" operator="equal">
      <formula>"ALTA 2:4"</formula>
    </cfRule>
  </conditionalFormatting>
  <conditionalFormatting sqref="BA8">
    <cfRule type="cellIs" dxfId="597" priority="72" operator="equal">
      <formula>"ALTA 1:4"</formula>
    </cfRule>
  </conditionalFormatting>
  <conditionalFormatting sqref="BA8">
    <cfRule type="cellIs" dxfId="596" priority="73" operator="equal">
      <formula>"ALTA 4:3"</formula>
    </cfRule>
  </conditionalFormatting>
  <conditionalFormatting sqref="BA8">
    <cfRule type="cellIs" dxfId="595" priority="74" operator="equal">
      <formula>"ALTA 3:3"</formula>
    </cfRule>
  </conditionalFormatting>
  <conditionalFormatting sqref="BA8">
    <cfRule type="cellIs" dxfId="594" priority="75" operator="equal">
      <formula>"ALTA 5:2"</formula>
    </cfRule>
  </conditionalFormatting>
  <conditionalFormatting sqref="BA8">
    <cfRule type="cellIs" dxfId="593" priority="76" operator="equal">
      <formula>"ALTA 4:2"</formula>
    </cfRule>
  </conditionalFormatting>
  <conditionalFormatting sqref="BA8">
    <cfRule type="cellIs" dxfId="592" priority="77" operator="equal">
      <formula>"ALTA 5:1"</formula>
    </cfRule>
  </conditionalFormatting>
  <conditionalFormatting sqref="BA8">
    <cfRule type="cellIs" dxfId="591" priority="78" operator="equal">
      <formula>"MODERADA 2:3"</formula>
    </cfRule>
  </conditionalFormatting>
  <conditionalFormatting sqref="BA8">
    <cfRule type="cellIs" dxfId="590" priority="79" operator="equal">
      <formula>"MODERADA 1:3"</formula>
    </cfRule>
  </conditionalFormatting>
  <conditionalFormatting sqref="BA8">
    <cfRule type="cellIs" dxfId="589" priority="80" operator="equal">
      <formula>"MODERADA 3:2"</formula>
    </cfRule>
  </conditionalFormatting>
  <conditionalFormatting sqref="BA8">
    <cfRule type="cellIs" dxfId="588" priority="81" operator="equal">
      <formula>"MODERADA 4:1"</formula>
    </cfRule>
  </conditionalFormatting>
  <conditionalFormatting sqref="BA8">
    <cfRule type="cellIs" dxfId="587" priority="82" operator="equal">
      <formula>"BAJA 2:2"</formula>
    </cfRule>
  </conditionalFormatting>
  <conditionalFormatting sqref="BA8">
    <cfRule type="cellIs" dxfId="586" priority="83" operator="equal">
      <formula>"BAJA 1:2"</formula>
    </cfRule>
  </conditionalFormatting>
  <conditionalFormatting sqref="BA8">
    <cfRule type="cellIs" dxfId="585" priority="84" operator="equal">
      <formula>"BAJA 3:1"</formula>
    </cfRule>
  </conditionalFormatting>
  <conditionalFormatting sqref="BA8">
    <cfRule type="cellIs" dxfId="584" priority="85" operator="equal">
      <formula>"BAJA 2:1"</formula>
    </cfRule>
  </conditionalFormatting>
  <conditionalFormatting sqref="BA8">
    <cfRule type="cellIs" dxfId="583" priority="86" operator="equal">
      <formula>"BAJA 1:1"</formula>
    </cfRule>
  </conditionalFormatting>
  <conditionalFormatting sqref="AZ8">
    <cfRule type="containsText" dxfId="582" priority="87" stopIfTrue="1" operator="containsText" text="ALTA">
      <formula>NOT(ISERROR(SEARCH(("ALTA"),(AZ8))))</formula>
    </cfRule>
  </conditionalFormatting>
  <conditionalFormatting sqref="AZ8">
    <cfRule type="containsText" dxfId="581" priority="88" stopIfTrue="1" operator="containsText" text="MEDIA">
      <formula>NOT(ISERROR(SEARCH(("MEDIA"),(AZ8))))</formula>
    </cfRule>
  </conditionalFormatting>
  <conditionalFormatting sqref="AZ8">
    <cfRule type="containsText" dxfId="580" priority="89" stopIfTrue="1" operator="containsText" text="BAJA">
      <formula>NOT(ISERROR(SEARCH(("BAJA"),(AZ8))))</formula>
    </cfRule>
  </conditionalFormatting>
  <conditionalFormatting sqref="AZ8">
    <cfRule type="containsText" dxfId="579" priority="90" stopIfTrue="1" operator="containsText" text="ALTO">
      <formula>NOT(ISERROR(SEARCH(("ALTO"),(AZ8))))</formula>
    </cfRule>
  </conditionalFormatting>
  <conditionalFormatting sqref="AZ8">
    <cfRule type="containsText" dxfId="578" priority="91" stopIfTrue="1" operator="containsText" text="ALTO">
      <formula>NOT(ISERROR(SEARCH(("ALTO"),(AZ8))))</formula>
    </cfRule>
  </conditionalFormatting>
  <conditionalFormatting sqref="AZ8">
    <cfRule type="containsText" dxfId="577" priority="92" stopIfTrue="1" operator="containsText" text="MEDIO">
      <formula>NOT(ISERROR(SEARCH(("MEDIO"),(AZ8))))</formula>
    </cfRule>
  </conditionalFormatting>
  <conditionalFormatting sqref="AZ8">
    <cfRule type="containsText" dxfId="576" priority="93" stopIfTrue="1" operator="containsText" text="MEDIO">
      <formula>NOT(ISERROR(SEARCH(("MEDIO"),(AZ8))))</formula>
    </cfRule>
  </conditionalFormatting>
  <conditionalFormatting sqref="AZ8">
    <cfRule type="containsText" dxfId="575" priority="94" stopIfTrue="1" operator="containsText" text="BAJO">
      <formula>NOT(ISERROR(SEARCH(("BAJO"),(AZ8))))</formula>
    </cfRule>
  </conditionalFormatting>
  <conditionalFormatting sqref="AZ8">
    <cfRule type="cellIs" dxfId="574" priority="95" operator="equal">
      <formula>"INSIGNIFICANTE"</formula>
    </cfRule>
  </conditionalFormatting>
  <conditionalFormatting sqref="AZ8">
    <cfRule type="cellIs" dxfId="573" priority="96" operator="equal">
      <formula>"MENOR"</formula>
    </cfRule>
  </conditionalFormatting>
  <conditionalFormatting sqref="AZ8">
    <cfRule type="cellIs" dxfId="572" priority="97" operator="equal">
      <formula>"MODERADO"</formula>
    </cfRule>
  </conditionalFormatting>
  <conditionalFormatting sqref="AZ8">
    <cfRule type="cellIs" dxfId="571" priority="98" operator="equal">
      <formula>"MAYOR"</formula>
    </cfRule>
  </conditionalFormatting>
  <conditionalFormatting sqref="AZ8">
    <cfRule type="cellIs" dxfId="570" priority="99" operator="equal">
      <formula>"CATASTRÓFICO"</formula>
    </cfRule>
  </conditionalFormatting>
  <conditionalFormatting sqref="I10">
    <cfRule type="cellIs" dxfId="569" priority="100" operator="equal">
      <formula>"RARA VEZ"</formula>
    </cfRule>
  </conditionalFormatting>
  <conditionalFormatting sqref="I10">
    <cfRule type="cellIs" dxfId="568" priority="101" operator="equal">
      <formula>"IMPROBABLE"</formula>
    </cfRule>
  </conditionalFormatting>
  <conditionalFormatting sqref="I10">
    <cfRule type="cellIs" dxfId="567" priority="102" operator="equal">
      <formula>"POSIBLE"</formula>
    </cfRule>
  </conditionalFormatting>
  <conditionalFormatting sqref="I10">
    <cfRule type="cellIs" dxfId="566" priority="103" operator="equal">
      <formula>"PROBABLE"</formula>
    </cfRule>
  </conditionalFormatting>
  <conditionalFormatting sqref="I10">
    <cfRule type="cellIs" dxfId="565" priority="104" operator="equal">
      <formula>"CASI SEGURO"</formula>
    </cfRule>
  </conditionalFormatting>
  <conditionalFormatting sqref="K10:L10">
    <cfRule type="containsText" dxfId="564" priority="105" stopIfTrue="1" operator="containsText" text="ALTA">
      <formula>NOT(ISERROR(SEARCH(("ALTA"),(K10))))</formula>
    </cfRule>
  </conditionalFormatting>
  <conditionalFormatting sqref="K10:L10">
    <cfRule type="containsText" dxfId="563" priority="106" stopIfTrue="1" operator="containsText" text="MEDIA">
      <formula>NOT(ISERROR(SEARCH(("MEDIA"),(K10))))</formula>
    </cfRule>
  </conditionalFormatting>
  <conditionalFormatting sqref="K10:L10">
    <cfRule type="containsText" dxfId="562" priority="107" stopIfTrue="1" operator="containsText" text="BAJA">
      <formula>NOT(ISERROR(SEARCH(("BAJA"),(K10))))</formula>
    </cfRule>
  </conditionalFormatting>
  <conditionalFormatting sqref="K10:L10">
    <cfRule type="containsText" dxfId="561" priority="108" stopIfTrue="1" operator="containsText" text="ALTO">
      <formula>NOT(ISERROR(SEARCH(("ALTO"),(K10))))</formula>
    </cfRule>
  </conditionalFormatting>
  <conditionalFormatting sqref="K10:L10">
    <cfRule type="containsText" dxfId="560" priority="109" stopIfTrue="1" operator="containsText" text="ALTO">
      <formula>NOT(ISERROR(SEARCH(("ALTO"),(K10))))</formula>
    </cfRule>
  </conditionalFormatting>
  <conditionalFormatting sqref="K10:L10">
    <cfRule type="containsText" dxfId="559" priority="110" stopIfTrue="1" operator="containsText" text="MEDIO">
      <formula>NOT(ISERROR(SEARCH(("MEDIO"),(K10))))</formula>
    </cfRule>
  </conditionalFormatting>
  <conditionalFormatting sqref="K10:L10">
    <cfRule type="containsText" dxfId="558" priority="111" stopIfTrue="1" operator="containsText" text="MEDIO">
      <formula>NOT(ISERROR(SEARCH(("MEDIO"),(K10))))</formula>
    </cfRule>
  </conditionalFormatting>
  <conditionalFormatting sqref="K10:L10">
    <cfRule type="containsText" dxfId="557" priority="112" stopIfTrue="1" operator="containsText" text="BAJO">
      <formula>NOT(ISERROR(SEARCH(("BAJO"),(K10))))</formula>
    </cfRule>
  </conditionalFormatting>
  <conditionalFormatting sqref="K10:L10">
    <cfRule type="cellIs" dxfId="556" priority="113" operator="equal">
      <formula>"INSIGNIFICANTE"</formula>
    </cfRule>
  </conditionalFormatting>
  <conditionalFormatting sqref="K10:L10">
    <cfRule type="cellIs" dxfId="555" priority="114" operator="equal">
      <formula>"MENOR"</formula>
    </cfRule>
  </conditionalFormatting>
  <conditionalFormatting sqref="K10:L10">
    <cfRule type="cellIs" dxfId="554" priority="115" operator="equal">
      <formula>"MODERADO"</formula>
    </cfRule>
  </conditionalFormatting>
  <conditionalFormatting sqref="K10:L10">
    <cfRule type="cellIs" dxfId="553" priority="116" operator="equal">
      <formula>"MAYOR"</formula>
    </cfRule>
  </conditionalFormatting>
  <conditionalFormatting sqref="K10:L10">
    <cfRule type="cellIs" dxfId="552" priority="117" operator="equal">
      <formula>"CATASTRÓFICO"</formula>
    </cfRule>
  </conditionalFormatting>
  <conditionalFormatting sqref="M10">
    <cfRule type="cellIs" dxfId="551" priority="118" operator="equal">
      <formula>"EXTREMA 5:5"</formula>
    </cfRule>
  </conditionalFormatting>
  <conditionalFormatting sqref="M10">
    <cfRule type="cellIs" dxfId="550" priority="119" operator="equal">
      <formula>"EXTREMA 4:5"</formula>
    </cfRule>
  </conditionalFormatting>
  <conditionalFormatting sqref="M10">
    <cfRule type="cellIs" dxfId="549" priority="120" operator="equal">
      <formula>"EXTREMA 3:5"</formula>
    </cfRule>
  </conditionalFormatting>
  <conditionalFormatting sqref="M10">
    <cfRule type="cellIs" dxfId="548" priority="121" operator="equal">
      <formula>"EXTREMA 2:5"</formula>
    </cfRule>
  </conditionalFormatting>
  <conditionalFormatting sqref="M10">
    <cfRule type="cellIs" dxfId="547" priority="122" operator="equal">
      <formula>"EXTREMA 5:4"</formula>
    </cfRule>
  </conditionalFormatting>
  <conditionalFormatting sqref="M10">
    <cfRule type="cellIs" dxfId="546" priority="123" operator="equal">
      <formula>"EXTREMA 4:4"</formula>
    </cfRule>
  </conditionalFormatting>
  <conditionalFormatting sqref="M10">
    <cfRule type="cellIs" dxfId="545" priority="124" operator="equal">
      <formula>"EXTREMA 3:4"</formula>
    </cfRule>
  </conditionalFormatting>
  <conditionalFormatting sqref="M10">
    <cfRule type="cellIs" dxfId="544" priority="125" operator="equal">
      <formula>"EXTREMA 5:3"</formula>
    </cfRule>
  </conditionalFormatting>
  <conditionalFormatting sqref="M10">
    <cfRule type="cellIs" dxfId="543" priority="126" operator="equal">
      <formula>"ALTA 1:5"</formula>
    </cfRule>
  </conditionalFormatting>
  <conditionalFormatting sqref="M10">
    <cfRule type="cellIs" dxfId="542" priority="127" operator="equal">
      <formula>"ALTA 2:4"</formula>
    </cfRule>
  </conditionalFormatting>
  <conditionalFormatting sqref="M10">
    <cfRule type="cellIs" dxfId="541" priority="128" operator="equal">
      <formula>"ALTA 1:4"</formula>
    </cfRule>
  </conditionalFormatting>
  <conditionalFormatting sqref="M10">
    <cfRule type="cellIs" dxfId="540" priority="129" operator="equal">
      <formula>"ALTA 4:3"</formula>
    </cfRule>
  </conditionalFormatting>
  <conditionalFormatting sqref="M10">
    <cfRule type="cellIs" dxfId="539" priority="130" operator="equal">
      <formula>"ALTA 3:3"</formula>
    </cfRule>
  </conditionalFormatting>
  <conditionalFormatting sqref="M10">
    <cfRule type="cellIs" dxfId="538" priority="131" operator="equal">
      <formula>"ALTA 5:2"</formula>
    </cfRule>
  </conditionalFormatting>
  <conditionalFormatting sqref="M10">
    <cfRule type="cellIs" dxfId="537" priority="132" operator="equal">
      <formula>"ALTA 4:2"</formula>
    </cfRule>
  </conditionalFormatting>
  <conditionalFormatting sqref="M10">
    <cfRule type="cellIs" dxfId="536" priority="133" operator="equal">
      <formula>"ALTA 5:1"</formula>
    </cfRule>
  </conditionalFormatting>
  <conditionalFormatting sqref="M10">
    <cfRule type="cellIs" dxfId="535" priority="134" operator="equal">
      <formula>"MODERADA 2:3"</formula>
    </cfRule>
  </conditionalFormatting>
  <conditionalFormatting sqref="M10">
    <cfRule type="cellIs" dxfId="534" priority="135" operator="equal">
      <formula>"MODERADA 1:3"</formula>
    </cfRule>
  </conditionalFormatting>
  <conditionalFormatting sqref="M10">
    <cfRule type="cellIs" dxfId="533" priority="136" operator="equal">
      <formula>"MODERADA 3:2"</formula>
    </cfRule>
  </conditionalFormatting>
  <conditionalFormatting sqref="M10">
    <cfRule type="cellIs" dxfId="532" priority="137" operator="equal">
      <formula>"MODERADA 4:1"</formula>
    </cfRule>
  </conditionalFormatting>
  <conditionalFormatting sqref="M10">
    <cfRule type="cellIs" dxfId="531" priority="138" operator="equal">
      <formula>"BAJA 2:2"</formula>
    </cfRule>
  </conditionalFormatting>
  <conditionalFormatting sqref="M10">
    <cfRule type="cellIs" dxfId="530" priority="139" operator="equal">
      <formula>"BAJA 1:2"</formula>
    </cfRule>
  </conditionalFormatting>
  <conditionalFormatting sqref="M10">
    <cfRule type="cellIs" dxfId="529" priority="140" operator="equal">
      <formula>"BAJA 3:1"</formula>
    </cfRule>
  </conditionalFormatting>
  <conditionalFormatting sqref="M10">
    <cfRule type="cellIs" dxfId="528" priority="141" operator="equal">
      <formula>"BAJA 2:1"</formula>
    </cfRule>
  </conditionalFormatting>
  <conditionalFormatting sqref="M10">
    <cfRule type="cellIs" dxfId="527" priority="142" operator="equal">
      <formula>"BAJA 1:1"</formula>
    </cfRule>
  </conditionalFormatting>
  <conditionalFormatting sqref="AV10">
    <cfRule type="cellIs" dxfId="526" priority="143" operator="equal">
      <formula>"RARA VEZ"</formula>
    </cfRule>
  </conditionalFormatting>
  <conditionalFormatting sqref="AV10">
    <cfRule type="cellIs" dxfId="525" priority="144" operator="equal">
      <formula>"IMPROBABLE"</formula>
    </cfRule>
  </conditionalFormatting>
  <conditionalFormatting sqref="AV10">
    <cfRule type="cellIs" dxfId="524" priority="145" operator="equal">
      <formula>"POSIBLE"</formula>
    </cfRule>
  </conditionalFormatting>
  <conditionalFormatting sqref="AV10">
    <cfRule type="cellIs" dxfId="523" priority="146" operator="equal">
      <formula>"PROBABLE"</formula>
    </cfRule>
  </conditionalFormatting>
  <conditionalFormatting sqref="AV10">
    <cfRule type="cellIs" dxfId="522" priority="147" operator="equal">
      <formula>"CASI SEGURO"</formula>
    </cfRule>
  </conditionalFormatting>
  <conditionalFormatting sqref="AY10">
    <cfRule type="containsText" dxfId="521" priority="148" stopIfTrue="1" operator="containsText" text="ALTA">
      <formula>NOT(ISERROR(SEARCH(("ALTA"),(AY10))))</formula>
    </cfRule>
  </conditionalFormatting>
  <conditionalFormatting sqref="AY10">
    <cfRule type="containsText" dxfId="520" priority="149" stopIfTrue="1" operator="containsText" text="MEDIA">
      <formula>NOT(ISERROR(SEARCH(("MEDIA"),(AY10))))</formula>
    </cfRule>
  </conditionalFormatting>
  <conditionalFormatting sqref="AY10">
    <cfRule type="containsText" dxfId="519" priority="150" stopIfTrue="1" operator="containsText" text="BAJA">
      <formula>NOT(ISERROR(SEARCH(("BAJA"),(AY10))))</formula>
    </cfRule>
  </conditionalFormatting>
  <conditionalFormatting sqref="AY10">
    <cfRule type="containsText" dxfId="518" priority="151" stopIfTrue="1" operator="containsText" text="ALTO">
      <formula>NOT(ISERROR(SEARCH(("ALTO"),(AY10))))</formula>
    </cfRule>
  </conditionalFormatting>
  <conditionalFormatting sqref="AY10">
    <cfRule type="containsText" dxfId="517" priority="152" stopIfTrue="1" operator="containsText" text="ALTO">
      <formula>NOT(ISERROR(SEARCH(("ALTO"),(AY10))))</formula>
    </cfRule>
  </conditionalFormatting>
  <conditionalFormatting sqref="AY10">
    <cfRule type="containsText" dxfId="516" priority="153" stopIfTrue="1" operator="containsText" text="MEDIO">
      <formula>NOT(ISERROR(SEARCH(("MEDIO"),(AY10))))</formula>
    </cfRule>
  </conditionalFormatting>
  <conditionalFormatting sqref="AY10">
    <cfRule type="containsText" dxfId="515" priority="154" stopIfTrue="1" operator="containsText" text="MEDIO">
      <formula>NOT(ISERROR(SEARCH(("MEDIO"),(AY10))))</formula>
    </cfRule>
  </conditionalFormatting>
  <conditionalFormatting sqref="AY10">
    <cfRule type="containsText" dxfId="514" priority="155" stopIfTrue="1" operator="containsText" text="BAJO">
      <formula>NOT(ISERROR(SEARCH(("BAJO"),(AY10))))</formula>
    </cfRule>
  </conditionalFormatting>
  <conditionalFormatting sqref="AY10">
    <cfRule type="cellIs" dxfId="513" priority="156" operator="equal">
      <formula>"INSIGNIFICANTE"</formula>
    </cfRule>
  </conditionalFormatting>
  <conditionalFormatting sqref="AY10">
    <cfRule type="cellIs" dxfId="512" priority="157" operator="equal">
      <formula>"MENOR"</formula>
    </cfRule>
  </conditionalFormatting>
  <conditionalFormatting sqref="AY10">
    <cfRule type="cellIs" dxfId="511" priority="158" operator="equal">
      <formula>"MODERADO"</formula>
    </cfRule>
  </conditionalFormatting>
  <conditionalFormatting sqref="AY10">
    <cfRule type="cellIs" dxfId="510" priority="159" operator="equal">
      <formula>"MAYOR"</formula>
    </cfRule>
  </conditionalFormatting>
  <conditionalFormatting sqref="AY10">
    <cfRule type="cellIs" dxfId="509" priority="160" operator="equal">
      <formula>"CATASTRÓFICO"</formula>
    </cfRule>
  </conditionalFormatting>
  <conditionalFormatting sqref="BA10">
    <cfRule type="cellIs" dxfId="508" priority="161" operator="equal">
      <formula>"EXTREMA 5:5"</formula>
    </cfRule>
  </conditionalFormatting>
  <conditionalFormatting sqref="BA10">
    <cfRule type="cellIs" dxfId="507" priority="162" operator="equal">
      <formula>"EXTREMA 4:5"</formula>
    </cfRule>
  </conditionalFormatting>
  <conditionalFormatting sqref="BA10">
    <cfRule type="cellIs" dxfId="506" priority="163" operator="equal">
      <formula>"EXTREMA 3:5"</formula>
    </cfRule>
  </conditionalFormatting>
  <conditionalFormatting sqref="BA10">
    <cfRule type="cellIs" dxfId="505" priority="164" operator="equal">
      <formula>"EXTREMA 2:5"</formula>
    </cfRule>
  </conditionalFormatting>
  <conditionalFormatting sqref="BA10">
    <cfRule type="cellIs" dxfId="504" priority="165" operator="equal">
      <formula>"EXTREMA 5:4"</formula>
    </cfRule>
  </conditionalFormatting>
  <conditionalFormatting sqref="BA10">
    <cfRule type="cellIs" dxfId="503" priority="166" operator="equal">
      <formula>"EXTREMA 4:4"</formula>
    </cfRule>
  </conditionalFormatting>
  <conditionalFormatting sqref="BA10">
    <cfRule type="cellIs" dxfId="502" priority="167" operator="equal">
      <formula>"EXTREMA 3:4"</formula>
    </cfRule>
  </conditionalFormatting>
  <conditionalFormatting sqref="BA10">
    <cfRule type="cellIs" dxfId="501" priority="168" operator="equal">
      <formula>"EXTREMA 5:3"</formula>
    </cfRule>
  </conditionalFormatting>
  <conditionalFormatting sqref="BA10">
    <cfRule type="cellIs" dxfId="500" priority="169" operator="equal">
      <formula>"ALTA 1:5"</formula>
    </cfRule>
  </conditionalFormatting>
  <conditionalFormatting sqref="BA10">
    <cfRule type="cellIs" dxfId="499" priority="170" operator="equal">
      <formula>"ALTA 2:4"</formula>
    </cfRule>
  </conditionalFormatting>
  <conditionalFormatting sqref="BA10">
    <cfRule type="cellIs" dxfId="498" priority="171" operator="equal">
      <formula>"ALTA 1:4"</formula>
    </cfRule>
  </conditionalFormatting>
  <conditionalFormatting sqref="BA10">
    <cfRule type="cellIs" dxfId="497" priority="172" operator="equal">
      <formula>"ALTA 4:3"</formula>
    </cfRule>
  </conditionalFormatting>
  <conditionalFormatting sqref="BA10">
    <cfRule type="cellIs" dxfId="496" priority="173" operator="equal">
      <formula>"ALTA 3:3"</formula>
    </cfRule>
  </conditionalFormatting>
  <conditionalFormatting sqref="BA10">
    <cfRule type="cellIs" dxfId="495" priority="174" operator="equal">
      <formula>"ALTA 5:2"</formula>
    </cfRule>
  </conditionalFormatting>
  <conditionalFormatting sqref="BA10">
    <cfRule type="cellIs" dxfId="494" priority="175" operator="equal">
      <formula>"ALTA 4:2"</formula>
    </cfRule>
  </conditionalFormatting>
  <conditionalFormatting sqref="BA10">
    <cfRule type="cellIs" dxfId="493" priority="176" operator="equal">
      <formula>"ALTA 5:1"</formula>
    </cfRule>
  </conditionalFormatting>
  <conditionalFormatting sqref="BA10">
    <cfRule type="cellIs" dxfId="492" priority="177" operator="equal">
      <formula>"MODERADA 2:3"</formula>
    </cfRule>
  </conditionalFormatting>
  <conditionalFormatting sqref="BA10">
    <cfRule type="cellIs" dxfId="491" priority="178" operator="equal">
      <formula>"MODERADA 1:3"</formula>
    </cfRule>
  </conditionalFormatting>
  <conditionalFormatting sqref="BA10">
    <cfRule type="cellIs" dxfId="490" priority="179" operator="equal">
      <formula>"MODERADA 3:2"</formula>
    </cfRule>
  </conditionalFormatting>
  <conditionalFormatting sqref="BA10">
    <cfRule type="cellIs" dxfId="489" priority="180" operator="equal">
      <formula>"MODERADA 4:1"</formula>
    </cfRule>
  </conditionalFormatting>
  <conditionalFormatting sqref="BA10">
    <cfRule type="cellIs" dxfId="488" priority="181" operator="equal">
      <formula>"BAJA 2:2"</formula>
    </cfRule>
  </conditionalFormatting>
  <conditionalFormatting sqref="BA10">
    <cfRule type="cellIs" dxfId="487" priority="182" operator="equal">
      <formula>"BAJA 1:2"</formula>
    </cfRule>
  </conditionalFormatting>
  <conditionalFormatting sqref="BA10">
    <cfRule type="cellIs" dxfId="486" priority="183" operator="equal">
      <formula>"BAJA 3:1"</formula>
    </cfRule>
  </conditionalFormatting>
  <conditionalFormatting sqref="BA10">
    <cfRule type="cellIs" dxfId="485" priority="184" operator="equal">
      <formula>"BAJA 2:1"</formula>
    </cfRule>
  </conditionalFormatting>
  <conditionalFormatting sqref="BA10">
    <cfRule type="cellIs" dxfId="484" priority="185" operator="equal">
      <formula>"BAJA 1:1"</formula>
    </cfRule>
  </conditionalFormatting>
  <conditionalFormatting sqref="AZ10">
    <cfRule type="containsText" dxfId="483" priority="186" stopIfTrue="1" operator="containsText" text="ALTA">
      <formula>NOT(ISERROR(SEARCH(("ALTA"),(AZ10))))</formula>
    </cfRule>
  </conditionalFormatting>
  <conditionalFormatting sqref="AZ10">
    <cfRule type="containsText" dxfId="482" priority="187" stopIfTrue="1" operator="containsText" text="MEDIA">
      <formula>NOT(ISERROR(SEARCH(("MEDIA"),(AZ10))))</formula>
    </cfRule>
  </conditionalFormatting>
  <conditionalFormatting sqref="AZ10">
    <cfRule type="containsText" dxfId="481" priority="188" stopIfTrue="1" operator="containsText" text="BAJA">
      <formula>NOT(ISERROR(SEARCH(("BAJA"),(AZ10))))</formula>
    </cfRule>
  </conditionalFormatting>
  <conditionalFormatting sqref="AZ10">
    <cfRule type="containsText" dxfId="480" priority="189" stopIfTrue="1" operator="containsText" text="ALTO">
      <formula>NOT(ISERROR(SEARCH(("ALTO"),(AZ10))))</formula>
    </cfRule>
  </conditionalFormatting>
  <conditionalFormatting sqref="AZ10">
    <cfRule type="containsText" dxfId="479" priority="190" stopIfTrue="1" operator="containsText" text="ALTO">
      <formula>NOT(ISERROR(SEARCH(("ALTO"),(AZ10))))</formula>
    </cfRule>
  </conditionalFormatting>
  <conditionalFormatting sqref="AZ10">
    <cfRule type="containsText" dxfId="478" priority="191" stopIfTrue="1" operator="containsText" text="MEDIO">
      <formula>NOT(ISERROR(SEARCH(("MEDIO"),(AZ10))))</formula>
    </cfRule>
  </conditionalFormatting>
  <conditionalFormatting sqref="AZ10">
    <cfRule type="containsText" dxfId="477" priority="192" stopIfTrue="1" operator="containsText" text="MEDIO">
      <formula>NOT(ISERROR(SEARCH(("MEDIO"),(AZ10))))</formula>
    </cfRule>
  </conditionalFormatting>
  <conditionalFormatting sqref="AZ10">
    <cfRule type="containsText" dxfId="476" priority="193" stopIfTrue="1" operator="containsText" text="BAJO">
      <formula>NOT(ISERROR(SEARCH(("BAJO"),(AZ10))))</formula>
    </cfRule>
  </conditionalFormatting>
  <conditionalFormatting sqref="AZ10">
    <cfRule type="cellIs" dxfId="475" priority="194" operator="equal">
      <formula>"INSIGNIFICANTE"</formula>
    </cfRule>
  </conditionalFormatting>
  <conditionalFormatting sqref="AZ10">
    <cfRule type="cellIs" dxfId="474" priority="195" operator="equal">
      <formula>"MENOR"</formula>
    </cfRule>
  </conditionalFormatting>
  <conditionalFormatting sqref="AZ10">
    <cfRule type="cellIs" dxfId="473" priority="196" operator="equal">
      <formula>"MODERADO"</formula>
    </cfRule>
  </conditionalFormatting>
  <conditionalFormatting sqref="AZ10">
    <cfRule type="cellIs" dxfId="472" priority="197" operator="equal">
      <formula>"MAYOR"</formula>
    </cfRule>
  </conditionalFormatting>
  <conditionalFormatting sqref="AZ10">
    <cfRule type="cellIs" dxfId="471" priority="198" operator="equal">
      <formula>"CATASTRÓFICO"</formula>
    </cfRule>
  </conditionalFormatting>
  <dataValidations count="14">
    <dataValidation type="list" allowBlank="1" showErrorMessage="1" sqref="AR8 AQ9:AR9 AR10 AQ11:AR11" xr:uid="{00000000-0002-0000-0D00-000000000000}">
      <formula1>$AQ$65:$AQ$67</formula1>
    </dataValidation>
    <dataValidation type="list" allowBlank="1" showErrorMessage="1" sqref="AT8 AW8 AT10 AW10" xr:uid="{00000000-0002-0000-0D00-000001000000}">
      <formula1>$AT$82:$AT$84</formula1>
    </dataValidation>
    <dataValidation type="list" allowBlank="1" showErrorMessage="1" sqref="AE8:AE11" xr:uid="{00000000-0002-0000-0D00-000002000000}">
      <formula1>$AE$82:$AE$83</formula1>
    </dataValidation>
    <dataValidation type="list" allowBlank="1" showErrorMessage="1" sqref="AG8:AG11" xr:uid="{00000000-0002-0000-0D00-000003000000}">
      <formula1>$AG$65:$AG$67</formula1>
    </dataValidation>
    <dataValidation type="list" allowBlank="1" showErrorMessage="1" sqref="S8 S10" xr:uid="{00000000-0002-0000-0D00-000004000000}">
      <formula1>$S$14:$S$17</formula1>
    </dataValidation>
    <dataValidation type="list" allowBlank="1" showInputMessage="1" showErrorMessage="1" prompt="Seleccione el tipo de riesgo de acuerdo a la lista desplegable" sqref="G8 G10" xr:uid="{00000000-0002-0000-0D00-000005000000}">
      <formula1>$AH$12:$AH$21</formula1>
    </dataValidation>
    <dataValidation type="list" allowBlank="1" showErrorMessage="1" sqref="AC8:AC11" xr:uid="{00000000-0002-0000-0D00-000006000000}">
      <formula1>$AC$82:$AC$83</formula1>
    </dataValidation>
    <dataValidation type="list" allowBlank="1" showErrorMessage="1" sqref="AA8:AA11" xr:uid="{00000000-0002-0000-0D00-000007000000}">
      <formula1>$AA$65:$AA$66</formula1>
    </dataValidation>
    <dataValidation type="list" allowBlank="1" showInputMessage="1" prompt="CALIFIQUE - 1 - Rara vez_x000a_2 - Improbable_x000a_3 - Posible_x000a_4 - Probable_x000a_5 - Casi Seguro_x000a_" sqref="H8 AU8 H10 AU10" xr:uid="{00000000-0002-0000-0D00-000008000000}">
      <formula1>$AI$12:$AI$16</formula1>
    </dataValidation>
    <dataValidation type="list" allowBlank="1" showErrorMessage="1" sqref="AI8:AI11" xr:uid="{00000000-0002-0000-0D00-000009000000}">
      <formula1>$AI$82:$AI$83</formula1>
    </dataValidation>
    <dataValidation type="list" allowBlank="1" showInputMessage="1" showErrorMessage="1" prompt="CALIFIQUE - 1 - Insignificante_x000a_2 - Menor_x000a_3 - Moderado_x000a_4 - Mayor_x000a_5 - Catastrófico" sqref="J8 AX8 J10 AX10" xr:uid="{00000000-0002-0000-0D00-00000A000000}">
      <formula1>$AI$12:$AI$16</formula1>
    </dataValidation>
    <dataValidation type="list" allowBlank="1" showErrorMessage="1" sqref="AS8 AS10" xr:uid="{00000000-0002-0000-0D00-00000B000000}">
      <formula1>$AQ$82:$AQ$84</formula1>
    </dataValidation>
    <dataValidation type="list" allowBlank="1" showErrorMessage="1" sqref="AK8:AK11" xr:uid="{00000000-0002-0000-0D00-00000C000000}">
      <formula1>$AK$82:$AK$83</formula1>
    </dataValidation>
    <dataValidation type="list" allowBlank="1" showErrorMessage="1" sqref="AM8:AM11" xr:uid="{00000000-0002-0000-0D00-00000D000000}">
      <formula1>$AM$65:$AM$67</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6923C"/>
  </sheetPr>
  <dimension ref="A1:CG1000"/>
  <sheetViews>
    <sheetView showGridLines="0" topLeftCell="BY1" zoomScale="70" zoomScaleNormal="70" workbookViewId="0">
      <selection sqref="A1:A3"/>
    </sheetView>
  </sheetViews>
  <sheetFormatPr baseColWidth="10" defaultColWidth="11.21875" defaultRowHeight="15" customHeight="1"/>
  <cols>
    <col min="1" max="1" width="17" customWidth="1"/>
    <col min="2"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20" width="29.44140625" customWidth="1"/>
    <col min="21" max="21" width="15.5546875" customWidth="1"/>
    <col min="22" max="22" width="27.109375" customWidth="1"/>
    <col min="23" max="23" width="29.6640625" customWidth="1"/>
    <col min="24" max="24" width="24.109375" customWidth="1"/>
    <col min="25" max="25" width="11.5546875" customWidth="1"/>
    <col min="26" max="26" width="20.88671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2" width="15" customWidth="1"/>
    <col min="53" max="53" width="12.5546875" customWidth="1"/>
    <col min="54" max="58" width="11.5546875" customWidth="1"/>
    <col min="59" max="59" width="13.88671875" customWidth="1"/>
    <col min="60" max="62" width="11.5546875" customWidth="1"/>
    <col min="63" max="63" width="12.5546875" customWidth="1"/>
    <col min="64" max="68" width="11.5546875" customWidth="1"/>
    <col min="69" max="69" width="15.88671875" customWidth="1"/>
    <col min="70" max="70" width="20.88671875" customWidth="1"/>
    <col min="71" max="71" width="18.109375" customWidth="1"/>
    <col min="72" max="72" width="23.44140625" customWidth="1"/>
    <col min="73" max="74" width="17.6640625" customWidth="1"/>
    <col min="75" max="75" width="31.5546875" customWidth="1"/>
    <col min="76" max="76" width="32.77734375" customWidth="1"/>
    <col min="77" max="79" width="11.5546875" customWidth="1"/>
    <col min="80" max="81" width="17.6640625" customWidth="1"/>
    <col min="82" max="82" width="31.5546875" customWidth="1"/>
    <col min="83" max="83" width="32.77734375" customWidth="1"/>
    <col min="85" max="85" width="39" customWidth="1"/>
  </cols>
  <sheetData>
    <row r="1" spans="1:85" ht="27.75" customHeight="1">
      <c r="A1" s="445"/>
      <c r="B1" s="446" t="s">
        <v>0</v>
      </c>
      <c r="C1" s="421"/>
      <c r="D1" s="421"/>
      <c r="E1" s="421"/>
      <c r="F1" s="421"/>
      <c r="G1" s="421"/>
      <c r="H1" s="422"/>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row>
    <row r="2" spans="1:85" ht="27.75" customHeight="1">
      <c r="A2" s="435"/>
      <c r="B2" s="447" t="s">
        <v>197</v>
      </c>
      <c r="C2" s="421"/>
      <c r="D2" s="421"/>
      <c r="E2" s="421"/>
      <c r="F2" s="421"/>
      <c r="G2" s="421"/>
      <c r="H2" s="422"/>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row>
    <row r="3" spans="1:85" ht="27.75" customHeight="1">
      <c r="A3" s="436"/>
      <c r="B3" s="446" t="s">
        <v>2</v>
      </c>
      <c r="C3" s="421"/>
      <c r="D3" s="421"/>
      <c r="E3" s="421"/>
      <c r="F3" s="421"/>
      <c r="G3" s="421"/>
      <c r="H3" s="422"/>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row>
    <row r="4" spans="1:85"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349"/>
      <c r="CB4" s="742">
        <v>2021</v>
      </c>
      <c r="CC4" s="460"/>
      <c r="CD4" s="460"/>
      <c r="CE4" s="460"/>
      <c r="CF4" s="460"/>
      <c r="CG4" s="430"/>
    </row>
    <row r="5" spans="1:85" ht="15" customHeight="1">
      <c r="A5" s="449" t="s">
        <v>198</v>
      </c>
      <c r="B5" s="449" t="s">
        <v>199</v>
      </c>
      <c r="C5" s="449" t="s">
        <v>200</v>
      </c>
      <c r="D5" s="465" t="s">
        <v>201</v>
      </c>
      <c r="E5" s="421"/>
      <c r="F5" s="421"/>
      <c r="G5" s="421"/>
      <c r="H5" s="421"/>
      <c r="I5" s="421"/>
      <c r="J5" s="421"/>
      <c r="K5" s="421"/>
      <c r="L5" s="421"/>
      <c r="M5" s="422"/>
      <c r="N5" s="19"/>
      <c r="O5" s="19"/>
      <c r="P5" s="19"/>
      <c r="Q5" s="19"/>
      <c r="R5" s="19"/>
      <c r="S5" s="438"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615" t="s">
        <v>204</v>
      </c>
      <c r="AU5" s="451"/>
      <c r="AV5" s="451"/>
      <c r="AW5" s="451"/>
      <c r="AX5" s="451"/>
      <c r="AY5" s="451"/>
      <c r="AZ5" s="451"/>
      <c r="BA5" s="428"/>
      <c r="BB5" s="19"/>
      <c r="BC5" s="19"/>
      <c r="BD5" s="19"/>
      <c r="BE5" s="19"/>
      <c r="BF5" s="19"/>
      <c r="BG5" s="457" t="s">
        <v>205</v>
      </c>
      <c r="BH5" s="451"/>
      <c r="BI5" s="451"/>
      <c r="BJ5" s="451"/>
      <c r="BK5" s="428"/>
      <c r="BL5" s="461" t="s">
        <v>206</v>
      </c>
      <c r="BM5" s="451"/>
      <c r="BN5" s="451"/>
      <c r="BO5" s="451"/>
      <c r="BP5" s="451"/>
      <c r="BQ5" s="428"/>
      <c r="BR5" s="462" t="s">
        <v>207</v>
      </c>
      <c r="BS5" s="463"/>
      <c r="BT5" s="464"/>
      <c r="BU5" s="462" t="s">
        <v>208</v>
      </c>
      <c r="BV5" s="463"/>
      <c r="BW5" s="463"/>
      <c r="BX5" s="464"/>
      <c r="BY5" s="450" t="s">
        <v>209</v>
      </c>
      <c r="BZ5" s="451"/>
      <c r="CA5" s="451"/>
      <c r="CB5" s="466"/>
      <c r="CC5" s="450" t="s">
        <v>210</v>
      </c>
      <c r="CD5" s="451"/>
      <c r="CE5" s="451"/>
      <c r="CF5" s="451"/>
      <c r="CG5" s="428"/>
    </row>
    <row r="6" spans="1:85" ht="15" customHeight="1">
      <c r="A6" s="435"/>
      <c r="B6" s="435"/>
      <c r="C6" s="435"/>
      <c r="D6" s="438" t="s">
        <v>211</v>
      </c>
      <c r="E6" s="438" t="s">
        <v>212</v>
      </c>
      <c r="F6" s="438" t="s">
        <v>213</v>
      </c>
      <c r="G6" s="468" t="s">
        <v>214</v>
      </c>
      <c r="H6" s="443" t="s">
        <v>215</v>
      </c>
      <c r="I6" s="428"/>
      <c r="J6" s="443" t="s">
        <v>216</v>
      </c>
      <c r="K6" s="428"/>
      <c r="L6" s="20"/>
      <c r="M6" s="438" t="s">
        <v>217</v>
      </c>
      <c r="N6" s="19"/>
      <c r="O6" s="19"/>
      <c r="P6" s="19"/>
      <c r="Q6" s="19"/>
      <c r="R6" s="19"/>
      <c r="S6" s="435"/>
      <c r="T6" s="440" t="s">
        <v>218</v>
      </c>
      <c r="U6" s="421"/>
      <c r="V6" s="421"/>
      <c r="W6" s="421"/>
      <c r="X6" s="421"/>
      <c r="Y6" s="421"/>
      <c r="Z6" s="422"/>
      <c r="AA6" s="741" t="s">
        <v>219</v>
      </c>
      <c r="AB6" s="421"/>
      <c r="AC6" s="421"/>
      <c r="AD6" s="421"/>
      <c r="AE6" s="421"/>
      <c r="AF6" s="421"/>
      <c r="AG6" s="421"/>
      <c r="AH6" s="421"/>
      <c r="AI6" s="421"/>
      <c r="AJ6" s="421"/>
      <c r="AK6" s="421"/>
      <c r="AL6" s="421"/>
      <c r="AM6" s="421"/>
      <c r="AN6" s="421"/>
      <c r="AO6" s="421"/>
      <c r="AP6" s="422"/>
      <c r="AQ6" s="442" t="s">
        <v>220</v>
      </c>
      <c r="AR6" s="442" t="s">
        <v>221</v>
      </c>
      <c r="AS6" s="442"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168" customHeight="1">
      <c r="A7" s="436"/>
      <c r="B7" s="436"/>
      <c r="C7" s="436"/>
      <c r="D7" s="436"/>
      <c r="E7" s="436"/>
      <c r="F7" s="436"/>
      <c r="G7" s="436"/>
      <c r="H7" s="431"/>
      <c r="I7" s="432"/>
      <c r="J7" s="431"/>
      <c r="K7" s="432"/>
      <c r="L7" s="20"/>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22" t="s">
        <v>235</v>
      </c>
      <c r="AB7" s="23" t="s">
        <v>236</v>
      </c>
      <c r="AC7" s="22" t="s">
        <v>237</v>
      </c>
      <c r="AD7" s="23" t="s">
        <v>236</v>
      </c>
      <c r="AE7" s="22" t="s">
        <v>238</v>
      </c>
      <c r="AF7" s="23" t="s">
        <v>236</v>
      </c>
      <c r="AG7" s="22" t="s">
        <v>239</v>
      </c>
      <c r="AH7" s="23" t="s">
        <v>236</v>
      </c>
      <c r="AI7" s="22" t="s">
        <v>240</v>
      </c>
      <c r="AJ7" s="23" t="s">
        <v>236</v>
      </c>
      <c r="AK7" s="23" t="s">
        <v>241</v>
      </c>
      <c r="AL7" s="23" t="s">
        <v>236</v>
      </c>
      <c r="AM7" s="23" t="s">
        <v>242</v>
      </c>
      <c r="AN7" s="23" t="s">
        <v>236</v>
      </c>
      <c r="AO7" s="24" t="s">
        <v>243</v>
      </c>
      <c r="AP7" s="22" t="s">
        <v>244</v>
      </c>
      <c r="AQ7" s="436"/>
      <c r="AR7" s="436"/>
      <c r="AS7" s="436"/>
      <c r="AT7" s="218" t="s">
        <v>245</v>
      </c>
      <c r="AU7" s="612" t="s">
        <v>215</v>
      </c>
      <c r="AV7" s="422"/>
      <c r="AW7" s="218" t="s">
        <v>246</v>
      </c>
      <c r="AX7" s="612" t="s">
        <v>216</v>
      </c>
      <c r="AY7" s="422"/>
      <c r="AZ7" s="20"/>
      <c r="BA7" s="218" t="s">
        <v>247</v>
      </c>
      <c r="BB7" s="19" t="s">
        <v>223</v>
      </c>
      <c r="BC7" s="19" t="s">
        <v>224</v>
      </c>
      <c r="BD7" s="19" t="s">
        <v>225</v>
      </c>
      <c r="BE7" s="19" t="s">
        <v>226</v>
      </c>
      <c r="BF7" s="19" t="s">
        <v>227</v>
      </c>
      <c r="BG7" s="26" t="s">
        <v>248</v>
      </c>
      <c r="BH7" s="26" t="s">
        <v>249</v>
      </c>
      <c r="BI7" s="26" t="s">
        <v>250</v>
      </c>
      <c r="BJ7" s="26" t="s">
        <v>251</v>
      </c>
      <c r="BK7" s="26" t="s">
        <v>252</v>
      </c>
      <c r="BL7" s="27" t="s">
        <v>253</v>
      </c>
      <c r="BM7" s="27" t="s">
        <v>254</v>
      </c>
      <c r="BN7" s="27" t="s">
        <v>249</v>
      </c>
      <c r="BO7" s="27" t="s">
        <v>255</v>
      </c>
      <c r="BP7" s="27" t="s">
        <v>256</v>
      </c>
      <c r="BQ7" s="27" t="s">
        <v>257</v>
      </c>
      <c r="BR7" s="28" t="s">
        <v>258</v>
      </c>
      <c r="BS7" s="28" t="s">
        <v>259</v>
      </c>
      <c r="BT7" s="28" t="s">
        <v>260</v>
      </c>
      <c r="BU7" s="28" t="s">
        <v>258</v>
      </c>
      <c r="BV7" s="28" t="s">
        <v>259</v>
      </c>
      <c r="BW7" s="28" t="s">
        <v>260</v>
      </c>
      <c r="BX7" s="28" t="s">
        <v>261</v>
      </c>
      <c r="BY7" s="28" t="s">
        <v>258</v>
      </c>
      <c r="BZ7" s="28" t="s">
        <v>259</v>
      </c>
      <c r="CA7" s="28" t="s">
        <v>260</v>
      </c>
      <c r="CB7" s="29" t="s">
        <v>258</v>
      </c>
      <c r="CC7" s="28" t="s">
        <v>259</v>
      </c>
      <c r="CD7" s="28" t="s">
        <v>260</v>
      </c>
      <c r="CE7" s="28" t="s">
        <v>261</v>
      </c>
      <c r="CF7" s="35"/>
      <c r="CG7" s="35" t="s">
        <v>262</v>
      </c>
    </row>
    <row r="8" spans="1:85" ht="89.25" customHeight="1">
      <c r="A8" s="445" t="s">
        <v>43</v>
      </c>
      <c r="B8" s="445" t="s">
        <v>2082</v>
      </c>
      <c r="C8" s="445" t="s">
        <v>2083</v>
      </c>
      <c r="D8" s="32" t="s">
        <v>2084</v>
      </c>
      <c r="E8" s="445" t="s">
        <v>2085</v>
      </c>
      <c r="F8" s="32" t="s">
        <v>2086</v>
      </c>
      <c r="G8" s="445" t="s">
        <v>318</v>
      </c>
      <c r="H8" s="445">
        <v>3</v>
      </c>
      <c r="I8" s="455" t="str">
        <f>IF(H8=5,"CASI SEGURO",IF(H8=4,"PROBABLE",IF(H8=3,"POSIBLE",IF(H8=2,"IMPROBABLE","RARA VEZ"))))</f>
        <v>POSIBLE</v>
      </c>
      <c r="J8" s="445">
        <v>2</v>
      </c>
      <c r="K8" s="455" t="str">
        <f>IF(J8=1,"INSIGNIFICANTE",IF(J8=2,"MENOR",IF(J8=3,"MODERADO",IF(J8=4,"MAYOR","CATASTRÓFICO"))))</f>
        <v>MENOR</v>
      </c>
      <c r="L8" s="350">
        <f t="shared" ref="L8:L10" si="0">IF(J8=2,H8+20,IF(J8=3,H8+30,IF(J8=4,H8+40,IF(J8=5,H8+50,H8+10))))</f>
        <v>23</v>
      </c>
      <c r="M8" s="453" t="str">
        <f>IF(J8=1,$N$8,IF(J8=2,$O$8,IF(J8=3,$P$8,IF(J8=4,$Q$8,$R$8))))</f>
        <v>MODERADA 3:2</v>
      </c>
      <c r="N8" s="200" t="str">
        <f t="shared" ref="N8:N10" si="1">IF($L8=11,"BAJA 1:1",IF($L8=12,"BAJA 2:1",IF($L8=13,"BAJA 3:1",IF($L8=14,"MODERADA 4:1","ALTA 5:1"))))</f>
        <v>ALTA 5:1</v>
      </c>
      <c r="O8" s="348" t="str">
        <f t="shared" ref="O8:O10" si="2">IF($L8=21,"BAJA 1:2",IF($L8=22,"BAJA 2:2",IF($L8=23,"MODERADA 3:2",IF($L8=24,"ALTA 4:2","ALTA 5:2"))))</f>
        <v>MODERADA 3:2</v>
      </c>
      <c r="P8" s="348" t="str">
        <f t="shared" ref="P8:P10" si="3">IF($L8=31,"MODERADA 1:3",IF($L8=32,"MODERADA 2:3",IF($L8=33,"ALTA 3:3",IF($L8=34,"ALTA 4:3","EXTREMA 5:3"))))</f>
        <v>EXTREMA 5:3</v>
      </c>
      <c r="Q8" s="348" t="str">
        <f t="shared" ref="Q8:Q10" si="4">IF($L8=41,"ALTA 1:4",IF($L8=42,"ALTA 2:4",IF($L8=43,"EXTREMA 3:4",IF($L8=44,"EXTREMA 4:4","EXTREMA 5:4"))))</f>
        <v>EXTREMA 5:4</v>
      </c>
      <c r="R8" s="351" t="str">
        <f t="shared" ref="R8:R10" si="5">IF($L8=51,"ALTA 1:5",IF($L8=52,"EXTREMA 2:5",IF($L8=53,"EXTREMA 3:5",IF($L8=54,"EXTREMA 4:5","EXTREMA 5:5"))))</f>
        <v>EXTREMA 5:5</v>
      </c>
      <c r="S8" s="445" t="s">
        <v>2087</v>
      </c>
      <c r="T8" s="148" t="s">
        <v>2088</v>
      </c>
      <c r="U8" s="198" t="s">
        <v>2089</v>
      </c>
      <c r="V8" s="198" t="s">
        <v>2090</v>
      </c>
      <c r="W8" s="198" t="s">
        <v>2091</v>
      </c>
      <c r="X8" s="198" t="s">
        <v>2092</v>
      </c>
      <c r="Y8" s="198" t="s">
        <v>2093</v>
      </c>
      <c r="Z8" s="184" t="s">
        <v>488</v>
      </c>
      <c r="AA8" s="184" t="s">
        <v>277</v>
      </c>
      <c r="AB8" s="146">
        <f t="shared" ref="AB8:AB10" si="6">IF(AA8 = "Asignado",$AB$83,IF(AA8="No asignado",0,""))</f>
        <v>15</v>
      </c>
      <c r="AC8" s="184" t="s">
        <v>278</v>
      </c>
      <c r="AD8" s="184">
        <f t="shared" ref="AD8:AD10" si="7">IF(AC8 = "Adecuado",$AB$83,IF(AC8="No adecuado",0,""))</f>
        <v>15</v>
      </c>
      <c r="AE8" s="184" t="s">
        <v>279</v>
      </c>
      <c r="AF8" s="146">
        <f t="shared" ref="AF8:AF10" si="8">IF(AE8 = "Oportuna",$AB$83,IF(AE8="Inoportuna",0,""))</f>
        <v>15</v>
      </c>
      <c r="AG8" s="184" t="s">
        <v>276</v>
      </c>
      <c r="AH8" s="146">
        <f t="shared" ref="AH8:AH10" si="9">IF(AG8 = "Prevenir",$AB$83,IF(AG8="Detectar",$AB$84,IF(AG8="No es un control",0,"")))</f>
        <v>15</v>
      </c>
      <c r="AI8" s="184" t="s">
        <v>280</v>
      </c>
      <c r="AJ8" s="146">
        <f t="shared" ref="AJ8:AJ10" si="10">IF(AI8 = "Confiable",$AB$83,IF(AI8="No confiable",0,""))</f>
        <v>15</v>
      </c>
      <c r="AK8" s="198" t="s">
        <v>281</v>
      </c>
      <c r="AL8" s="146">
        <f t="shared" ref="AL8:AL10" si="11">IF(AK8 = "Se investigan y resuelven oportunamente",$AB$83,IF(AK8="No se investigan y resuelven oportunamente",0,""))</f>
        <v>15</v>
      </c>
      <c r="AM8" s="146" t="s">
        <v>282</v>
      </c>
      <c r="AN8" s="146">
        <f t="shared" ref="AN8:AN10" si="12">IF(AM8 = "Completa",$AB$83,IF(AM8="Incompleta",$AB$84,IF(AM8="No existe",0,"")))</f>
        <v>15</v>
      </c>
      <c r="AO8" s="146">
        <f t="shared" ref="AO8:AO10" si="13">+AB8+AD8+AF8+AH8+AJ8+AL8+AN8</f>
        <v>105</v>
      </c>
      <c r="AP8" s="146" t="str">
        <f>+IF(AO8&gt;96,"Fuerte",IF(AO8&lt;86,"Débil","Moderado"))</f>
        <v>Fuerte</v>
      </c>
      <c r="AQ8" s="146" t="s">
        <v>283</v>
      </c>
      <c r="AR8" s="146" t="s">
        <v>283</v>
      </c>
      <c r="AS8" s="458" t="s">
        <v>283</v>
      </c>
      <c r="AT8" s="445" t="s">
        <v>284</v>
      </c>
      <c r="AU8" s="445">
        <v>2</v>
      </c>
      <c r="AV8" s="455" t="str">
        <f>IF(AU8=5,"CASI SEGURO",IF(AU8=4,"PROBABLE",IF(AU8=3,"POSIBLE",IF(AU8=2,"IMPROBABLE","RARA VEZ"))))</f>
        <v>IMPROBABLE</v>
      </c>
      <c r="AW8" s="445" t="s">
        <v>346</v>
      </c>
      <c r="AX8" s="445">
        <v>2</v>
      </c>
      <c r="AY8" s="455" t="str">
        <f>IF(AX8=1,"INSIGNIFICANTE",IF(AX8=2,"MENOR",IF(AX8=3,"MODERADO",IF(AX8=4,"MAYOR","CATASTRÓFICO"))))</f>
        <v>MENOR</v>
      </c>
      <c r="AZ8" s="350">
        <f t="shared" ref="AZ8:AZ10" si="14">IF(AX8=2,AU8+20,IF(AX8=3,AU8+30,IF(AX8=4,AU8+40,IF(AX8=5,AU8+50,AU8+10))))</f>
        <v>22</v>
      </c>
      <c r="BA8" s="453" t="str">
        <f>IF(AX8=1,$BB8,IF(AX8=2,$BC$8,IF(AX8=3,$BD$8,IF(AX8=4,$BE$8,$BF$8))))</f>
        <v>BAJA 2:2</v>
      </c>
      <c r="BB8" s="200" t="str">
        <f t="shared" ref="BB8:BB10" si="15">IF($AZ8=11,"BAJA 1:1",IF($AZ8=12,"BAJA 2:1",IF($AZ8=13,"BAJA 3:1",IF($AZ8=14,"MODERADA 4:1","ALTA 5:1"))))</f>
        <v>ALTA 5:1</v>
      </c>
      <c r="BC8" s="348" t="str">
        <f t="shared" ref="BC8:BC10" si="16">IF($AZ8=21,"BAJA 1:2",IF($AZ8=22,"BAJA 2:2",IF($AZ8=23,"MODERADA 3:2",IF($AZ8=24,"ALTA 4:2","ALTA 5:2"))))</f>
        <v>BAJA 2:2</v>
      </c>
      <c r="BD8" s="348" t="str">
        <f t="shared" ref="BD8:BD10" si="17">IF($AZ8=31,"MODERADA 1:3",IF($AZ8=32,"MODERADA 2:3",IF($AZ8=33,"ALTA 3:3",IF($AZ8=34,"ALTA 4:3","EXTREMA 5:3"))))</f>
        <v>EXTREMA 5:3</v>
      </c>
      <c r="BE8" s="348" t="str">
        <f t="shared" ref="BE8:BE10" si="18">IF($AZ8=41,"ALTA 1:4",IF($AZ8=42,"ALTA 2:4",IF($AZ8=43,"EXTREMA 3:4",IF($AZ8=44,"EXTREMA 4:4","EXTREMA 5:4"))))</f>
        <v>EXTREMA 5:4</v>
      </c>
      <c r="BF8" s="351" t="str">
        <f t="shared" ref="BF8:BF10" si="19">IF($AZ8=51,"ALTA 1:5",IF($AZ8=52,"EXTREMA 2:5",IF($AZ8=53,"EXTREMA 3:5",IF($AZ8=54,"EXTREMA 4:5","EXTREMA 5:5"))))</f>
        <v>EXTREMA 5:5</v>
      </c>
      <c r="BG8" s="445" t="s">
        <v>2094</v>
      </c>
      <c r="BH8" s="32"/>
      <c r="BI8" s="32"/>
      <c r="BJ8" s="32"/>
      <c r="BK8" s="32"/>
      <c r="BL8" s="32"/>
      <c r="BM8" s="32"/>
      <c r="BN8" s="32"/>
      <c r="BO8" s="32"/>
      <c r="BP8" s="32"/>
      <c r="BQ8" s="32"/>
      <c r="BR8" s="32"/>
      <c r="BS8" s="32"/>
      <c r="BT8" s="32"/>
      <c r="BU8" s="32" t="s">
        <v>2095</v>
      </c>
      <c r="BV8" s="32" t="s">
        <v>2096</v>
      </c>
      <c r="BW8" s="32" t="s">
        <v>2097</v>
      </c>
      <c r="BX8" s="32" t="s">
        <v>2098</v>
      </c>
      <c r="BY8" s="32"/>
      <c r="BZ8" s="32"/>
      <c r="CA8" s="32"/>
      <c r="CB8" s="126"/>
      <c r="CC8" s="32"/>
      <c r="CD8" s="32"/>
      <c r="CE8" s="32"/>
      <c r="CF8" s="35"/>
      <c r="CG8" s="35"/>
    </row>
    <row r="9" spans="1:85" ht="210" customHeight="1">
      <c r="A9" s="435"/>
      <c r="B9" s="435"/>
      <c r="C9" s="435"/>
      <c r="D9" s="32" t="s">
        <v>2099</v>
      </c>
      <c r="E9" s="435"/>
      <c r="F9" s="32" t="s">
        <v>2100</v>
      </c>
      <c r="G9" s="435"/>
      <c r="H9" s="435"/>
      <c r="I9" s="435"/>
      <c r="J9" s="435"/>
      <c r="K9" s="435"/>
      <c r="L9" s="350">
        <f t="shared" si="0"/>
        <v>10</v>
      </c>
      <c r="M9" s="435"/>
      <c r="N9" s="200" t="str">
        <f t="shared" si="1"/>
        <v>ALTA 5:1</v>
      </c>
      <c r="O9" s="348" t="str">
        <f t="shared" si="2"/>
        <v>ALTA 5:2</v>
      </c>
      <c r="P9" s="348" t="str">
        <f t="shared" si="3"/>
        <v>EXTREMA 5:3</v>
      </c>
      <c r="Q9" s="348" t="str">
        <f t="shared" si="4"/>
        <v>EXTREMA 5:4</v>
      </c>
      <c r="R9" s="351" t="str">
        <f t="shared" si="5"/>
        <v>EXTREMA 5:5</v>
      </c>
      <c r="S9" s="435"/>
      <c r="T9" s="10" t="s">
        <v>2101</v>
      </c>
      <c r="U9" s="198" t="s">
        <v>2089</v>
      </c>
      <c r="V9" s="198" t="s">
        <v>2090</v>
      </c>
      <c r="W9" s="198" t="s">
        <v>2102</v>
      </c>
      <c r="X9" s="198" t="s">
        <v>2103</v>
      </c>
      <c r="Y9" s="6" t="s">
        <v>2104</v>
      </c>
      <c r="Z9" s="71" t="s">
        <v>2105</v>
      </c>
      <c r="AA9" s="184" t="s">
        <v>277</v>
      </c>
      <c r="AB9" s="146">
        <f t="shared" si="6"/>
        <v>15</v>
      </c>
      <c r="AC9" s="184" t="s">
        <v>278</v>
      </c>
      <c r="AD9" s="184">
        <f t="shared" si="7"/>
        <v>15</v>
      </c>
      <c r="AE9" s="71" t="s">
        <v>279</v>
      </c>
      <c r="AF9" s="146">
        <f t="shared" si="8"/>
        <v>15</v>
      </c>
      <c r="AG9" s="71" t="s">
        <v>337</v>
      </c>
      <c r="AH9" s="146">
        <f t="shared" si="9"/>
        <v>10</v>
      </c>
      <c r="AI9" s="184" t="s">
        <v>280</v>
      </c>
      <c r="AJ9" s="146">
        <f t="shared" si="10"/>
        <v>15</v>
      </c>
      <c r="AK9" s="198" t="s">
        <v>281</v>
      </c>
      <c r="AL9" s="146">
        <f t="shared" si="11"/>
        <v>15</v>
      </c>
      <c r="AM9" s="30" t="s">
        <v>282</v>
      </c>
      <c r="AN9" s="146">
        <f t="shared" si="12"/>
        <v>15</v>
      </c>
      <c r="AO9" s="30">
        <f t="shared" si="13"/>
        <v>100</v>
      </c>
      <c r="AP9" s="30" t="str">
        <f t="shared" ref="AP9:AP10" si="20">+IF(AO9&gt;96,"Fuerte",IF(AO9&lt;85,"Débil","Moderado"))</f>
        <v>Fuerte</v>
      </c>
      <c r="AQ9" s="30" t="s">
        <v>283</v>
      </c>
      <c r="AR9" s="146" t="s">
        <v>283</v>
      </c>
      <c r="AS9" s="435"/>
      <c r="AT9" s="435"/>
      <c r="AU9" s="435"/>
      <c r="AV9" s="435"/>
      <c r="AW9" s="435"/>
      <c r="AX9" s="435"/>
      <c r="AY9" s="435"/>
      <c r="AZ9" s="350">
        <f t="shared" si="14"/>
        <v>10</v>
      </c>
      <c r="BA9" s="435"/>
      <c r="BB9" s="200" t="str">
        <f t="shared" si="15"/>
        <v>ALTA 5:1</v>
      </c>
      <c r="BC9" s="348" t="str">
        <f t="shared" si="16"/>
        <v>ALTA 5:2</v>
      </c>
      <c r="BD9" s="348" t="str">
        <f t="shared" si="17"/>
        <v>EXTREMA 5:3</v>
      </c>
      <c r="BE9" s="348" t="str">
        <f t="shared" si="18"/>
        <v>EXTREMA 5:4</v>
      </c>
      <c r="BF9" s="351" t="str">
        <f t="shared" si="19"/>
        <v>EXTREMA 5:5</v>
      </c>
      <c r="BG9" s="435"/>
      <c r="BH9" s="32"/>
      <c r="BI9" s="32"/>
      <c r="BJ9" s="32"/>
      <c r="BK9" s="32"/>
      <c r="BL9" s="32"/>
      <c r="BM9" s="32"/>
      <c r="BN9" s="32"/>
      <c r="BO9" s="32"/>
      <c r="BP9" s="32"/>
      <c r="BQ9" s="32"/>
      <c r="BR9" s="32"/>
      <c r="BS9" s="32"/>
      <c r="BT9" s="32"/>
      <c r="BU9" s="32" t="s">
        <v>2106</v>
      </c>
      <c r="BV9" s="32" t="s">
        <v>2107</v>
      </c>
      <c r="BW9" s="32" t="s">
        <v>2108</v>
      </c>
      <c r="BX9" s="32" t="s">
        <v>2038</v>
      </c>
      <c r="BY9" s="32"/>
      <c r="BZ9" s="32"/>
      <c r="CA9" s="32"/>
      <c r="CB9" s="126"/>
      <c r="CC9" s="32"/>
      <c r="CD9" s="32"/>
      <c r="CE9" s="32"/>
      <c r="CF9" s="35"/>
      <c r="CG9" s="35"/>
    </row>
    <row r="10" spans="1:85" ht="94.5" customHeight="1">
      <c r="A10" s="436"/>
      <c r="B10" s="436"/>
      <c r="C10" s="436"/>
      <c r="D10" s="32"/>
      <c r="E10" s="436"/>
      <c r="F10" s="32" t="s">
        <v>2109</v>
      </c>
      <c r="G10" s="436"/>
      <c r="H10" s="436"/>
      <c r="I10" s="436"/>
      <c r="J10" s="436"/>
      <c r="K10" s="436"/>
      <c r="L10" s="350">
        <f t="shared" si="0"/>
        <v>10</v>
      </c>
      <c r="M10" s="436"/>
      <c r="N10" s="200" t="str">
        <f t="shared" si="1"/>
        <v>ALTA 5:1</v>
      </c>
      <c r="O10" s="348" t="str">
        <f t="shared" si="2"/>
        <v>ALTA 5:2</v>
      </c>
      <c r="P10" s="348" t="str">
        <f t="shared" si="3"/>
        <v>EXTREMA 5:3</v>
      </c>
      <c r="Q10" s="348" t="str">
        <f t="shared" si="4"/>
        <v>EXTREMA 5:4</v>
      </c>
      <c r="R10" s="351" t="str">
        <f t="shared" si="5"/>
        <v>EXTREMA 5:5</v>
      </c>
      <c r="S10" s="436"/>
      <c r="T10" s="10" t="s">
        <v>2110</v>
      </c>
      <c r="U10" s="198" t="s">
        <v>2089</v>
      </c>
      <c r="V10" s="198" t="s">
        <v>2090</v>
      </c>
      <c r="W10" s="198" t="s">
        <v>2111</v>
      </c>
      <c r="X10" s="198" t="s">
        <v>2112</v>
      </c>
      <c r="Y10" s="6" t="s">
        <v>2113</v>
      </c>
      <c r="Z10" s="71" t="s">
        <v>2114</v>
      </c>
      <c r="AA10" s="184" t="s">
        <v>277</v>
      </c>
      <c r="AB10" s="146">
        <f t="shared" si="6"/>
        <v>15</v>
      </c>
      <c r="AC10" s="184" t="s">
        <v>278</v>
      </c>
      <c r="AD10" s="184">
        <f t="shared" si="7"/>
        <v>15</v>
      </c>
      <c r="AE10" s="71" t="s">
        <v>279</v>
      </c>
      <c r="AF10" s="146">
        <f t="shared" si="8"/>
        <v>15</v>
      </c>
      <c r="AG10" s="71" t="s">
        <v>276</v>
      </c>
      <c r="AH10" s="146">
        <f t="shared" si="9"/>
        <v>15</v>
      </c>
      <c r="AI10" s="184" t="s">
        <v>280</v>
      </c>
      <c r="AJ10" s="146">
        <f t="shared" si="10"/>
        <v>15</v>
      </c>
      <c r="AK10" s="198" t="s">
        <v>281</v>
      </c>
      <c r="AL10" s="146">
        <f t="shared" si="11"/>
        <v>15</v>
      </c>
      <c r="AM10" s="30" t="s">
        <v>282</v>
      </c>
      <c r="AN10" s="146">
        <f t="shared" si="12"/>
        <v>15</v>
      </c>
      <c r="AO10" s="30">
        <f t="shared" si="13"/>
        <v>105</v>
      </c>
      <c r="AP10" s="30" t="str">
        <f t="shared" si="20"/>
        <v>Fuerte</v>
      </c>
      <c r="AQ10" s="30" t="s">
        <v>283</v>
      </c>
      <c r="AR10" s="146" t="s">
        <v>283</v>
      </c>
      <c r="AS10" s="436"/>
      <c r="AT10" s="436"/>
      <c r="AU10" s="436"/>
      <c r="AV10" s="436"/>
      <c r="AW10" s="436"/>
      <c r="AX10" s="436"/>
      <c r="AY10" s="436"/>
      <c r="AZ10" s="350">
        <f t="shared" si="14"/>
        <v>10</v>
      </c>
      <c r="BA10" s="436"/>
      <c r="BB10" s="200" t="str">
        <f t="shared" si="15"/>
        <v>ALTA 5:1</v>
      </c>
      <c r="BC10" s="348" t="str">
        <f t="shared" si="16"/>
        <v>ALTA 5:2</v>
      </c>
      <c r="BD10" s="348" t="str">
        <f t="shared" si="17"/>
        <v>EXTREMA 5:3</v>
      </c>
      <c r="BE10" s="348" t="str">
        <f t="shared" si="18"/>
        <v>EXTREMA 5:4</v>
      </c>
      <c r="BF10" s="351" t="str">
        <f t="shared" si="19"/>
        <v>EXTREMA 5:5</v>
      </c>
      <c r="BG10" s="436"/>
      <c r="BH10" s="32"/>
      <c r="BI10" s="32"/>
      <c r="BJ10" s="32"/>
      <c r="BK10" s="32"/>
      <c r="BL10" s="32"/>
      <c r="BM10" s="32"/>
      <c r="BN10" s="32"/>
      <c r="BO10" s="32"/>
      <c r="BP10" s="32"/>
      <c r="BQ10" s="32"/>
      <c r="BR10" s="32"/>
      <c r="BS10" s="32"/>
      <c r="BT10" s="32"/>
      <c r="BU10" s="32" t="s">
        <v>2115</v>
      </c>
      <c r="BV10" s="32" t="s">
        <v>2116</v>
      </c>
      <c r="BW10" s="32" t="s">
        <v>2117</v>
      </c>
      <c r="BX10" s="32" t="s">
        <v>2118</v>
      </c>
      <c r="BY10" s="32"/>
      <c r="BZ10" s="32"/>
      <c r="CA10" s="32"/>
      <c r="CB10" s="126"/>
      <c r="CC10" s="32"/>
      <c r="CD10" s="32"/>
      <c r="CE10" s="32"/>
      <c r="CF10" s="35"/>
      <c r="CG10" s="35"/>
    </row>
    <row r="11" spans="1:85" ht="90" hidden="1" customHeight="1">
      <c r="A11" s="12"/>
      <c r="B11" s="12"/>
      <c r="C11" s="12"/>
      <c r="D11" s="12"/>
      <c r="E11" s="12"/>
      <c r="F11" s="12"/>
      <c r="G11" s="12"/>
      <c r="H11" s="12"/>
      <c r="I11" s="12"/>
      <c r="J11" s="12"/>
      <c r="K11" s="12"/>
      <c r="L11" s="12"/>
      <c r="M11" s="12"/>
      <c r="N11" s="12"/>
      <c r="O11" s="12"/>
      <c r="P11" s="12"/>
      <c r="Q11" s="12"/>
      <c r="R11" s="12"/>
      <c r="S11" s="12"/>
      <c r="T11" s="352" t="s">
        <v>2119</v>
      </c>
      <c r="U11" s="353" t="s">
        <v>2089</v>
      </c>
      <c r="V11" s="353" t="s">
        <v>2090</v>
      </c>
      <c r="W11" s="352" t="s">
        <v>2120</v>
      </c>
      <c r="X11" s="352" t="s">
        <v>2121</v>
      </c>
      <c r="Y11" s="352" t="s">
        <v>2122</v>
      </c>
      <c r="Z11" s="352" t="s">
        <v>488</v>
      </c>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32"/>
      <c r="CD11" s="32"/>
      <c r="CE11" s="32"/>
      <c r="CF11" s="35"/>
      <c r="CG11" s="35"/>
    </row>
    <row r="12" spans="1:85">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38"/>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32"/>
      <c r="CD12" s="32"/>
      <c r="CE12" s="32"/>
      <c r="CF12" s="35"/>
      <c r="CG12" s="35"/>
    </row>
    <row r="13" spans="1:85" ht="135" hidden="1"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t="s">
        <v>313</v>
      </c>
      <c r="AG13" s="38"/>
      <c r="AH13" s="12" t="s">
        <v>21</v>
      </c>
      <c r="AI13" s="12">
        <v>1</v>
      </c>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32"/>
      <c r="CD13" s="32"/>
      <c r="CE13" s="32"/>
      <c r="CF13" s="35"/>
      <c r="CG13" s="35"/>
    </row>
    <row r="14" spans="1:85" ht="120" hidden="1" customHeight="1">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t="s">
        <v>10</v>
      </c>
      <c r="AD14" s="12" t="s">
        <v>55</v>
      </c>
      <c r="AE14" s="12" t="s">
        <v>35</v>
      </c>
      <c r="AF14" s="12" t="s">
        <v>314</v>
      </c>
      <c r="AG14" s="38"/>
      <c r="AH14" s="12" t="s">
        <v>315</v>
      </c>
      <c r="AI14" s="12">
        <v>2</v>
      </c>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32"/>
      <c r="CD14" s="32"/>
      <c r="CE14" s="32"/>
      <c r="CF14" s="35"/>
      <c r="CG14" s="35"/>
    </row>
    <row r="15" spans="1:85" ht="50.25" hidden="1" customHeight="1">
      <c r="A15" s="12"/>
      <c r="B15" s="12"/>
      <c r="C15" s="12"/>
      <c r="D15" s="12"/>
      <c r="E15" s="12"/>
      <c r="F15" s="12"/>
      <c r="G15" s="12"/>
      <c r="H15" s="12"/>
      <c r="I15" s="12"/>
      <c r="J15" s="12"/>
      <c r="K15" s="12"/>
      <c r="L15" s="12"/>
      <c r="M15" s="12"/>
      <c r="N15" s="12"/>
      <c r="O15" s="12"/>
      <c r="P15" s="12"/>
      <c r="Q15" s="12"/>
      <c r="R15" s="12"/>
      <c r="S15" s="39" t="s">
        <v>2123</v>
      </c>
      <c r="T15" s="39"/>
      <c r="U15" s="12"/>
      <c r="V15" s="12"/>
      <c r="W15" s="12"/>
      <c r="X15" s="12"/>
      <c r="Y15" s="12"/>
      <c r="Z15" s="12"/>
      <c r="AA15" s="12"/>
      <c r="AB15" s="12"/>
      <c r="AC15" s="12" t="s">
        <v>13</v>
      </c>
      <c r="AD15" s="12" t="s">
        <v>24</v>
      </c>
      <c r="AE15" s="12" t="s">
        <v>131</v>
      </c>
      <c r="AF15" s="12" t="s">
        <v>317</v>
      </c>
      <c r="AG15" s="38"/>
      <c r="AH15" s="12" t="s">
        <v>318</v>
      </c>
      <c r="AI15" s="12">
        <v>3</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32"/>
      <c r="CD15" s="32"/>
      <c r="CE15" s="32"/>
      <c r="CF15" s="35"/>
      <c r="CG15" s="35"/>
    </row>
    <row r="16" spans="1:85" ht="56.25" hidden="1" customHeight="1">
      <c r="A16" s="12"/>
      <c r="B16" s="12"/>
      <c r="C16" s="12"/>
      <c r="D16" s="12"/>
      <c r="E16" s="12"/>
      <c r="F16" s="12"/>
      <c r="G16" s="12"/>
      <c r="H16" s="12"/>
      <c r="I16" s="12"/>
      <c r="J16" s="12"/>
      <c r="K16" s="12"/>
      <c r="L16" s="12"/>
      <c r="M16" s="12"/>
      <c r="N16" s="12"/>
      <c r="O16" s="12"/>
      <c r="P16" s="12"/>
      <c r="Q16" s="12"/>
      <c r="R16" s="12"/>
      <c r="S16" s="39" t="s">
        <v>2124</v>
      </c>
      <c r="T16" s="39"/>
      <c r="U16" s="12"/>
      <c r="V16" s="12"/>
      <c r="W16" s="12"/>
      <c r="X16" s="12"/>
      <c r="Y16" s="12"/>
      <c r="Z16" s="12"/>
      <c r="AA16" s="12"/>
      <c r="AB16" s="12"/>
      <c r="AC16" s="12" t="s">
        <v>47</v>
      </c>
      <c r="AD16" s="12" t="s">
        <v>58</v>
      </c>
      <c r="AE16" s="12" t="s">
        <v>32</v>
      </c>
      <c r="AF16" s="12" t="s">
        <v>320</v>
      </c>
      <c r="AG16" s="38"/>
      <c r="AH16" s="12" t="s">
        <v>55</v>
      </c>
      <c r="AI16" s="12">
        <v>4</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32"/>
      <c r="CD16" s="32"/>
      <c r="CE16" s="32"/>
      <c r="CF16" s="35"/>
      <c r="CG16" s="35"/>
    </row>
    <row r="17" spans="1:85" ht="50.25" hidden="1" customHeight="1">
      <c r="A17" s="12"/>
      <c r="B17" s="12"/>
      <c r="C17" s="12"/>
      <c r="D17" s="12"/>
      <c r="E17" s="12"/>
      <c r="F17" s="12"/>
      <c r="G17" s="12"/>
      <c r="H17" s="12"/>
      <c r="I17" s="12"/>
      <c r="J17" s="12"/>
      <c r="K17" s="12"/>
      <c r="L17" s="12"/>
      <c r="M17" s="12"/>
      <c r="N17" s="12"/>
      <c r="O17" s="12"/>
      <c r="P17" s="12"/>
      <c r="Q17" s="12"/>
      <c r="R17" s="12"/>
      <c r="S17" s="39" t="s">
        <v>2125</v>
      </c>
      <c r="T17" s="39"/>
      <c r="U17" s="12"/>
      <c r="V17" s="12"/>
      <c r="W17" s="12"/>
      <c r="X17" s="12"/>
      <c r="Y17" s="12"/>
      <c r="Z17" s="12"/>
      <c r="AA17" s="12"/>
      <c r="AB17" s="12"/>
      <c r="AC17" s="12" t="s">
        <v>71</v>
      </c>
      <c r="AD17" s="12" t="s">
        <v>21</v>
      </c>
      <c r="AE17" s="12" t="s">
        <v>322</v>
      </c>
      <c r="AF17" s="12" t="s">
        <v>323</v>
      </c>
      <c r="AG17" s="38"/>
      <c r="AH17" s="12" t="s">
        <v>71</v>
      </c>
      <c r="AI17" s="12">
        <v>5</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32"/>
      <c r="CD17" s="32"/>
      <c r="CE17" s="32"/>
      <c r="CF17" s="35"/>
      <c r="CG17" s="35"/>
    </row>
    <row r="18" spans="1:85" ht="165" hidden="1">
      <c r="A18" s="12"/>
      <c r="B18" s="12"/>
      <c r="C18" s="12"/>
      <c r="D18" s="12"/>
      <c r="E18" s="12"/>
      <c r="F18" s="12"/>
      <c r="G18" s="12"/>
      <c r="H18" s="12"/>
      <c r="I18" s="12"/>
      <c r="J18" s="12"/>
      <c r="K18" s="12"/>
      <c r="L18" s="12"/>
      <c r="M18" s="12"/>
      <c r="N18" s="12"/>
      <c r="O18" s="12"/>
      <c r="P18" s="12"/>
      <c r="Q18" s="12"/>
      <c r="R18" s="12"/>
      <c r="S18" s="39" t="s">
        <v>2126</v>
      </c>
      <c r="T18" s="39"/>
      <c r="U18" s="12"/>
      <c r="V18" s="12"/>
      <c r="W18" s="12"/>
      <c r="X18" s="12"/>
      <c r="Y18" s="12"/>
      <c r="Z18" s="12"/>
      <c r="AA18" s="12"/>
      <c r="AB18" s="12"/>
      <c r="AC18" s="12" t="s">
        <v>85</v>
      </c>
      <c r="AD18" s="12" t="s">
        <v>89</v>
      </c>
      <c r="AE18" s="12" t="s">
        <v>94</v>
      </c>
      <c r="AF18" s="12" t="s">
        <v>325</v>
      </c>
      <c r="AG18" s="38"/>
      <c r="AH18" s="12" t="s">
        <v>326</v>
      </c>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32"/>
      <c r="CD18" s="32"/>
      <c r="CE18" s="32"/>
      <c r="CF18" s="35"/>
      <c r="CG18" s="35"/>
    </row>
    <row r="19" spans="1:85" ht="270" hidden="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t="s">
        <v>51</v>
      </c>
      <c r="AD19" s="12" t="s">
        <v>79</v>
      </c>
      <c r="AE19" s="12" t="s">
        <v>96</v>
      </c>
      <c r="AF19" s="12" t="s">
        <v>327</v>
      </c>
      <c r="AG19" s="40"/>
      <c r="AH19" s="12" t="s">
        <v>268</v>
      </c>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32"/>
      <c r="CD19" s="32"/>
      <c r="CE19" s="32"/>
      <c r="CF19" s="35"/>
      <c r="CG19" s="35"/>
    </row>
    <row r="20" spans="1:85" ht="135" hidden="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t="s">
        <v>328</v>
      </c>
      <c r="AD20" s="12" t="s">
        <v>61</v>
      </c>
      <c r="AE20" s="12" t="s">
        <v>98</v>
      </c>
      <c r="AF20" s="12" t="s">
        <v>329</v>
      </c>
      <c r="AG20" s="40"/>
      <c r="AH20" s="12" t="s">
        <v>330</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32"/>
      <c r="CD20" s="32"/>
      <c r="CE20" s="32"/>
      <c r="CF20" s="35"/>
      <c r="CG20" s="35"/>
    </row>
    <row r="21" spans="1:85" ht="15.75" hidden="1"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t="s">
        <v>92</v>
      </c>
      <c r="AE21" s="12" t="s">
        <v>38</v>
      </c>
      <c r="AF21" s="12" t="s">
        <v>58</v>
      </c>
      <c r="AG21" s="40"/>
      <c r="AH21" s="12" t="s">
        <v>331</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32"/>
      <c r="CD21" s="32"/>
      <c r="CE21" s="32"/>
      <c r="CF21" s="35"/>
      <c r="CG21" s="35"/>
    </row>
    <row r="22" spans="1:85" ht="15.75" hidden="1"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t="s">
        <v>127</v>
      </c>
      <c r="AE22" s="12"/>
      <c r="AF22" s="12"/>
      <c r="AG22" s="143"/>
      <c r="AH22" s="12" t="s">
        <v>85</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32"/>
      <c r="CD22" s="32"/>
      <c r="CE22" s="32"/>
      <c r="CF22" s="35"/>
      <c r="CG22" s="35"/>
    </row>
    <row r="23" spans="1:85" ht="15.75" hidden="1"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t="s">
        <v>332</v>
      </c>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32"/>
      <c r="CD23" s="32"/>
      <c r="CE23" s="32"/>
      <c r="CF23" s="35"/>
      <c r="CG23" s="35"/>
    </row>
    <row r="24" spans="1:85" ht="15.75" hidden="1"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43"/>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32"/>
      <c r="CD24" s="32"/>
      <c r="CE24" s="32"/>
      <c r="CF24" s="35"/>
      <c r="CG24" s="35"/>
    </row>
    <row r="25" spans="1:85" ht="15.75" hidden="1"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43"/>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32"/>
      <c r="CD25" s="32"/>
      <c r="CE25" s="32"/>
      <c r="CF25" s="35"/>
      <c r="CG25" s="35"/>
    </row>
    <row r="26" spans="1:85" ht="15.75" hidden="1"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43"/>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32"/>
      <c r="CD26" s="32"/>
      <c r="CE26" s="32"/>
      <c r="CF26" s="35"/>
      <c r="CG26" s="35"/>
    </row>
    <row r="27" spans="1:85" ht="15.75" hidden="1"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43"/>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32"/>
      <c r="CD27" s="32"/>
      <c r="CE27" s="32"/>
      <c r="CF27" s="35"/>
      <c r="CG27" s="35"/>
    </row>
    <row r="28" spans="1:85"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43"/>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32"/>
      <c r="CD28" s="32"/>
      <c r="CE28" s="32"/>
      <c r="CF28" s="35"/>
      <c r="CG28" s="35"/>
    </row>
    <row r="29" spans="1:85"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32"/>
      <c r="CD29" s="32"/>
      <c r="CE29" s="32"/>
      <c r="CF29" s="35"/>
      <c r="CG29" s="35"/>
    </row>
    <row r="30" spans="1:85"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32"/>
      <c r="CD30" s="32"/>
      <c r="CE30" s="32"/>
      <c r="CF30" s="35"/>
      <c r="CG30" s="35"/>
    </row>
    <row r="31" spans="1:85"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32"/>
      <c r="CD31" s="32"/>
      <c r="CE31" s="32"/>
      <c r="CF31" s="35"/>
      <c r="CG31" s="35"/>
    </row>
    <row r="32" spans="1:85"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t="s">
        <v>12</v>
      </c>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32"/>
      <c r="CD32" s="32"/>
      <c r="CE32" s="32"/>
      <c r="CF32" s="35"/>
      <c r="CG32" s="35"/>
    </row>
    <row r="33" spans="1:85"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t="s">
        <v>333</v>
      </c>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5"/>
      <c r="CG33" s="35"/>
    </row>
    <row r="34" spans="1:85"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5"/>
      <c r="CG34" s="35"/>
    </row>
    <row r="35" spans="1:8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27</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5"/>
      <c r="CG35" s="35"/>
    </row>
    <row r="36" spans="1:85"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t="s">
        <v>141</v>
      </c>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5"/>
      <c r="CG36" s="35"/>
    </row>
    <row r="37" spans="1:85"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5"/>
      <c r="CG37" s="35"/>
    </row>
    <row r="38" spans="1:85"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5"/>
      <c r="CG38" s="35"/>
    </row>
    <row r="39" spans="1:85"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5"/>
      <c r="CG39" s="35"/>
    </row>
    <row r="40" spans="1:85"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5"/>
      <c r="CG40" s="35"/>
    </row>
    <row r="41" spans="1:85"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5"/>
      <c r="CG41" s="35"/>
    </row>
    <row r="42" spans="1:85"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5"/>
      <c r="CG42" s="35"/>
    </row>
    <row r="43" spans="1:8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5"/>
      <c r="CG43" s="35"/>
    </row>
    <row r="44" spans="1:85"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5"/>
      <c r="CG44" s="35"/>
    </row>
    <row r="45" spans="1:8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5"/>
      <c r="CG45" s="35"/>
    </row>
    <row r="46" spans="1:85"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5"/>
      <c r="CG46" s="35"/>
    </row>
    <row r="47" spans="1:8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5"/>
      <c r="CG47" s="35"/>
    </row>
    <row r="48" spans="1:8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5"/>
      <c r="CG48" s="35"/>
    </row>
    <row r="49" spans="1:85"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5"/>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5"/>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5"/>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5"/>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5"/>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5"/>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5"/>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5"/>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5"/>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row>
    <row r="65" spans="1:83"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row>
    <row r="66" spans="1:83"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row>
    <row r="67" spans="1:83"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row>
    <row r="68" spans="1:83"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row>
    <row r="69" spans="1:83"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row>
    <row r="70" spans="1:83"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row>
    <row r="71" spans="1:83"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row>
    <row r="72" spans="1:83"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row>
    <row r="73" spans="1:83"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row>
    <row r="74" spans="1:83"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row>
    <row r="75" spans="1:83"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row>
    <row r="76" spans="1:83"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row>
    <row r="77" spans="1:83"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row>
    <row r="78" spans="1:83"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row>
    <row r="79" spans="1:83"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row>
    <row r="80" spans="1:83"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row>
    <row r="81" spans="1:83"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row>
    <row r="82" spans="1:83"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row>
    <row r="83" spans="1:83"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t="s">
        <v>277</v>
      </c>
      <c r="AB83" s="12">
        <v>15</v>
      </c>
      <c r="AC83" s="12" t="s">
        <v>278</v>
      </c>
      <c r="AD83" s="12">
        <v>15</v>
      </c>
      <c r="AE83" s="12" t="s">
        <v>279</v>
      </c>
      <c r="AF83" s="12"/>
      <c r="AG83" s="12" t="s">
        <v>276</v>
      </c>
      <c r="AH83" s="12"/>
      <c r="AI83" s="12" t="s">
        <v>280</v>
      </c>
      <c r="AJ83" s="12"/>
      <c r="AK83" s="12" t="s">
        <v>281</v>
      </c>
      <c r="AL83" s="12"/>
      <c r="AM83" s="12" t="s">
        <v>282</v>
      </c>
      <c r="AN83" s="12"/>
      <c r="AO83" s="12"/>
      <c r="AP83" s="12"/>
      <c r="AQ83" s="12" t="s">
        <v>283</v>
      </c>
      <c r="AR83" s="12"/>
      <c r="AS83" s="12"/>
      <c r="AT83" s="12" t="s">
        <v>284</v>
      </c>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row>
    <row r="84" spans="1:83"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t="s">
        <v>334</v>
      </c>
      <c r="AB84" s="12">
        <v>10</v>
      </c>
      <c r="AC84" s="12" t="s">
        <v>335</v>
      </c>
      <c r="AD84" s="12">
        <v>0</v>
      </c>
      <c r="AE84" s="12" t="s">
        <v>336</v>
      </c>
      <c r="AF84" s="12"/>
      <c r="AG84" s="12" t="s">
        <v>337</v>
      </c>
      <c r="AH84" s="12"/>
      <c r="AI84" s="12" t="s">
        <v>338</v>
      </c>
      <c r="AJ84" s="12"/>
      <c r="AK84" s="12" t="s">
        <v>339</v>
      </c>
      <c r="AL84" s="12"/>
      <c r="AM84" s="12" t="s">
        <v>340</v>
      </c>
      <c r="AN84" s="12"/>
      <c r="AO84" s="12"/>
      <c r="AP84" s="12"/>
      <c r="AQ84" s="12" t="s">
        <v>341</v>
      </c>
      <c r="AR84" s="12"/>
      <c r="AS84" s="12"/>
      <c r="AT84" s="12" t="s">
        <v>342</v>
      </c>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row>
    <row r="85" spans="1:83"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v>5</v>
      </c>
      <c r="AC85" s="12"/>
      <c r="AD85" s="12"/>
      <c r="AE85" s="12"/>
      <c r="AF85" s="12"/>
      <c r="AG85" s="12" t="s">
        <v>343</v>
      </c>
      <c r="AH85" s="12"/>
      <c r="AI85" s="12"/>
      <c r="AJ85" s="12"/>
      <c r="AK85" s="12"/>
      <c r="AL85" s="12"/>
      <c r="AM85" s="12" t="s">
        <v>344</v>
      </c>
      <c r="AN85" s="12"/>
      <c r="AO85" s="12"/>
      <c r="AP85" s="12"/>
      <c r="AQ85" s="12" t="s">
        <v>345</v>
      </c>
      <c r="AR85" s="12"/>
      <c r="AS85" s="12"/>
      <c r="AT85" s="12" t="s">
        <v>346</v>
      </c>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row>
    <row r="86" spans="1:83"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row>
    <row r="87" spans="1:83"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row>
    <row r="88" spans="1:83"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row>
    <row r="89" spans="1:83"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row>
    <row r="90" spans="1:83"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row>
    <row r="91" spans="1:83"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row>
    <row r="92" spans="1:83"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row>
    <row r="93" spans="1:83"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row>
    <row r="94" spans="1:83"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row>
    <row r="95" spans="1:83"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row>
    <row r="96" spans="1:83"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row>
    <row r="97" spans="1:83"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row>
    <row r="98" spans="1:83"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row>
    <row r="99" spans="1:83"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row>
    <row r="100" spans="1:83"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row>
    <row r="101" spans="1:83"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row>
    <row r="102" spans="1:83"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row>
    <row r="103" spans="1:83"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row>
    <row r="104" spans="1:83"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row>
    <row r="105" spans="1:83"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row>
    <row r="106" spans="1:83"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row>
    <row r="107" spans="1:83"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row>
    <row r="108" spans="1:83"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row>
    <row r="109" spans="1:83"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row>
    <row r="110" spans="1:83"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row>
    <row r="111" spans="1:83"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row>
    <row r="112" spans="1:83"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row>
    <row r="113" spans="1:83"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row>
    <row r="114" spans="1:83"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row>
    <row r="115" spans="1:83"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row>
    <row r="116" spans="1:83"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row>
    <row r="117" spans="1:83"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row>
    <row r="118" spans="1:83"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row>
    <row r="119" spans="1:83"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row>
    <row r="120" spans="1:83"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row>
    <row r="121" spans="1:83"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row>
    <row r="122" spans="1:83"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row>
    <row r="123" spans="1:83"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row>
    <row r="124" spans="1:83"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row>
    <row r="125" spans="1:83"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row>
    <row r="126" spans="1:83"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row>
    <row r="127" spans="1:83"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row>
    <row r="128" spans="1:83"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row>
    <row r="129" spans="1:83"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row>
    <row r="130" spans="1:83"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row>
    <row r="131" spans="1:83"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row>
    <row r="132" spans="1:83"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row>
    <row r="133" spans="1:83"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row>
    <row r="134" spans="1:83"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row>
    <row r="135" spans="1:83"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row>
    <row r="136" spans="1:83"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row>
    <row r="137" spans="1:83"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row>
    <row r="138" spans="1:83"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row>
    <row r="139" spans="1:83"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row>
    <row r="140" spans="1:83"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row>
    <row r="141" spans="1:83"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row>
    <row r="142" spans="1:83"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row>
    <row r="143" spans="1:83"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row>
    <row r="144" spans="1:83"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row>
    <row r="145" spans="1:83"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row>
    <row r="146" spans="1:83"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row>
    <row r="147" spans="1:83"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row>
    <row r="148" spans="1:83"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row>
    <row r="149" spans="1:83"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row>
    <row r="150" spans="1:83"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row>
    <row r="151" spans="1:83"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row>
    <row r="152" spans="1:83"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row>
    <row r="153" spans="1:83"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row>
    <row r="154" spans="1:83"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row>
    <row r="155" spans="1:83"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row>
    <row r="156" spans="1:83"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row>
    <row r="157" spans="1:83"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row>
    <row r="158" spans="1:83"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row>
    <row r="159" spans="1:83"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row>
    <row r="160" spans="1:83"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row>
    <row r="161" spans="1:83"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row>
    <row r="162" spans="1:83"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row>
    <row r="163" spans="1:83"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row>
    <row r="164" spans="1:83"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row>
    <row r="165" spans="1:83"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row>
    <row r="166" spans="1:83"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row>
    <row r="167" spans="1:83"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row>
    <row r="168" spans="1:83"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row>
    <row r="169" spans="1:83"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row>
    <row r="170" spans="1:83"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row>
    <row r="171" spans="1:83"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row>
    <row r="172" spans="1:83"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row>
    <row r="173" spans="1:83"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row>
    <row r="174" spans="1:83"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row>
    <row r="175" spans="1:83"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row>
    <row r="176" spans="1:83"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row>
    <row r="177" spans="1:83"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row>
    <row r="178" spans="1:83"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row>
    <row r="179" spans="1:83"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row>
    <row r="180" spans="1:83"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row>
    <row r="181" spans="1:83"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row>
    <row r="182" spans="1:83"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row>
    <row r="183" spans="1:83"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row>
    <row r="184" spans="1:83"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row>
    <row r="185" spans="1:83"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row>
    <row r="186" spans="1:83"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row>
    <row r="187" spans="1:83"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row>
    <row r="188" spans="1:83"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row>
    <row r="189" spans="1:83"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row>
    <row r="190" spans="1:83"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row>
    <row r="191" spans="1:83"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row>
    <row r="192" spans="1:83"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row>
    <row r="193" spans="1:83"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row>
    <row r="194" spans="1:83"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row>
    <row r="195" spans="1:83"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row>
    <row r="196" spans="1:83"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row>
    <row r="197" spans="1:83"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row>
    <row r="198" spans="1:83"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row>
    <row r="199" spans="1:83"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row>
    <row r="200" spans="1:83"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row>
    <row r="201" spans="1:83"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row>
    <row r="202" spans="1:83"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row>
    <row r="203" spans="1:83"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row>
    <row r="204" spans="1:83"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row>
    <row r="205" spans="1:83"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row>
    <row r="206" spans="1:83"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row>
    <row r="207" spans="1:83"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row>
    <row r="208" spans="1:83"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row>
    <row r="209" spans="1:83"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row>
    <row r="210" spans="1:83"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row>
    <row r="211" spans="1:83"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row>
    <row r="212" spans="1:83"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row>
    <row r="213" spans="1:83"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row>
    <row r="214" spans="1:83"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row>
    <row r="215" spans="1:83"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row>
    <row r="216" spans="1:83"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row>
    <row r="217" spans="1:83"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row>
    <row r="218" spans="1:83"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row>
    <row r="219" spans="1:83"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row>
    <row r="220" spans="1:83"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row>
    <row r="221" spans="1:83"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row>
    <row r="222" spans="1:83"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row>
    <row r="223" spans="1:83"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row>
    <row r="224" spans="1:83"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row>
    <row r="225" spans="1:83"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row>
    <row r="226" spans="1:83"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row>
    <row r="227" spans="1:83"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row>
    <row r="228" spans="1:83"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row>
    <row r="229" spans="1:83"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row>
    <row r="230" spans="1:83"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row>
    <row r="231" spans="1:83"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row>
    <row r="232" spans="1:83"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row>
    <row r="233" spans="1:83"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row>
    <row r="234" spans="1:83"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row>
    <row r="235" spans="1:83"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row>
    <row r="236" spans="1:83"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row>
    <row r="237" spans="1:83"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row>
    <row r="238" spans="1:83"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row>
    <row r="239" spans="1:83"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row>
    <row r="240" spans="1:83"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row>
    <row r="241" spans="1:83"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row>
    <row r="242" spans="1:83"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row>
    <row r="243" spans="1:83"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row>
    <row r="244" spans="1:83"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row>
    <row r="245" spans="1:83"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row>
    <row r="246" spans="1:83"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row>
    <row r="247" spans="1:83"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row>
    <row r="248" spans="1:83"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row>
    <row r="249" spans="1:83"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row>
    <row r="250" spans="1:83"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row>
    <row r="251" spans="1:83"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row>
    <row r="252" spans="1:83"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row>
    <row r="253" spans="1:83"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row>
    <row r="254" spans="1:83"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row>
    <row r="255" spans="1:83"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row>
    <row r="256" spans="1:83"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row>
    <row r="257" spans="1:83"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row>
    <row r="258" spans="1:83"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row>
    <row r="259" spans="1:83"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row>
    <row r="260" spans="1:83"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row>
    <row r="261" spans="1:83"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row>
    <row r="262" spans="1:83"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row>
    <row r="263" spans="1:83"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row>
    <row r="264" spans="1:83"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row>
    <row r="265" spans="1:83"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row>
    <row r="266" spans="1:83"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row>
    <row r="267" spans="1:83"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row>
    <row r="268" spans="1:83"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row>
    <row r="269" spans="1:83"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row>
    <row r="270" spans="1:83"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row>
    <row r="271" spans="1:83"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row>
    <row r="272" spans="1:83"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row>
    <row r="273" spans="1:83"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row>
    <row r="274" spans="1:83"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row>
    <row r="275" spans="1:83"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row>
    <row r="276" spans="1:83"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row>
    <row r="277" spans="1:83"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row>
    <row r="278" spans="1:83"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row>
    <row r="279" spans="1:83"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row>
    <row r="280" spans="1:83"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row>
    <row r="281" spans="1:83"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row>
    <row r="282" spans="1:83"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row>
    <row r="283" spans="1:83"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row>
    <row r="284" spans="1:83"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row>
    <row r="285" spans="1:83"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row>
    <row r="286" spans="1:83"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row>
    <row r="287" spans="1:83"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row>
    <row r="288" spans="1:83"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row>
    <row r="289" spans="1:83"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row>
    <row r="290" spans="1:83"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row>
    <row r="291" spans="1:83"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row>
    <row r="292" spans="1:83"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row>
    <row r="293" spans="1:83"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row>
    <row r="294" spans="1:83"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row>
    <row r="295" spans="1:83"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row>
    <row r="296" spans="1:83"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row>
    <row r="297" spans="1:83"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row>
    <row r="298" spans="1:83"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row>
    <row r="299" spans="1:83"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row>
    <row r="300" spans="1:83"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row>
    <row r="301" spans="1:83"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row>
    <row r="302" spans="1:83"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row>
    <row r="303" spans="1:83"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row>
    <row r="304" spans="1:83"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row>
    <row r="305" spans="1:83"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row>
    <row r="306" spans="1:83"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row>
    <row r="307" spans="1:83"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row>
    <row r="308" spans="1:83"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row>
    <row r="309" spans="1:83"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row>
    <row r="310" spans="1:83"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row>
    <row r="311" spans="1:83"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row>
    <row r="312" spans="1:83"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row>
    <row r="313" spans="1:83"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row>
    <row r="314" spans="1:83"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row>
    <row r="315" spans="1:83"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row>
    <row r="316" spans="1:83"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row>
    <row r="317" spans="1:83"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row>
    <row r="318" spans="1:83"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row>
    <row r="319" spans="1:83"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row>
    <row r="320" spans="1:83"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row>
    <row r="321" spans="1:83"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row>
    <row r="322" spans="1:83"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row>
    <row r="323" spans="1:83"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row>
    <row r="324" spans="1:83"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row>
    <row r="325" spans="1:83"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row>
    <row r="326" spans="1:83"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row>
    <row r="327" spans="1:83"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row>
    <row r="328" spans="1:83"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row>
    <row r="329" spans="1:83"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row>
    <row r="330" spans="1:83"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row>
    <row r="331" spans="1:83"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row>
    <row r="332" spans="1:83"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row>
    <row r="333" spans="1:83"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row>
    <row r="334" spans="1:83"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row>
    <row r="335" spans="1:83"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row>
    <row r="336" spans="1:83"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row>
    <row r="337" spans="1:83"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row>
    <row r="338" spans="1:83"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row>
    <row r="339" spans="1:83"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row>
    <row r="340" spans="1:83"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row>
    <row r="341" spans="1:83"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row>
    <row r="342" spans="1:83"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row>
    <row r="343" spans="1:83"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row>
    <row r="344" spans="1:83"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row>
    <row r="345" spans="1:83"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row>
    <row r="346" spans="1:83"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row>
    <row r="347" spans="1:83"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row>
    <row r="348" spans="1:83"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row>
    <row r="349" spans="1:83"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row>
    <row r="350" spans="1:83"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row>
    <row r="351" spans="1:83"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row>
    <row r="352" spans="1:83"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row>
    <row r="353" spans="1:83"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row>
    <row r="354" spans="1:83"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row>
    <row r="355" spans="1:83"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row>
    <row r="356" spans="1:83"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row>
    <row r="357" spans="1:83"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row>
    <row r="358" spans="1:83"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row>
    <row r="359" spans="1:83"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row>
    <row r="360" spans="1:83"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row>
    <row r="361" spans="1:83"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row>
    <row r="362" spans="1:83"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row>
    <row r="363" spans="1:83"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row>
    <row r="364" spans="1:83"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row>
    <row r="365" spans="1:83"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row>
    <row r="366" spans="1:83"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row>
    <row r="367" spans="1:83"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row>
    <row r="368" spans="1:83"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row>
    <row r="369" spans="1:83"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row>
    <row r="370" spans="1:83"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row>
    <row r="371" spans="1:83"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row>
    <row r="372" spans="1:83"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row>
    <row r="373" spans="1:83"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row>
    <row r="374" spans="1:83"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row>
    <row r="375" spans="1:83"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row>
    <row r="376" spans="1:83"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row>
    <row r="377" spans="1:83"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row>
    <row r="378" spans="1:83"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row>
    <row r="379" spans="1:83"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row>
    <row r="380" spans="1:83"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row>
    <row r="381" spans="1:83"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row>
    <row r="382" spans="1:83"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row>
    <row r="383" spans="1:83"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row>
    <row r="384" spans="1:83"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row>
    <row r="385" spans="1:83"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row>
    <row r="386" spans="1:83"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row>
    <row r="387" spans="1:83"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row>
    <row r="388" spans="1:83"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row>
    <row r="389" spans="1:83"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row>
    <row r="390" spans="1:83"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row>
    <row r="391" spans="1:83"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row>
    <row r="392" spans="1:83"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row>
    <row r="393" spans="1:83"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row>
    <row r="394" spans="1:83"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row>
    <row r="395" spans="1:83"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row>
    <row r="396" spans="1:83"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row>
    <row r="397" spans="1:83"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row>
    <row r="398" spans="1:83"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row>
    <row r="399" spans="1:83"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row>
    <row r="400" spans="1:83"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row>
    <row r="401" spans="1:83"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row>
    <row r="402" spans="1:83"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row>
    <row r="403" spans="1:83"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row>
    <row r="404" spans="1:83"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row>
    <row r="405" spans="1:83"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row>
    <row r="406" spans="1:83"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row>
    <row r="407" spans="1:83"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row>
    <row r="408" spans="1:83"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row>
    <row r="409" spans="1:83"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row>
    <row r="410" spans="1:83"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row>
    <row r="411" spans="1:83"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row>
    <row r="412" spans="1:83"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row>
    <row r="413" spans="1:83"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row>
    <row r="414" spans="1:83"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row>
    <row r="415" spans="1:83"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row>
    <row r="416" spans="1:83"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row>
    <row r="417" spans="1:83"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row>
    <row r="418" spans="1:83"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row>
    <row r="419" spans="1:83"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row>
    <row r="420" spans="1:83"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row>
    <row r="421" spans="1:83"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row>
    <row r="422" spans="1:83"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row>
    <row r="423" spans="1:83"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row>
    <row r="424" spans="1:83"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row>
    <row r="425" spans="1:83"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row>
    <row r="426" spans="1:83"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row>
    <row r="427" spans="1:83"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row>
    <row r="428" spans="1:83"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row>
    <row r="429" spans="1:83"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row>
    <row r="430" spans="1:83"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row>
    <row r="431" spans="1:83"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row>
    <row r="432" spans="1:83"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row>
    <row r="433" spans="1:83"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row>
    <row r="434" spans="1:83"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row>
    <row r="435" spans="1:83"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row>
    <row r="436" spans="1:83"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row>
    <row r="437" spans="1:83"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row>
    <row r="438" spans="1:83"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row>
    <row r="439" spans="1:83"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row>
    <row r="440" spans="1:83"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row>
    <row r="441" spans="1:83"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row>
    <row r="442" spans="1:83"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row>
    <row r="443" spans="1:83"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row>
    <row r="444" spans="1:83"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row>
    <row r="445" spans="1:83"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row>
    <row r="446" spans="1:83"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row>
    <row r="447" spans="1:83"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row>
    <row r="448" spans="1:83"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row>
    <row r="449" spans="1:83"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row>
    <row r="450" spans="1:83"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row>
    <row r="451" spans="1:83"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row>
    <row r="452" spans="1:83"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row>
    <row r="453" spans="1:83"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row>
    <row r="454" spans="1:83"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row>
    <row r="455" spans="1:83"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row>
    <row r="456" spans="1:83"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row>
    <row r="457" spans="1:83"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row>
    <row r="458" spans="1:83"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row>
    <row r="459" spans="1:83"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row>
    <row r="460" spans="1:83"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row>
    <row r="461" spans="1:83"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row>
    <row r="462" spans="1:83"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row>
    <row r="463" spans="1:83"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row>
    <row r="464" spans="1:83"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row>
    <row r="465" spans="1:83"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row>
    <row r="466" spans="1:83"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row>
    <row r="467" spans="1:83"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row>
    <row r="468" spans="1:83"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row>
    <row r="469" spans="1:83"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row>
    <row r="470" spans="1:83"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row>
    <row r="471" spans="1:83"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row>
    <row r="472" spans="1:83"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row>
    <row r="473" spans="1:83"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row>
    <row r="474" spans="1:83"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row>
    <row r="475" spans="1:83"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row>
    <row r="476" spans="1:83"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row>
    <row r="477" spans="1:83"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row>
    <row r="478" spans="1:83"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row>
    <row r="479" spans="1:83"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row>
    <row r="480" spans="1:83"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row>
    <row r="481" spans="1:83"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row>
    <row r="482" spans="1:83"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row>
    <row r="483" spans="1:83"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row>
    <row r="484" spans="1:83"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row>
    <row r="485" spans="1:83"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row>
    <row r="486" spans="1:83"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row>
    <row r="487" spans="1:83"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row>
    <row r="488" spans="1:83"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row>
    <row r="489" spans="1:83"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row>
    <row r="490" spans="1:83"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row>
    <row r="491" spans="1:83"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row>
    <row r="492" spans="1:83"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row>
    <row r="493" spans="1:83"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row>
    <row r="494" spans="1:83"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row>
    <row r="495" spans="1:83"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row>
    <row r="496" spans="1:83"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row>
    <row r="497" spans="1:83"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row>
    <row r="498" spans="1:83"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row>
    <row r="499" spans="1:83"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row>
    <row r="500" spans="1:83"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row>
    <row r="501" spans="1:83"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row>
    <row r="502" spans="1:83"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row>
    <row r="503" spans="1:83"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row>
    <row r="504" spans="1:83"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row>
    <row r="505" spans="1:83"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row>
    <row r="506" spans="1:83"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row>
    <row r="507" spans="1:83"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row>
    <row r="508" spans="1:83"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row>
    <row r="509" spans="1:83"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row>
    <row r="510" spans="1:83"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row>
    <row r="511" spans="1:83"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row>
    <row r="512" spans="1:83"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row>
    <row r="513" spans="1:83"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row>
    <row r="514" spans="1:83"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row>
    <row r="515" spans="1:83"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row>
    <row r="516" spans="1:83"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row>
    <row r="517" spans="1:83"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row>
    <row r="518" spans="1:83"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row>
    <row r="519" spans="1:83"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row>
    <row r="520" spans="1:83"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row>
    <row r="521" spans="1:83"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row>
    <row r="522" spans="1:83"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row>
    <row r="523" spans="1:83"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row>
    <row r="524" spans="1:83"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row>
    <row r="525" spans="1:83"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row>
    <row r="526" spans="1:83"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row>
    <row r="527" spans="1:83"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row>
    <row r="528" spans="1:83"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row>
    <row r="529" spans="1:83"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row>
    <row r="530" spans="1:83"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row>
    <row r="531" spans="1:83"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row>
    <row r="532" spans="1:83"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row>
    <row r="533" spans="1:83"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row>
    <row r="534" spans="1:83"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row>
    <row r="535" spans="1:83"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row>
    <row r="536" spans="1:83"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row>
    <row r="537" spans="1:83"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row>
    <row r="538" spans="1:83"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row>
    <row r="539" spans="1:83"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row>
    <row r="540" spans="1:83"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row>
    <row r="541" spans="1:83"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row>
    <row r="542" spans="1:83"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row>
    <row r="543" spans="1:83"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row>
    <row r="544" spans="1:83"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row>
    <row r="545" spans="1:83"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row>
    <row r="546" spans="1:83"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row>
    <row r="547" spans="1:83"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row>
    <row r="548" spans="1:83"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row>
    <row r="549" spans="1:83"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row>
    <row r="550" spans="1:83"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row>
    <row r="551" spans="1:83"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row>
    <row r="552" spans="1:83"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row>
    <row r="553" spans="1:83"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row>
    <row r="554" spans="1:83"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row>
    <row r="555" spans="1:83"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row>
    <row r="556" spans="1:83"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row>
    <row r="557" spans="1:83"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row>
    <row r="558" spans="1:83"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row>
    <row r="559" spans="1:83"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row>
    <row r="560" spans="1:83"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row>
    <row r="561" spans="1:83"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row>
    <row r="562" spans="1:83"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row>
    <row r="563" spans="1:83"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row>
    <row r="564" spans="1:83"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row>
    <row r="565" spans="1:83"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row>
    <row r="566" spans="1:83"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row>
    <row r="567" spans="1:83"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row>
    <row r="568" spans="1:83"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row>
    <row r="569" spans="1:83"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row>
    <row r="570" spans="1:83"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row>
    <row r="571" spans="1:83"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row>
    <row r="572" spans="1:83"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row>
    <row r="573" spans="1:83"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row>
    <row r="574" spans="1:83"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row>
    <row r="575" spans="1:83"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row>
    <row r="576" spans="1:83"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row>
    <row r="577" spans="1:83"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row>
    <row r="578" spans="1:83"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row>
    <row r="579" spans="1:83"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row>
    <row r="580" spans="1:83"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row>
    <row r="581" spans="1:83"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row>
    <row r="582" spans="1:83"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row>
    <row r="583" spans="1:83"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row>
    <row r="584" spans="1:83"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row>
    <row r="585" spans="1:83"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row>
    <row r="586" spans="1:83"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row>
    <row r="587" spans="1:83"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row>
    <row r="588" spans="1:83"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row>
    <row r="589" spans="1:83"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row>
    <row r="590" spans="1:83"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row>
    <row r="591" spans="1:83"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row>
    <row r="592" spans="1:83"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row>
    <row r="593" spans="1:83"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row>
    <row r="594" spans="1:83"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row>
    <row r="595" spans="1:83"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row>
    <row r="596" spans="1:83"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row>
    <row r="597" spans="1:83"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row>
    <row r="598" spans="1:83"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row>
    <row r="599" spans="1:83"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row>
    <row r="600" spans="1:83"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row>
    <row r="601" spans="1:83"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row>
    <row r="602" spans="1:83"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row>
    <row r="603" spans="1:83"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row>
    <row r="604" spans="1:83"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row>
    <row r="605" spans="1:83"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row>
    <row r="606" spans="1:83"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row>
    <row r="607" spans="1:83"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row>
    <row r="608" spans="1:83"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row>
    <row r="609" spans="1:83"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row>
    <row r="610" spans="1:83"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row>
    <row r="611" spans="1:83"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row>
    <row r="612" spans="1:83"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row>
    <row r="613" spans="1:83"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row>
    <row r="614" spans="1:83"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row>
    <row r="615" spans="1:83"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row>
    <row r="616" spans="1:83"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row>
    <row r="617" spans="1:83"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row>
    <row r="618" spans="1:83"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row>
    <row r="619" spans="1:83"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row>
    <row r="620" spans="1:83"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row>
    <row r="621" spans="1:83"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row>
    <row r="622" spans="1:83"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row>
    <row r="623" spans="1:83"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row>
    <row r="624" spans="1:83"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row>
    <row r="625" spans="1:83"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row>
    <row r="626" spans="1:83"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row>
    <row r="627" spans="1:83"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row>
    <row r="628" spans="1:83"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row>
    <row r="629" spans="1:83"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row>
    <row r="630" spans="1:83"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row>
    <row r="631" spans="1:83"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row>
    <row r="632" spans="1:83"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row>
    <row r="633" spans="1:83"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row>
    <row r="634" spans="1:83"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row>
    <row r="635" spans="1:83"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row>
    <row r="636" spans="1:83"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row>
    <row r="637" spans="1:83"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row>
    <row r="638" spans="1:83"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row>
    <row r="639" spans="1:83"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row>
    <row r="640" spans="1:83"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row>
    <row r="641" spans="1:83"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row>
    <row r="642" spans="1:83"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row>
    <row r="643" spans="1:83"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row>
    <row r="644" spans="1:83"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row>
    <row r="645" spans="1:83"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row>
    <row r="646" spans="1:83"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row>
    <row r="647" spans="1:83"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row>
    <row r="648" spans="1:83"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row>
    <row r="649" spans="1:83"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row>
    <row r="650" spans="1:83"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row>
    <row r="651" spans="1:83"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row>
    <row r="652" spans="1:83"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row>
    <row r="653" spans="1:83"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row>
    <row r="654" spans="1:83"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row>
    <row r="655" spans="1:83"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row>
    <row r="656" spans="1:83"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row>
    <row r="657" spans="1:83"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row>
    <row r="658" spans="1:83"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row>
    <row r="659" spans="1:83"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row>
    <row r="660" spans="1:83"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row>
    <row r="661" spans="1:83"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row>
    <row r="662" spans="1:83"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row>
    <row r="663" spans="1:83"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row>
    <row r="664" spans="1:83"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row>
    <row r="665" spans="1:83"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row>
    <row r="666" spans="1:83"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row>
    <row r="667" spans="1:83"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row>
    <row r="668" spans="1:83"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row>
    <row r="669" spans="1:83"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row>
    <row r="670" spans="1:83"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row>
    <row r="671" spans="1:83"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row>
    <row r="672" spans="1:83"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row>
    <row r="673" spans="1:83"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row>
    <row r="674" spans="1:83"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row>
    <row r="675" spans="1:83"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row>
    <row r="676" spans="1:83"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row>
    <row r="677" spans="1:83"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row>
    <row r="678" spans="1:83"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row>
    <row r="679" spans="1:83"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row>
    <row r="680" spans="1:83"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row>
    <row r="681" spans="1:83"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row>
    <row r="682" spans="1:83"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row>
    <row r="683" spans="1:83"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row>
    <row r="684" spans="1:83"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row>
    <row r="685" spans="1:83"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row>
    <row r="686" spans="1:83"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row>
    <row r="687" spans="1:83"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row>
    <row r="688" spans="1:83"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row>
    <row r="689" spans="1:83"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row>
    <row r="690" spans="1:83"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row>
    <row r="691" spans="1:83"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row>
    <row r="692" spans="1:83"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row>
    <row r="693" spans="1:83"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row>
    <row r="694" spans="1:83"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row>
    <row r="695" spans="1:83"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row>
    <row r="696" spans="1:83"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row>
    <row r="697" spans="1:83"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row>
    <row r="698" spans="1:83"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row>
    <row r="699" spans="1:83"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row>
    <row r="700" spans="1:83"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row>
    <row r="701" spans="1:83"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row>
    <row r="702" spans="1:83"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row>
    <row r="703" spans="1:83"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row>
    <row r="704" spans="1:83"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row>
    <row r="705" spans="1:83"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row>
    <row r="706" spans="1:83"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row>
    <row r="707" spans="1:83"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row>
    <row r="708" spans="1:83"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row>
    <row r="709" spans="1:83"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row>
    <row r="710" spans="1:83"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row>
    <row r="711" spans="1:83"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row>
    <row r="712" spans="1:83"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row>
    <row r="713" spans="1:83"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row>
    <row r="714" spans="1:83"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row>
    <row r="715" spans="1:83"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row>
    <row r="716" spans="1:83"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row>
    <row r="717" spans="1:83"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row>
    <row r="718" spans="1:83"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row>
    <row r="719" spans="1:83"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row>
    <row r="720" spans="1:83"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row>
    <row r="721" spans="1:83"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row>
    <row r="722" spans="1:83"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row>
    <row r="723" spans="1:83"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row>
    <row r="724" spans="1:83"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row>
    <row r="725" spans="1:83"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row>
    <row r="726" spans="1:83"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row>
    <row r="727" spans="1:83"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row>
    <row r="728" spans="1:83"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row>
    <row r="729" spans="1:83"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row>
    <row r="730" spans="1:83"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row>
    <row r="731" spans="1:83"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row>
    <row r="732" spans="1:83"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row>
    <row r="733" spans="1:83"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row>
    <row r="734" spans="1:83"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row>
    <row r="735" spans="1:83"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row>
    <row r="736" spans="1:83"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row>
    <row r="737" spans="1:83"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row>
    <row r="738" spans="1:83"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row>
    <row r="739" spans="1:83"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row>
    <row r="740" spans="1:83"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row>
    <row r="741" spans="1:83"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row>
    <row r="742" spans="1:83"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row>
    <row r="743" spans="1:83"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row>
    <row r="744" spans="1:83"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row>
    <row r="745" spans="1:83"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row>
    <row r="746" spans="1:83"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row>
    <row r="747" spans="1:83"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row>
    <row r="748" spans="1:83"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row>
    <row r="749" spans="1:83"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row>
    <row r="750" spans="1:83"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row>
    <row r="751" spans="1:83"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row>
    <row r="752" spans="1:83"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row>
    <row r="753" spans="1:83"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row>
    <row r="754" spans="1:83"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row>
    <row r="755" spans="1:83"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row>
    <row r="756" spans="1:83"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row>
    <row r="757" spans="1:83"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row>
    <row r="758" spans="1:83"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row>
    <row r="759" spans="1:83"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row>
    <row r="760" spans="1:83"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row>
    <row r="761" spans="1:83"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row>
    <row r="762" spans="1:83"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row>
    <row r="763" spans="1:83"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row>
    <row r="764" spans="1:83"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row>
    <row r="765" spans="1:83"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row>
    <row r="766" spans="1:83"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row>
    <row r="767" spans="1:83"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row>
    <row r="768" spans="1:83"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row>
    <row r="769" spans="1:83"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row>
    <row r="770" spans="1:83"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row>
    <row r="771" spans="1:83"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row>
    <row r="772" spans="1:83"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row>
    <row r="773" spans="1:83"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row>
    <row r="774" spans="1:83"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row>
    <row r="775" spans="1:83"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row>
    <row r="776" spans="1:83"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row>
    <row r="777" spans="1:83"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row>
    <row r="778" spans="1:83"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row>
    <row r="779" spans="1:83"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row>
    <row r="780" spans="1:83"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row>
    <row r="781" spans="1:83"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row>
    <row r="782" spans="1:83"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row>
    <row r="783" spans="1:83"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row>
    <row r="784" spans="1:83"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row>
    <row r="785" spans="1:83"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row>
    <row r="786" spans="1:83"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row>
    <row r="787" spans="1:83"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row>
    <row r="788" spans="1:83"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row>
    <row r="789" spans="1:83"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row>
    <row r="790" spans="1:83"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row>
    <row r="791" spans="1:83"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row>
    <row r="792" spans="1:83"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row>
    <row r="793" spans="1:83"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row>
    <row r="794" spans="1:83"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row>
    <row r="795" spans="1:83"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row>
    <row r="796" spans="1:83"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row>
    <row r="797" spans="1:83"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row>
    <row r="798" spans="1:83"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row>
    <row r="799" spans="1:83"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row>
    <row r="800" spans="1:83"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row>
    <row r="801" spans="1:83"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row>
    <row r="802" spans="1:83"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row>
    <row r="803" spans="1:83"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row>
    <row r="804" spans="1:83"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row>
    <row r="805" spans="1:83"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row>
    <row r="806" spans="1:83"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row>
    <row r="807" spans="1:83"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row>
    <row r="808" spans="1:83"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row>
    <row r="809" spans="1:83"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row>
    <row r="810" spans="1:83"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row>
    <row r="811" spans="1:83"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row>
    <row r="812" spans="1:83"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row>
    <row r="813" spans="1:83"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row>
    <row r="814" spans="1:83"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row>
    <row r="815" spans="1:83"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row>
    <row r="816" spans="1:83"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row>
    <row r="817" spans="1:83"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row>
    <row r="818" spans="1:83"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row>
    <row r="819" spans="1:83"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row>
    <row r="820" spans="1:83"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row>
    <row r="821" spans="1:83"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row>
    <row r="822" spans="1:83"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row>
    <row r="823" spans="1:83"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row>
    <row r="824" spans="1:83"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row>
    <row r="825" spans="1:83"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row>
    <row r="826" spans="1:83"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row>
    <row r="827" spans="1:83"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row>
    <row r="828" spans="1:83"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row>
    <row r="829" spans="1:83"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row>
    <row r="830" spans="1:83"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row>
    <row r="831" spans="1:83"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row>
    <row r="832" spans="1:83"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row>
    <row r="833" spans="1:83"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row>
    <row r="834" spans="1:83"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row>
    <row r="835" spans="1:83"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row>
    <row r="836" spans="1:83"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row>
    <row r="837" spans="1:83"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row>
    <row r="838" spans="1:83"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row>
    <row r="839" spans="1:83"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row>
    <row r="840" spans="1:83"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row>
    <row r="841" spans="1:83"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row>
    <row r="842" spans="1:83"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row>
    <row r="843" spans="1:83"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row>
    <row r="844" spans="1:83"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row>
    <row r="845" spans="1:83"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row>
    <row r="846" spans="1:83"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row>
    <row r="847" spans="1:83"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row>
    <row r="848" spans="1:83"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row>
    <row r="849" spans="1:83"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row>
    <row r="850" spans="1:83"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row>
    <row r="851" spans="1:83"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row>
    <row r="852" spans="1:83"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row>
    <row r="853" spans="1:83"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row>
    <row r="854" spans="1:83"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row>
    <row r="855" spans="1:83"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row>
    <row r="856" spans="1:83"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row>
    <row r="857" spans="1:83"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row>
    <row r="858" spans="1:83"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row>
    <row r="859" spans="1:83"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row>
    <row r="860" spans="1:83"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row>
    <row r="861" spans="1:83"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row>
    <row r="862" spans="1:83"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row>
    <row r="863" spans="1:83"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row>
    <row r="864" spans="1:83"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row>
    <row r="865" spans="1:83"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row>
    <row r="866" spans="1:83"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row>
    <row r="867" spans="1:83"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row>
    <row r="868" spans="1:83"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row>
    <row r="869" spans="1:83"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row>
    <row r="870" spans="1:83"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row>
    <row r="871" spans="1:83"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row>
    <row r="872" spans="1:83"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row>
    <row r="873" spans="1:83"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row>
    <row r="874" spans="1:83"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row>
    <row r="875" spans="1:83"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row>
    <row r="876" spans="1:83"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row>
    <row r="877" spans="1:83"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row>
    <row r="878" spans="1:83"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row>
    <row r="879" spans="1:83"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row>
    <row r="880" spans="1:83"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row>
    <row r="881" spans="1:83"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row>
    <row r="882" spans="1:83"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row>
    <row r="883" spans="1:83"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row>
    <row r="884" spans="1:83"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row>
    <row r="885" spans="1:83"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row>
    <row r="886" spans="1:83"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row>
    <row r="887" spans="1:83"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row>
    <row r="888" spans="1:83"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row>
    <row r="889" spans="1:83"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row>
    <row r="890" spans="1:83"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row>
    <row r="891" spans="1:83"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row>
    <row r="892" spans="1:83"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row>
    <row r="893" spans="1:83"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row>
    <row r="894" spans="1:83"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row>
    <row r="895" spans="1:83"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row>
    <row r="896" spans="1:83"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row>
    <row r="897" spans="1:83"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row>
    <row r="898" spans="1:83"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row>
    <row r="899" spans="1:83"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row>
    <row r="900" spans="1:83"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row>
    <row r="901" spans="1:83"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row>
    <row r="902" spans="1:83"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row>
    <row r="903" spans="1:83"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row>
    <row r="904" spans="1:83"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row>
    <row r="905" spans="1:83"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row>
    <row r="906" spans="1:83"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row>
    <row r="907" spans="1:83"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row>
    <row r="908" spans="1:83"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row>
    <row r="909" spans="1:83"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row>
    <row r="910" spans="1:83"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row>
    <row r="911" spans="1:83"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row>
    <row r="912" spans="1:83"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row>
    <row r="913" spans="1:83"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row>
    <row r="914" spans="1:83"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row>
    <row r="915" spans="1:83"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row>
    <row r="916" spans="1:83"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row>
    <row r="917" spans="1:83"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row>
    <row r="918" spans="1:83"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row>
    <row r="919" spans="1:83"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row>
    <row r="920" spans="1:83"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row>
    <row r="921" spans="1:83"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row>
    <row r="922" spans="1:83"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row>
    <row r="923" spans="1:83"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row>
    <row r="924" spans="1:83"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row>
    <row r="925" spans="1:83"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row>
    <row r="926" spans="1:83"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row>
    <row r="927" spans="1:83"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row>
    <row r="928" spans="1:83"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row>
    <row r="929" spans="1:83"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row>
    <row r="930" spans="1:83"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row>
    <row r="931" spans="1:83"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row>
    <row r="932" spans="1:83"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row>
    <row r="933" spans="1:83"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row>
    <row r="934" spans="1:83"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row>
    <row r="935" spans="1:83"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row>
    <row r="936" spans="1:83"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row>
    <row r="937" spans="1:83"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row>
    <row r="938" spans="1:83"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row>
    <row r="939" spans="1:83"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row>
    <row r="940" spans="1:83"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row>
    <row r="941" spans="1:83"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row>
    <row r="942" spans="1:83"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row>
    <row r="943" spans="1:83"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row>
    <row r="944" spans="1:83"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row>
    <row r="945" spans="1:83"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row>
    <row r="946" spans="1:83"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row>
    <row r="947" spans="1:83"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row>
    <row r="948" spans="1:83"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row>
    <row r="949" spans="1:83"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row>
    <row r="950" spans="1:83"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row>
    <row r="951" spans="1:83"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row>
    <row r="952" spans="1:83"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row>
    <row r="953" spans="1:83"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row>
    <row r="954" spans="1:83"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row>
    <row r="955" spans="1:83"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row>
    <row r="956" spans="1:83"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row>
    <row r="957" spans="1:83"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row>
    <row r="958" spans="1:83"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row>
    <row r="959" spans="1:83"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row>
    <row r="960" spans="1:83"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row>
    <row r="961" spans="1:83"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row>
    <row r="962" spans="1:83"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row>
    <row r="963" spans="1:83"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row>
    <row r="964" spans="1:83"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row>
    <row r="965" spans="1:83"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row>
    <row r="966" spans="1:83"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row>
    <row r="967" spans="1:83"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row>
    <row r="968" spans="1:83"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row>
    <row r="969" spans="1:83"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row>
    <row r="970" spans="1:83"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row>
    <row r="971" spans="1:83"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row>
    <row r="972" spans="1:83"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row>
    <row r="973" spans="1:83"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row>
    <row r="974" spans="1:83"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row>
    <row r="975" spans="1:83"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row>
    <row r="976" spans="1:83"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row>
    <row r="977" spans="1:83"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row>
    <row r="978" spans="1:83"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row>
    <row r="979" spans="1:83"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row>
    <row r="980" spans="1:83"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row>
    <row r="981" spans="1:83"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row>
    <row r="982" spans="1:83"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row>
    <row r="983" spans="1:83"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row>
    <row r="984" spans="1:83"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row>
    <row r="985" spans="1:83"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row>
    <row r="986" spans="1:83"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row>
    <row r="987" spans="1:83"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row>
    <row r="988" spans="1:83"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row>
    <row r="989" spans="1:83"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row>
    <row r="990" spans="1:83"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row>
    <row r="991" spans="1:83"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row>
    <row r="992" spans="1:83"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row>
    <row r="993" spans="1:83"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row>
    <row r="994" spans="1:83"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row>
    <row r="995" spans="1:83"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row>
    <row r="996" spans="1:83"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row>
    <row r="997" spans="1:83"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row>
    <row r="998" spans="1:83"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row>
    <row r="999" spans="1:83"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row>
    <row r="1000" spans="1:83"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row>
  </sheetData>
  <mergeCells count="52">
    <mergeCell ref="BU5:BX6"/>
    <mergeCell ref="BY5:CB6"/>
    <mergeCell ref="C5:C7"/>
    <mergeCell ref="D6:D7"/>
    <mergeCell ref="A8:A10"/>
    <mergeCell ref="B8:B10"/>
    <mergeCell ref="C8:C10"/>
    <mergeCell ref="G6:G7"/>
    <mergeCell ref="H6:I7"/>
    <mergeCell ref="E6:E7"/>
    <mergeCell ref="F6:F7"/>
    <mergeCell ref="E8:E10"/>
    <mergeCell ref="G8:G10"/>
    <mergeCell ref="H8:H10"/>
    <mergeCell ref="I8:I10"/>
    <mergeCell ref="J8:J10"/>
    <mergeCell ref="AY8:AY10"/>
    <mergeCell ref="BA8:BA10"/>
    <mergeCell ref="BG8:BG10"/>
    <mergeCell ref="BL5:BQ6"/>
    <mergeCell ref="BR5:BT6"/>
    <mergeCell ref="CB4:CG4"/>
    <mergeCell ref="A5:A7"/>
    <mergeCell ref="B5:B7"/>
    <mergeCell ref="CC5:CG6"/>
    <mergeCell ref="AW8:AW10"/>
    <mergeCell ref="AX8:AX10"/>
    <mergeCell ref="K8:K10"/>
    <mergeCell ref="M8:M10"/>
    <mergeCell ref="S8:S10"/>
    <mergeCell ref="AS8:AS10"/>
    <mergeCell ref="AT8:AT10"/>
    <mergeCell ref="AU8:AU10"/>
    <mergeCell ref="AV8:AV10"/>
    <mergeCell ref="D5:M5"/>
    <mergeCell ref="AT5:BA6"/>
    <mergeCell ref="BG5:BK6"/>
    <mergeCell ref="J6:K7"/>
    <mergeCell ref="M6:M7"/>
    <mergeCell ref="AU7:AV7"/>
    <mergeCell ref="AX7:AY7"/>
    <mergeCell ref="A1:A3"/>
    <mergeCell ref="B1:H1"/>
    <mergeCell ref="B2:H2"/>
    <mergeCell ref="B3:H3"/>
    <mergeCell ref="S5:S7"/>
    <mergeCell ref="T5:AS5"/>
    <mergeCell ref="T6:Z6"/>
    <mergeCell ref="AA6:AP6"/>
    <mergeCell ref="AQ6:AQ7"/>
    <mergeCell ref="AR6:AR7"/>
    <mergeCell ref="AS6:AS7"/>
  </mergeCells>
  <conditionalFormatting sqref="I8">
    <cfRule type="cellIs" dxfId="470" priority="1" operator="equal">
      <formula>"RARA VEZ"</formula>
    </cfRule>
  </conditionalFormatting>
  <conditionalFormatting sqref="I8">
    <cfRule type="cellIs" dxfId="469" priority="2" operator="equal">
      <formula>"IMPROBABLE"</formula>
    </cfRule>
  </conditionalFormatting>
  <conditionalFormatting sqref="I8">
    <cfRule type="cellIs" dxfId="468" priority="3" operator="equal">
      <formula>"POSIBLE"</formula>
    </cfRule>
  </conditionalFormatting>
  <conditionalFormatting sqref="I8">
    <cfRule type="cellIs" dxfId="467" priority="4" operator="equal">
      <formula>"PROBABLE"</formula>
    </cfRule>
  </conditionalFormatting>
  <conditionalFormatting sqref="I8">
    <cfRule type="cellIs" dxfId="466" priority="5" operator="equal">
      <formula>"CASI SEGURO"</formula>
    </cfRule>
  </conditionalFormatting>
  <conditionalFormatting sqref="K8:L8 L9:L10">
    <cfRule type="containsText" dxfId="465" priority="6" stopIfTrue="1" operator="containsText" text="ALTA">
      <formula>NOT(ISERROR(SEARCH(("ALTA"),(K8))))</formula>
    </cfRule>
  </conditionalFormatting>
  <conditionalFormatting sqref="K8:L8 L9:L10">
    <cfRule type="containsText" dxfId="464" priority="7" stopIfTrue="1" operator="containsText" text="MEDIA">
      <formula>NOT(ISERROR(SEARCH(("MEDIA"),(K8))))</formula>
    </cfRule>
  </conditionalFormatting>
  <conditionalFormatting sqref="K8:L8 L9:L10">
    <cfRule type="containsText" dxfId="463" priority="8" stopIfTrue="1" operator="containsText" text="BAJA">
      <formula>NOT(ISERROR(SEARCH(("BAJA"),(K8))))</formula>
    </cfRule>
  </conditionalFormatting>
  <conditionalFormatting sqref="K8:L8 L9:L10">
    <cfRule type="containsText" dxfId="462" priority="9" stopIfTrue="1" operator="containsText" text="ALTO">
      <formula>NOT(ISERROR(SEARCH(("ALTO"),(K8))))</formula>
    </cfRule>
  </conditionalFormatting>
  <conditionalFormatting sqref="K8:L8 L9:L10">
    <cfRule type="containsText" dxfId="461" priority="10" stopIfTrue="1" operator="containsText" text="ALTO">
      <formula>NOT(ISERROR(SEARCH(("ALTO"),(K8))))</formula>
    </cfRule>
  </conditionalFormatting>
  <conditionalFormatting sqref="K8:L8 L9:L10">
    <cfRule type="containsText" dxfId="460" priority="11" stopIfTrue="1" operator="containsText" text="MEDIO">
      <formula>NOT(ISERROR(SEARCH(("MEDIO"),(K8))))</formula>
    </cfRule>
  </conditionalFormatting>
  <conditionalFormatting sqref="K8:L8 L9:L10">
    <cfRule type="containsText" dxfId="459" priority="12" stopIfTrue="1" operator="containsText" text="MEDIO">
      <formula>NOT(ISERROR(SEARCH(("MEDIO"),(K8))))</formula>
    </cfRule>
  </conditionalFormatting>
  <conditionalFormatting sqref="K8:L8 L9:L10">
    <cfRule type="containsText" dxfId="458" priority="13" stopIfTrue="1" operator="containsText" text="BAJO">
      <formula>NOT(ISERROR(SEARCH(("BAJO"),(K8))))</formula>
    </cfRule>
  </conditionalFormatting>
  <conditionalFormatting sqref="K8:L8 L9:L10">
    <cfRule type="cellIs" dxfId="457" priority="14" operator="equal">
      <formula>"INSIGNIFICANTE"</formula>
    </cfRule>
  </conditionalFormatting>
  <conditionalFormatting sqref="K8:L8 L9:L10">
    <cfRule type="cellIs" dxfId="456" priority="15" operator="equal">
      <formula>"MENOR"</formula>
    </cfRule>
  </conditionalFormatting>
  <conditionalFormatting sqref="K8:L8 L9:L10">
    <cfRule type="cellIs" dxfId="455" priority="16" operator="equal">
      <formula>"MODERADO"</formula>
    </cfRule>
  </conditionalFormatting>
  <conditionalFormatting sqref="K8:L8 L9:L10">
    <cfRule type="cellIs" dxfId="454" priority="17" operator="equal">
      <formula>"MAYOR"</formula>
    </cfRule>
  </conditionalFormatting>
  <conditionalFormatting sqref="K8:L8 L9:L10">
    <cfRule type="cellIs" dxfId="453" priority="18" operator="equal">
      <formula>"CATASTRÓFICO"</formula>
    </cfRule>
  </conditionalFormatting>
  <conditionalFormatting sqref="M8">
    <cfRule type="cellIs" dxfId="452" priority="19" operator="equal">
      <formula>"EXTREMA 5:5"</formula>
    </cfRule>
  </conditionalFormatting>
  <conditionalFormatting sqref="M8">
    <cfRule type="cellIs" dxfId="451" priority="20" operator="equal">
      <formula>"EXTREMA 4:5"</formula>
    </cfRule>
  </conditionalFormatting>
  <conditionalFormatting sqref="M8">
    <cfRule type="cellIs" dxfId="450" priority="21" operator="equal">
      <formula>"EXTREMA 3:5"</formula>
    </cfRule>
  </conditionalFormatting>
  <conditionalFormatting sqref="M8">
    <cfRule type="cellIs" dxfId="449" priority="22" operator="equal">
      <formula>"EXTREMA 2:5"</formula>
    </cfRule>
  </conditionalFormatting>
  <conditionalFormatting sqref="M8">
    <cfRule type="cellIs" dxfId="448" priority="23" operator="equal">
      <formula>"EXTREMA 5:4"</formula>
    </cfRule>
  </conditionalFormatting>
  <conditionalFormatting sqref="M8">
    <cfRule type="cellIs" dxfId="447" priority="24" operator="equal">
      <formula>"EXTREMA 4:4"</formula>
    </cfRule>
  </conditionalFormatting>
  <conditionalFormatting sqref="M8">
    <cfRule type="cellIs" dxfId="446" priority="25" operator="equal">
      <formula>"EXTREMA 3:4"</formula>
    </cfRule>
  </conditionalFormatting>
  <conditionalFormatting sqref="M8">
    <cfRule type="cellIs" dxfId="445" priority="26" operator="equal">
      <formula>"EXTREMA 5:3"</formula>
    </cfRule>
  </conditionalFormatting>
  <conditionalFormatting sqref="M8">
    <cfRule type="cellIs" dxfId="444" priority="27" operator="equal">
      <formula>"ALTA 1:5"</formula>
    </cfRule>
  </conditionalFormatting>
  <conditionalFormatting sqref="M8">
    <cfRule type="cellIs" dxfId="443" priority="28" operator="equal">
      <formula>"ALTA 2:4"</formula>
    </cfRule>
  </conditionalFormatting>
  <conditionalFormatting sqref="M8">
    <cfRule type="cellIs" dxfId="442" priority="29" operator="equal">
      <formula>"ALTA 1:4"</formula>
    </cfRule>
  </conditionalFormatting>
  <conditionalFormatting sqref="M8">
    <cfRule type="cellIs" dxfId="441" priority="30" operator="equal">
      <formula>"ALTA 4:3"</formula>
    </cfRule>
  </conditionalFormatting>
  <conditionalFormatting sqref="M8">
    <cfRule type="cellIs" dxfId="440" priority="31" operator="equal">
      <formula>"ALTA 3:3"</formula>
    </cfRule>
  </conditionalFormatting>
  <conditionalFormatting sqref="M8">
    <cfRule type="cellIs" dxfId="439" priority="32" operator="equal">
      <formula>"ALTA 5:2"</formula>
    </cfRule>
  </conditionalFormatting>
  <conditionalFormatting sqref="M8">
    <cfRule type="cellIs" dxfId="438" priority="33" operator="equal">
      <formula>"ALTA 4:2"</formula>
    </cfRule>
  </conditionalFormatting>
  <conditionalFormatting sqref="M8">
    <cfRule type="cellIs" dxfId="437" priority="34" operator="equal">
      <formula>"ALTA 5:1"</formula>
    </cfRule>
  </conditionalFormatting>
  <conditionalFormatting sqref="M8">
    <cfRule type="cellIs" dxfId="436" priority="35" operator="equal">
      <formula>"MODERADA 2:3"</formula>
    </cfRule>
  </conditionalFormatting>
  <conditionalFormatting sqref="M8">
    <cfRule type="cellIs" dxfId="435" priority="36" operator="equal">
      <formula>"MODERADA 1:3"</formula>
    </cfRule>
  </conditionalFormatting>
  <conditionalFormatting sqref="M8">
    <cfRule type="cellIs" dxfId="434" priority="37" operator="equal">
      <formula>"MODERADA 3:2"</formula>
    </cfRule>
  </conditionalFormatting>
  <conditionalFormatting sqref="M8">
    <cfRule type="cellIs" dxfId="433" priority="38" operator="equal">
      <formula>"MODERADA 4:1"</formula>
    </cfRule>
  </conditionalFormatting>
  <conditionalFormatting sqref="M8">
    <cfRule type="cellIs" dxfId="432" priority="39" operator="equal">
      <formula>"BAJA 2:2"</formula>
    </cfRule>
  </conditionalFormatting>
  <conditionalFormatting sqref="M8">
    <cfRule type="cellIs" dxfId="431" priority="40" operator="equal">
      <formula>"BAJA 1:2"</formula>
    </cfRule>
  </conditionalFormatting>
  <conditionalFormatting sqref="M8">
    <cfRule type="cellIs" dxfId="430" priority="41" operator="equal">
      <formula>"BAJA 3:1"</formula>
    </cfRule>
  </conditionalFormatting>
  <conditionalFormatting sqref="M8">
    <cfRule type="cellIs" dxfId="429" priority="42" operator="equal">
      <formula>"BAJA 2:1"</formula>
    </cfRule>
  </conditionalFormatting>
  <conditionalFormatting sqref="M8">
    <cfRule type="cellIs" dxfId="428" priority="43" operator="equal">
      <formula>"BAJA 1:1"</formula>
    </cfRule>
  </conditionalFormatting>
  <conditionalFormatting sqref="AV8">
    <cfRule type="cellIs" dxfId="427" priority="44" operator="equal">
      <formula>"RARA VEZ"</formula>
    </cfRule>
  </conditionalFormatting>
  <conditionalFormatting sqref="AV8">
    <cfRule type="cellIs" dxfId="426" priority="45" operator="equal">
      <formula>"IMPROBABLE"</formula>
    </cfRule>
  </conditionalFormatting>
  <conditionalFormatting sqref="AV8">
    <cfRule type="cellIs" dxfId="425" priority="46" operator="equal">
      <formula>"POSIBLE"</formula>
    </cfRule>
  </conditionalFormatting>
  <conditionalFormatting sqref="AV8">
    <cfRule type="cellIs" dxfId="424" priority="47" operator="equal">
      <formula>"PROBABLE"</formula>
    </cfRule>
  </conditionalFormatting>
  <conditionalFormatting sqref="AV8">
    <cfRule type="cellIs" dxfId="423" priority="48" operator="equal">
      <formula>"CASI SEGURO"</formula>
    </cfRule>
  </conditionalFormatting>
  <conditionalFormatting sqref="AY8">
    <cfRule type="containsText" dxfId="422" priority="49" stopIfTrue="1" operator="containsText" text="ALTA">
      <formula>NOT(ISERROR(SEARCH(("ALTA"),(AY8))))</formula>
    </cfRule>
  </conditionalFormatting>
  <conditionalFormatting sqref="AY8">
    <cfRule type="containsText" dxfId="421" priority="50" stopIfTrue="1" operator="containsText" text="MEDIA">
      <formula>NOT(ISERROR(SEARCH(("MEDIA"),(AY8))))</formula>
    </cfRule>
  </conditionalFormatting>
  <conditionalFormatting sqref="AY8">
    <cfRule type="containsText" dxfId="420" priority="51" stopIfTrue="1" operator="containsText" text="BAJA">
      <formula>NOT(ISERROR(SEARCH(("BAJA"),(AY8))))</formula>
    </cfRule>
  </conditionalFormatting>
  <conditionalFormatting sqref="AY8">
    <cfRule type="containsText" dxfId="419" priority="52" stopIfTrue="1" operator="containsText" text="ALTO">
      <formula>NOT(ISERROR(SEARCH(("ALTO"),(AY8))))</formula>
    </cfRule>
  </conditionalFormatting>
  <conditionalFormatting sqref="AY8">
    <cfRule type="containsText" dxfId="418" priority="53" stopIfTrue="1" operator="containsText" text="ALTO">
      <formula>NOT(ISERROR(SEARCH(("ALTO"),(AY8))))</formula>
    </cfRule>
  </conditionalFormatting>
  <conditionalFormatting sqref="AY8">
    <cfRule type="containsText" dxfId="417" priority="54" stopIfTrue="1" operator="containsText" text="MEDIO">
      <formula>NOT(ISERROR(SEARCH(("MEDIO"),(AY8))))</formula>
    </cfRule>
  </conditionalFormatting>
  <conditionalFormatting sqref="AY8">
    <cfRule type="containsText" dxfId="416" priority="55" stopIfTrue="1" operator="containsText" text="MEDIO">
      <formula>NOT(ISERROR(SEARCH(("MEDIO"),(AY8))))</formula>
    </cfRule>
  </conditionalFormatting>
  <conditionalFormatting sqref="AY8">
    <cfRule type="containsText" dxfId="415" priority="56" stopIfTrue="1" operator="containsText" text="BAJO">
      <formula>NOT(ISERROR(SEARCH(("BAJO"),(AY8))))</formula>
    </cfRule>
  </conditionalFormatting>
  <conditionalFormatting sqref="AY8">
    <cfRule type="cellIs" dxfId="414" priority="57" operator="equal">
      <formula>"INSIGNIFICANTE"</formula>
    </cfRule>
  </conditionalFormatting>
  <conditionalFormatting sqref="AY8">
    <cfRule type="cellIs" dxfId="413" priority="58" operator="equal">
      <formula>"MENOR"</formula>
    </cfRule>
  </conditionalFormatting>
  <conditionalFormatting sqref="AY8">
    <cfRule type="cellIs" dxfId="412" priority="59" operator="equal">
      <formula>"MODERADO"</formula>
    </cfRule>
  </conditionalFormatting>
  <conditionalFormatting sqref="AY8">
    <cfRule type="cellIs" dxfId="411" priority="60" operator="equal">
      <formula>"MAYOR"</formula>
    </cfRule>
  </conditionalFormatting>
  <conditionalFormatting sqref="AY8">
    <cfRule type="cellIs" dxfId="410" priority="61" operator="equal">
      <formula>"CATASTRÓFICO"</formula>
    </cfRule>
  </conditionalFormatting>
  <conditionalFormatting sqref="BA8">
    <cfRule type="cellIs" dxfId="409" priority="62" operator="equal">
      <formula>"EXTREMA 5:5"</formula>
    </cfRule>
  </conditionalFormatting>
  <conditionalFormatting sqref="BA8">
    <cfRule type="cellIs" dxfId="408" priority="63" operator="equal">
      <formula>"EXTREMA 4:5"</formula>
    </cfRule>
  </conditionalFormatting>
  <conditionalFormatting sqref="BA8">
    <cfRule type="cellIs" dxfId="407" priority="64" operator="equal">
      <formula>"EXTREMA 3:5"</formula>
    </cfRule>
  </conditionalFormatting>
  <conditionalFormatting sqref="BA8">
    <cfRule type="cellIs" dxfId="406" priority="65" operator="equal">
      <formula>"EXTREMA 2:5"</formula>
    </cfRule>
  </conditionalFormatting>
  <conditionalFormatting sqref="BA8">
    <cfRule type="cellIs" dxfId="405" priority="66" operator="equal">
      <formula>"EXTREMA 5:4"</formula>
    </cfRule>
  </conditionalFormatting>
  <conditionalFormatting sqref="BA8">
    <cfRule type="cellIs" dxfId="404" priority="67" operator="equal">
      <formula>"EXTREMA 4:4"</formula>
    </cfRule>
  </conditionalFormatting>
  <conditionalFormatting sqref="BA8">
    <cfRule type="cellIs" dxfId="403" priority="68" operator="equal">
      <formula>"EXTREMA 3:4"</formula>
    </cfRule>
  </conditionalFormatting>
  <conditionalFormatting sqref="BA8">
    <cfRule type="cellIs" dxfId="402" priority="69" operator="equal">
      <formula>"EXTREMA 5:3"</formula>
    </cfRule>
  </conditionalFormatting>
  <conditionalFormatting sqref="BA8">
    <cfRule type="cellIs" dxfId="401" priority="70" operator="equal">
      <formula>"ALTA 1:5"</formula>
    </cfRule>
  </conditionalFormatting>
  <conditionalFormatting sqref="BA8">
    <cfRule type="cellIs" dxfId="400" priority="71" operator="equal">
      <formula>"ALTA 2:4"</formula>
    </cfRule>
  </conditionalFormatting>
  <conditionalFormatting sqref="BA8">
    <cfRule type="cellIs" dxfId="399" priority="72" operator="equal">
      <formula>"ALTA 1:4"</formula>
    </cfRule>
  </conditionalFormatting>
  <conditionalFormatting sqref="BA8">
    <cfRule type="cellIs" dxfId="398" priority="73" operator="equal">
      <formula>"ALTA 4:3"</formula>
    </cfRule>
  </conditionalFormatting>
  <conditionalFormatting sqref="BA8">
    <cfRule type="cellIs" dxfId="397" priority="74" operator="equal">
      <formula>"ALTA 3:3"</formula>
    </cfRule>
  </conditionalFormatting>
  <conditionalFormatting sqref="BA8">
    <cfRule type="cellIs" dxfId="396" priority="75" operator="equal">
      <formula>"ALTA 5:2"</formula>
    </cfRule>
  </conditionalFormatting>
  <conditionalFormatting sqref="BA8">
    <cfRule type="cellIs" dxfId="395" priority="76" operator="equal">
      <formula>"ALTA 4:2"</formula>
    </cfRule>
  </conditionalFormatting>
  <conditionalFormatting sqref="BA8">
    <cfRule type="cellIs" dxfId="394" priority="77" operator="equal">
      <formula>"ALTA 5:1"</formula>
    </cfRule>
  </conditionalFormatting>
  <conditionalFormatting sqref="BA8">
    <cfRule type="cellIs" dxfId="393" priority="78" operator="equal">
      <formula>"MODERADA 2:3"</formula>
    </cfRule>
  </conditionalFormatting>
  <conditionalFormatting sqref="BA8">
    <cfRule type="cellIs" dxfId="392" priority="79" operator="equal">
      <formula>"MODERADA 1:3"</formula>
    </cfRule>
  </conditionalFormatting>
  <conditionalFormatting sqref="BA8">
    <cfRule type="cellIs" dxfId="391" priority="80" operator="equal">
      <formula>"MODERADA 3:2"</formula>
    </cfRule>
  </conditionalFormatting>
  <conditionalFormatting sqref="BA8">
    <cfRule type="cellIs" dxfId="390" priority="81" operator="equal">
      <formula>"MODERADA 4:1"</formula>
    </cfRule>
  </conditionalFormatting>
  <conditionalFormatting sqref="BA8">
    <cfRule type="cellIs" dxfId="389" priority="82" operator="equal">
      <formula>"BAJA 2:2"</formula>
    </cfRule>
  </conditionalFormatting>
  <conditionalFormatting sqref="BA8">
    <cfRule type="cellIs" dxfId="388" priority="83" operator="equal">
      <formula>"BAJA 1:2"</formula>
    </cfRule>
  </conditionalFormatting>
  <conditionalFormatting sqref="BA8">
    <cfRule type="cellIs" dxfId="387" priority="84" operator="equal">
      <formula>"BAJA 3:1"</formula>
    </cfRule>
  </conditionalFormatting>
  <conditionalFormatting sqref="BA8">
    <cfRule type="cellIs" dxfId="386" priority="85" operator="equal">
      <formula>"BAJA 2:1"</formula>
    </cfRule>
  </conditionalFormatting>
  <conditionalFormatting sqref="BA8">
    <cfRule type="cellIs" dxfId="385" priority="86" operator="equal">
      <formula>"BAJA 1:1"</formula>
    </cfRule>
  </conditionalFormatting>
  <conditionalFormatting sqref="AZ8:AZ10">
    <cfRule type="containsText" dxfId="384" priority="87" stopIfTrue="1" operator="containsText" text="ALTA">
      <formula>NOT(ISERROR(SEARCH(("ALTA"),(AZ8))))</formula>
    </cfRule>
  </conditionalFormatting>
  <conditionalFormatting sqref="AZ8:AZ10">
    <cfRule type="containsText" dxfId="383" priority="88" stopIfTrue="1" operator="containsText" text="MEDIA">
      <formula>NOT(ISERROR(SEARCH(("MEDIA"),(AZ8))))</formula>
    </cfRule>
  </conditionalFormatting>
  <conditionalFormatting sqref="AZ8:AZ10">
    <cfRule type="containsText" dxfId="382" priority="89" stopIfTrue="1" operator="containsText" text="BAJA">
      <formula>NOT(ISERROR(SEARCH(("BAJA"),(AZ8))))</formula>
    </cfRule>
  </conditionalFormatting>
  <conditionalFormatting sqref="AZ8:AZ10">
    <cfRule type="containsText" dxfId="381" priority="90" stopIfTrue="1" operator="containsText" text="ALTO">
      <formula>NOT(ISERROR(SEARCH(("ALTO"),(AZ8))))</formula>
    </cfRule>
  </conditionalFormatting>
  <conditionalFormatting sqref="AZ8:AZ10">
    <cfRule type="containsText" dxfId="380" priority="91" stopIfTrue="1" operator="containsText" text="ALTO">
      <formula>NOT(ISERROR(SEARCH(("ALTO"),(AZ8))))</formula>
    </cfRule>
  </conditionalFormatting>
  <conditionalFormatting sqref="AZ8:AZ10">
    <cfRule type="containsText" dxfId="379" priority="92" stopIfTrue="1" operator="containsText" text="MEDIO">
      <formula>NOT(ISERROR(SEARCH(("MEDIO"),(AZ8))))</formula>
    </cfRule>
  </conditionalFormatting>
  <conditionalFormatting sqref="AZ8:AZ10">
    <cfRule type="containsText" dxfId="378" priority="93" stopIfTrue="1" operator="containsText" text="MEDIO">
      <formula>NOT(ISERROR(SEARCH(("MEDIO"),(AZ8))))</formula>
    </cfRule>
  </conditionalFormatting>
  <conditionalFormatting sqref="AZ8:AZ10">
    <cfRule type="containsText" dxfId="377" priority="94" stopIfTrue="1" operator="containsText" text="BAJO">
      <formula>NOT(ISERROR(SEARCH(("BAJO"),(AZ8))))</formula>
    </cfRule>
  </conditionalFormatting>
  <conditionalFormatting sqref="AZ8:AZ10">
    <cfRule type="cellIs" dxfId="376" priority="95" operator="equal">
      <formula>"INSIGNIFICANTE"</formula>
    </cfRule>
  </conditionalFormatting>
  <conditionalFormatting sqref="AZ8:AZ10">
    <cfRule type="cellIs" dxfId="375" priority="96" operator="equal">
      <formula>"MENOR"</formula>
    </cfRule>
  </conditionalFormatting>
  <conditionalFormatting sqref="AZ8:AZ10">
    <cfRule type="cellIs" dxfId="374" priority="97" operator="equal">
      <formula>"MODERADO"</formula>
    </cfRule>
  </conditionalFormatting>
  <conditionalFormatting sqref="AZ8:AZ10">
    <cfRule type="cellIs" dxfId="373" priority="98" operator="equal">
      <formula>"MAYOR"</formula>
    </cfRule>
  </conditionalFormatting>
  <conditionalFormatting sqref="AZ8:AZ10">
    <cfRule type="cellIs" dxfId="372" priority="99" operator="equal">
      <formula>"CATASTRÓFICO"</formula>
    </cfRule>
  </conditionalFormatting>
  <dataValidations count="13">
    <dataValidation type="list" allowBlank="1" showInputMessage="1" showErrorMessage="1" prompt="CALIFIQUE - 1 - Insignificante_x000a_2 - Menor_x000a_3 - Moderado_x000a_4 - Mayor_x000a_5 - Catastrófico" sqref="J8 AX8" xr:uid="{00000000-0002-0000-0E00-000000000000}">
      <formula1>$AI$13:$AI$17</formula1>
    </dataValidation>
    <dataValidation type="list" allowBlank="1" showErrorMessage="1" sqref="AM8:AM10" xr:uid="{00000000-0002-0000-0E00-000001000000}">
      <formula1>$AM$83:$AM$85</formula1>
    </dataValidation>
    <dataValidation type="list" allowBlank="1" showInputMessage="1" showErrorMessage="1" prompt="Seleccione el tipo de riesgo de acuerdo a la lista desplegable" sqref="G8" xr:uid="{00000000-0002-0000-0E00-000002000000}">
      <formula1>$AH$13:$AH$22</formula1>
    </dataValidation>
    <dataValidation type="list" allowBlank="1" showErrorMessage="1" sqref="AQ8:AS8 AQ9:AR10" xr:uid="{00000000-0002-0000-0E00-000003000000}">
      <formula1>$AQ$83:$AQ$85</formula1>
    </dataValidation>
    <dataValidation type="list" allowBlank="1" showErrorMessage="1" sqref="AG8:AG10" xr:uid="{00000000-0002-0000-0E00-000004000000}">
      <formula1>$AG$83:$AG$85</formula1>
    </dataValidation>
    <dataValidation type="list" allowBlank="1" showErrorMessage="1" sqref="AI8:AI10" xr:uid="{00000000-0002-0000-0E00-000005000000}">
      <formula1>$AI$83:$AI$84</formula1>
    </dataValidation>
    <dataValidation type="list" allowBlank="1" showErrorMessage="1" sqref="AT8 AW8" xr:uid="{00000000-0002-0000-0E00-000006000000}">
      <formula1>$AT$83:$AT$85</formula1>
    </dataValidation>
    <dataValidation type="list" allowBlank="1" showErrorMessage="1" sqref="AK8:AK10" xr:uid="{00000000-0002-0000-0E00-000007000000}">
      <formula1>$AK$83:$AK$84</formula1>
    </dataValidation>
    <dataValidation type="list" allowBlank="1" showErrorMessage="1" sqref="AA8:AA10" xr:uid="{00000000-0002-0000-0E00-000008000000}">
      <formula1>$AA$83:$AA$84</formula1>
    </dataValidation>
    <dataValidation type="list" allowBlank="1" showInputMessage="1" prompt="CALIFIQUE - 1 - Rara vez_x000a_2 - Improbable_x000a_3 - Posible_x000a_4 - Probable_x000a_5 - Casi Seguro_x000a_" sqref="H8 AU8" xr:uid="{00000000-0002-0000-0E00-000009000000}">
      <formula1>$AI$13:$AI$17</formula1>
    </dataValidation>
    <dataValidation type="list" allowBlank="1" showErrorMessage="1" sqref="S8" xr:uid="{00000000-0002-0000-0E00-00000A000000}">
      <formula1>$S$15:$S$18</formula1>
    </dataValidation>
    <dataValidation type="list" allowBlank="1" showErrorMessage="1" sqref="AE8:AE10" xr:uid="{00000000-0002-0000-0E00-00000B000000}">
      <formula1>$AE$83:$AE$84</formula1>
    </dataValidation>
    <dataValidation type="list" allowBlank="1" showErrorMessage="1" sqref="AC8:AC10" xr:uid="{00000000-0002-0000-0E00-00000C000000}">
      <formula1>$AC$83:$AC$84</formula1>
    </dataValidation>
  </dataValidations>
  <printOptions horizontalCentered="1"/>
  <pageMargins left="0.74803149606299213" right="0.74803149606299213" top="0.98425196850393704" bottom="0.98425196850393704" header="0" footer="0"/>
  <pageSetup scale="65" orientation="landscape"/>
  <headerFooter>
    <oddFooter>&amp;LVersión 1 05-12-2019</oddFooter>
  </headerFooter>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6923C"/>
  </sheetPr>
  <dimension ref="A1:CG1000"/>
  <sheetViews>
    <sheetView topLeftCell="CB1" zoomScale="70" zoomScaleNormal="70" workbookViewId="0">
      <pane ySplit="3" topLeftCell="A13" activePane="bottomLeft" state="frozen"/>
      <selection pane="bottomLeft" activeCell="B5" sqref="B5:B7"/>
    </sheetView>
  </sheetViews>
  <sheetFormatPr baseColWidth="10" defaultColWidth="11.21875" defaultRowHeight="15" customHeight="1"/>
  <cols>
    <col min="1" max="1" width="14.88671875" customWidth="1"/>
    <col min="2" max="2" width="36.88671875" customWidth="1"/>
    <col min="3" max="3" width="42.44140625" customWidth="1"/>
    <col min="4" max="4" width="60.5546875" customWidth="1"/>
    <col min="5" max="5" width="23.5546875" customWidth="1"/>
    <col min="6" max="6" width="44.77734375" customWidth="1"/>
    <col min="7" max="7" width="30.44140625" customWidth="1"/>
    <col min="8" max="18" width="30.44140625" hidden="1" customWidth="1"/>
    <col min="19" max="19" width="30.44140625" customWidth="1"/>
    <col min="20" max="20" width="27.44140625" customWidth="1"/>
    <col min="21" max="21" width="30.44140625" customWidth="1"/>
    <col min="22" max="22" width="19.109375" customWidth="1"/>
    <col min="23" max="23" width="24.21875" customWidth="1"/>
    <col min="24" max="24" width="30.44140625" customWidth="1"/>
    <col min="25" max="25" width="16.109375" customWidth="1"/>
    <col min="26" max="32" width="30.44140625" customWidth="1"/>
    <col min="33" max="33" width="35.88671875" customWidth="1"/>
    <col min="34" max="36" width="30.44140625" customWidth="1"/>
    <col min="37" max="37" width="34.44140625" customWidth="1"/>
    <col min="38" max="49" width="30.44140625" customWidth="1"/>
    <col min="50" max="50" width="21.33203125" customWidth="1"/>
    <col min="51" max="53" width="30.44140625" customWidth="1"/>
    <col min="54" max="58" width="30.44140625" hidden="1" customWidth="1"/>
    <col min="59" max="59" width="30.44140625" customWidth="1"/>
    <col min="60" max="60" width="19.88671875" customWidth="1"/>
    <col min="61" max="61" width="20.77734375" customWidth="1"/>
    <col min="62" max="62" width="20.88671875" customWidth="1"/>
    <col min="63" max="63" width="30.44140625" customWidth="1"/>
    <col min="64" max="64" width="26.44140625" hidden="1" customWidth="1"/>
    <col min="65" max="65" width="20.5546875" hidden="1" customWidth="1"/>
    <col min="66" max="66" width="16.5546875" hidden="1" customWidth="1"/>
    <col min="67" max="69" width="30.44140625" hidden="1" customWidth="1"/>
    <col min="70" max="70" width="52.6640625" customWidth="1"/>
    <col min="71" max="72" width="30.44140625" customWidth="1"/>
    <col min="73" max="73" width="49.33203125" customWidth="1"/>
    <col min="74" max="84" width="30.44140625" customWidth="1"/>
    <col min="85" max="85" width="39" customWidth="1"/>
  </cols>
  <sheetData>
    <row r="1" spans="1:85" ht="27.75" customHeight="1">
      <c r="A1" s="445"/>
      <c r="B1" s="446" t="s">
        <v>0</v>
      </c>
      <c r="C1" s="421"/>
      <c r="D1" s="421"/>
      <c r="E1" s="421"/>
      <c r="F1" s="421"/>
      <c r="G1" s="421"/>
      <c r="H1" s="422"/>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27.75" customHeight="1">
      <c r="A2" s="435"/>
      <c r="B2" s="447" t="s">
        <v>197</v>
      </c>
      <c r="C2" s="421"/>
      <c r="D2" s="421"/>
      <c r="E2" s="421"/>
      <c r="F2" s="421"/>
      <c r="G2" s="421"/>
      <c r="H2" s="422"/>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27.75" customHeight="1">
      <c r="A3" s="436"/>
      <c r="B3" s="446" t="s">
        <v>2</v>
      </c>
      <c r="C3" s="421"/>
      <c r="D3" s="421"/>
      <c r="E3" s="421"/>
      <c r="F3" s="421"/>
      <c r="G3" s="421"/>
      <c r="H3" s="422"/>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ht="26.25" customHeight="1">
      <c r="A5" s="449" t="s">
        <v>198</v>
      </c>
      <c r="B5" s="449" t="s">
        <v>199</v>
      </c>
      <c r="C5" s="449" t="s">
        <v>200</v>
      </c>
      <c r="D5" s="465" t="s">
        <v>201</v>
      </c>
      <c r="E5" s="421"/>
      <c r="F5" s="421"/>
      <c r="G5" s="421"/>
      <c r="H5" s="421"/>
      <c r="I5" s="421"/>
      <c r="J5" s="421"/>
      <c r="K5" s="421"/>
      <c r="L5" s="421"/>
      <c r="M5" s="422"/>
      <c r="N5" s="19"/>
      <c r="O5" s="19"/>
      <c r="P5" s="19"/>
      <c r="Q5" s="19"/>
      <c r="R5" s="19"/>
      <c r="S5" s="743" t="s">
        <v>202</v>
      </c>
      <c r="T5" s="744" t="s">
        <v>203</v>
      </c>
      <c r="U5" s="745"/>
      <c r="V5" s="745"/>
      <c r="W5" s="745"/>
      <c r="X5" s="745"/>
      <c r="Y5" s="745"/>
      <c r="Z5" s="745"/>
      <c r="AA5" s="745"/>
      <c r="AB5" s="745"/>
      <c r="AC5" s="745"/>
      <c r="AD5" s="745"/>
      <c r="AE5" s="745"/>
      <c r="AF5" s="745"/>
      <c r="AG5" s="745"/>
      <c r="AH5" s="745"/>
      <c r="AI5" s="745"/>
      <c r="AJ5" s="745"/>
      <c r="AK5" s="745"/>
      <c r="AL5" s="745"/>
      <c r="AM5" s="745"/>
      <c r="AN5" s="745"/>
      <c r="AO5" s="745"/>
      <c r="AP5" s="745"/>
      <c r="AQ5" s="745"/>
      <c r="AR5" s="745"/>
      <c r="AS5" s="746"/>
      <c r="AT5" s="766" t="s">
        <v>204</v>
      </c>
      <c r="AU5" s="756"/>
      <c r="AV5" s="756"/>
      <c r="AW5" s="756"/>
      <c r="AX5" s="756"/>
      <c r="AY5" s="756"/>
      <c r="AZ5" s="756"/>
      <c r="BA5" s="767"/>
      <c r="BB5" s="354"/>
      <c r="BC5" s="19"/>
      <c r="BD5" s="19"/>
      <c r="BE5" s="19"/>
      <c r="BF5" s="141"/>
      <c r="BG5" s="769" t="s">
        <v>347</v>
      </c>
      <c r="BH5" s="756"/>
      <c r="BI5" s="756"/>
      <c r="BJ5" s="756"/>
      <c r="BK5" s="767"/>
      <c r="BL5" s="755" t="s">
        <v>206</v>
      </c>
      <c r="BM5" s="756"/>
      <c r="BN5" s="756"/>
      <c r="BO5" s="756"/>
      <c r="BP5" s="756"/>
      <c r="BQ5" s="757"/>
      <c r="BR5" s="462" t="s">
        <v>207</v>
      </c>
      <c r="BS5" s="463"/>
      <c r="BT5" s="464"/>
      <c r="BU5" s="462" t="s">
        <v>208</v>
      </c>
      <c r="BV5" s="463"/>
      <c r="BW5" s="463"/>
      <c r="BX5" s="464"/>
      <c r="BY5" s="450" t="s">
        <v>209</v>
      </c>
      <c r="BZ5" s="451"/>
      <c r="CA5" s="451"/>
      <c r="CB5" s="466"/>
      <c r="CC5" s="450" t="s">
        <v>210</v>
      </c>
      <c r="CD5" s="451"/>
      <c r="CE5" s="451"/>
      <c r="CF5" s="451"/>
      <c r="CG5" s="428"/>
    </row>
    <row r="6" spans="1:85" ht="15" customHeight="1">
      <c r="A6" s="435"/>
      <c r="B6" s="435"/>
      <c r="C6" s="435"/>
      <c r="D6" s="438" t="s">
        <v>211</v>
      </c>
      <c r="E6" s="438" t="s">
        <v>348</v>
      </c>
      <c r="F6" s="438" t="s">
        <v>213</v>
      </c>
      <c r="G6" s="468" t="s">
        <v>214</v>
      </c>
      <c r="H6" s="443" t="s">
        <v>215</v>
      </c>
      <c r="I6" s="428"/>
      <c r="J6" s="443" t="s">
        <v>216</v>
      </c>
      <c r="K6" s="428"/>
      <c r="L6" s="20"/>
      <c r="M6" s="438" t="s">
        <v>217</v>
      </c>
      <c r="N6" s="19"/>
      <c r="O6" s="19"/>
      <c r="P6" s="19"/>
      <c r="Q6" s="19"/>
      <c r="R6" s="19"/>
      <c r="S6" s="515"/>
      <c r="T6" s="747" t="s">
        <v>218</v>
      </c>
      <c r="U6" s="421"/>
      <c r="V6" s="421"/>
      <c r="W6" s="421"/>
      <c r="X6" s="421"/>
      <c r="Y6" s="421"/>
      <c r="Z6" s="422"/>
      <c r="AA6" s="748" t="s">
        <v>219</v>
      </c>
      <c r="AB6" s="421"/>
      <c r="AC6" s="421"/>
      <c r="AD6" s="421"/>
      <c r="AE6" s="421"/>
      <c r="AF6" s="421"/>
      <c r="AG6" s="421"/>
      <c r="AH6" s="421"/>
      <c r="AI6" s="421"/>
      <c r="AJ6" s="421"/>
      <c r="AK6" s="421"/>
      <c r="AL6" s="421"/>
      <c r="AM6" s="421"/>
      <c r="AN6" s="421"/>
      <c r="AO6" s="421"/>
      <c r="AP6" s="422"/>
      <c r="AQ6" s="442" t="s">
        <v>220</v>
      </c>
      <c r="AR6" s="442" t="s">
        <v>221</v>
      </c>
      <c r="AS6" s="749" t="s">
        <v>222</v>
      </c>
      <c r="AT6" s="758"/>
      <c r="AU6" s="452"/>
      <c r="AV6" s="452"/>
      <c r="AW6" s="452"/>
      <c r="AX6" s="452"/>
      <c r="AY6" s="452"/>
      <c r="AZ6" s="452"/>
      <c r="BA6" s="768"/>
      <c r="BB6" s="354"/>
      <c r="BC6" s="19"/>
      <c r="BD6" s="19"/>
      <c r="BE6" s="19"/>
      <c r="BF6" s="141"/>
      <c r="BG6" s="758"/>
      <c r="BH6" s="452"/>
      <c r="BI6" s="452"/>
      <c r="BJ6" s="452"/>
      <c r="BK6" s="768"/>
      <c r="BL6" s="758"/>
      <c r="BM6" s="452"/>
      <c r="BN6" s="452"/>
      <c r="BO6" s="452"/>
      <c r="BP6" s="452"/>
      <c r="BQ6" s="467"/>
      <c r="BR6" s="431"/>
      <c r="BS6" s="452"/>
      <c r="BT6" s="432"/>
      <c r="BU6" s="431"/>
      <c r="BV6" s="452"/>
      <c r="BW6" s="452"/>
      <c r="BX6" s="432"/>
      <c r="BY6" s="431"/>
      <c r="BZ6" s="452"/>
      <c r="CA6" s="452"/>
      <c r="CB6" s="467"/>
      <c r="CC6" s="431"/>
      <c r="CD6" s="452"/>
      <c r="CE6" s="452"/>
      <c r="CF6" s="452"/>
      <c r="CG6" s="432"/>
    </row>
    <row r="7" spans="1:85" ht="100.5" customHeight="1">
      <c r="A7" s="436"/>
      <c r="B7" s="436"/>
      <c r="C7" s="436"/>
      <c r="D7" s="436"/>
      <c r="E7" s="436"/>
      <c r="F7" s="436"/>
      <c r="G7" s="436"/>
      <c r="H7" s="431"/>
      <c r="I7" s="432"/>
      <c r="J7" s="431"/>
      <c r="K7" s="432"/>
      <c r="L7" s="20"/>
      <c r="M7" s="436"/>
      <c r="N7" s="19" t="s">
        <v>223</v>
      </c>
      <c r="O7" s="19" t="s">
        <v>224</v>
      </c>
      <c r="P7" s="19" t="s">
        <v>225</v>
      </c>
      <c r="Q7" s="19" t="s">
        <v>226</v>
      </c>
      <c r="R7" s="19" t="s">
        <v>227</v>
      </c>
      <c r="S7" s="498"/>
      <c r="T7" s="355" t="s">
        <v>228</v>
      </c>
      <c r="U7" s="356" t="s">
        <v>229</v>
      </c>
      <c r="V7" s="356" t="s">
        <v>230</v>
      </c>
      <c r="W7" s="356" t="s">
        <v>231</v>
      </c>
      <c r="X7" s="356" t="s">
        <v>232</v>
      </c>
      <c r="Y7" s="356" t="s">
        <v>233</v>
      </c>
      <c r="Z7" s="356" t="s">
        <v>234</v>
      </c>
      <c r="AA7" s="357" t="s">
        <v>235</v>
      </c>
      <c r="AB7" s="358" t="s">
        <v>236</v>
      </c>
      <c r="AC7" s="357" t="s">
        <v>237</v>
      </c>
      <c r="AD7" s="358" t="s">
        <v>236</v>
      </c>
      <c r="AE7" s="357" t="s">
        <v>238</v>
      </c>
      <c r="AF7" s="358" t="s">
        <v>236</v>
      </c>
      <c r="AG7" s="357" t="s">
        <v>2127</v>
      </c>
      <c r="AH7" s="358" t="s">
        <v>236</v>
      </c>
      <c r="AI7" s="357" t="s">
        <v>240</v>
      </c>
      <c r="AJ7" s="357" t="s">
        <v>236</v>
      </c>
      <c r="AK7" s="357" t="s">
        <v>241</v>
      </c>
      <c r="AL7" s="357" t="s">
        <v>236</v>
      </c>
      <c r="AM7" s="357" t="s">
        <v>242</v>
      </c>
      <c r="AN7" s="358" t="s">
        <v>236</v>
      </c>
      <c r="AO7" s="359" t="s">
        <v>243</v>
      </c>
      <c r="AP7" s="357" t="s">
        <v>244</v>
      </c>
      <c r="AQ7" s="632"/>
      <c r="AR7" s="632"/>
      <c r="AS7" s="733"/>
      <c r="AT7" s="360" t="s">
        <v>245</v>
      </c>
      <c r="AU7" s="750" t="s">
        <v>215</v>
      </c>
      <c r="AV7" s="751"/>
      <c r="AW7" s="361" t="s">
        <v>246</v>
      </c>
      <c r="AX7" s="750" t="s">
        <v>216</v>
      </c>
      <c r="AY7" s="751"/>
      <c r="AZ7" s="362"/>
      <c r="BA7" s="363" t="s">
        <v>247</v>
      </c>
      <c r="BB7" s="354" t="s">
        <v>223</v>
      </c>
      <c r="BC7" s="19" t="s">
        <v>224</v>
      </c>
      <c r="BD7" s="19" t="s">
        <v>225</v>
      </c>
      <c r="BE7" s="19" t="s">
        <v>226</v>
      </c>
      <c r="BF7" s="141" t="s">
        <v>227</v>
      </c>
      <c r="BG7" s="364" t="s">
        <v>248</v>
      </c>
      <c r="BH7" s="365" t="s">
        <v>249</v>
      </c>
      <c r="BI7" s="365" t="s">
        <v>250</v>
      </c>
      <c r="BJ7" s="365" t="s">
        <v>251</v>
      </c>
      <c r="BK7" s="366" t="s">
        <v>252</v>
      </c>
      <c r="BL7" s="367" t="s">
        <v>253</v>
      </c>
      <c r="BM7" s="368" t="s">
        <v>254</v>
      </c>
      <c r="BN7" s="368" t="s">
        <v>249</v>
      </c>
      <c r="BO7" s="368" t="s">
        <v>255</v>
      </c>
      <c r="BP7" s="368" t="s">
        <v>256</v>
      </c>
      <c r="BQ7" s="369" t="s">
        <v>257</v>
      </c>
      <c r="BR7" s="28" t="s">
        <v>258</v>
      </c>
      <c r="BS7" s="28" t="s">
        <v>259</v>
      </c>
      <c r="BT7" s="28" t="s">
        <v>260</v>
      </c>
      <c r="BU7" s="28" t="s">
        <v>258</v>
      </c>
      <c r="BV7" s="28" t="s">
        <v>259</v>
      </c>
      <c r="BW7" s="28" t="s">
        <v>260</v>
      </c>
      <c r="BX7" s="28" t="s">
        <v>261</v>
      </c>
      <c r="BY7" s="28" t="s">
        <v>258</v>
      </c>
      <c r="BZ7" s="28" t="s">
        <v>259</v>
      </c>
      <c r="CA7" s="28" t="s">
        <v>260</v>
      </c>
      <c r="CB7" s="29" t="s">
        <v>261</v>
      </c>
      <c r="CC7" s="28" t="s">
        <v>258</v>
      </c>
      <c r="CD7" s="28" t="s">
        <v>259</v>
      </c>
      <c r="CE7" s="28" t="s">
        <v>260</v>
      </c>
      <c r="CF7" s="28" t="s">
        <v>261</v>
      </c>
      <c r="CG7" s="28" t="s">
        <v>262</v>
      </c>
    </row>
    <row r="8" spans="1:85" ht="242.25" customHeight="1">
      <c r="A8" s="445" t="s">
        <v>30</v>
      </c>
      <c r="B8" s="445" t="s">
        <v>2128</v>
      </c>
      <c r="C8" s="454" t="s">
        <v>2129</v>
      </c>
      <c r="D8" s="454" t="s">
        <v>2130</v>
      </c>
      <c r="E8" s="454" t="s">
        <v>2131</v>
      </c>
      <c r="F8" s="454" t="s">
        <v>2132</v>
      </c>
      <c r="G8" s="445" t="s">
        <v>318</v>
      </c>
      <c r="H8" s="445">
        <v>3</v>
      </c>
      <c r="I8" s="455" t="str">
        <f>IF(H8=5,"CASI SEGURO",IF(H8=4,"PROBABLE",IF(H8=3,"POSIBLE",IF(H8=2,"IMPROBABLE","RARA VEZ"))))</f>
        <v>POSIBLE</v>
      </c>
      <c r="J8" s="445">
        <v>3</v>
      </c>
      <c r="K8" s="455" t="str">
        <f>IF(J8=1,"INSIGNIFICANTE",IF(J8=2,"MENOR",IF(J8=3,"MODERADO",IF(J8=4,"MAYOR","CATASTRÓFICO"))))</f>
        <v>MODERADO</v>
      </c>
      <c r="L8" s="455">
        <f>IF(J8=2,H8+20,IF(J8=3,H8+30,IF(J8=4,H8+40,IF(J8=5,H8+50,H8+10))))</f>
        <v>33</v>
      </c>
      <c r="M8" s="453" t="str">
        <f>IF(J8=1,$N$8,IF(J8=2,$O$8,IF(J8=3,$P$8,IF(J8=4,$Q$8,$R$8))))</f>
        <v>ALTA 3:3</v>
      </c>
      <c r="N8" s="445" t="str">
        <f>IF($L8=11,"BAJA 1:1",IF($L8=12,"BAJA 2:1",IF($L8=13,"BAJA 3:1",IF($L8=14,"MODERADA 4:1","ALTA 5:1"))))</f>
        <v>ALTA 5:1</v>
      </c>
      <c r="O8" s="445" t="str">
        <f>IF($L8=21,"BAJA 1:2",IF($L8=22,"BAJA 2:2",IF($L8=23,"MODERADA 3:2",IF($L8=24,"ALTA 4:2","ALTA 5:2"))))</f>
        <v>ALTA 5:2</v>
      </c>
      <c r="P8" s="445" t="str">
        <f>IF($L8=31,"MODERADA 1:3",IF($L8=32,"MODERADA 2:3",IF($L8=33,"ALTA 3:3",IF($L8=34,"ALTA 4:3","EXTREMA 5:3"))))</f>
        <v>ALTA 3:3</v>
      </c>
      <c r="Q8" s="445" t="str">
        <f>IF($L8=41,"ALTA 1:4",IF($L8=42,"ALTA 2:4",IF($L8=43,"EXTREMA 3:4",IF($L8=44,"EXTREMA 4:4","EXTREMA 5:4"))))</f>
        <v>EXTREMA 5:4</v>
      </c>
      <c r="R8" s="445" t="str">
        <f>IF($L8=51,"ALTA 1:5",IF($L8=52,"EXTREMA 2:5",IF($L8=53,"EXTREMA 3:5",IF($L8=54,"EXTREMA 4:5","EXTREMA 5:5"))))</f>
        <v>EXTREMA 5:5</v>
      </c>
      <c r="S8" s="445" t="s">
        <v>353</v>
      </c>
      <c r="T8" s="764" t="s">
        <v>2133</v>
      </c>
      <c r="U8" s="764" t="s">
        <v>2134</v>
      </c>
      <c r="V8" s="764" t="s">
        <v>2135</v>
      </c>
      <c r="W8" s="581" t="s">
        <v>2136</v>
      </c>
      <c r="X8" s="581" t="s">
        <v>2137</v>
      </c>
      <c r="Y8" s="765" t="s">
        <v>2138</v>
      </c>
      <c r="Z8" s="581" t="s">
        <v>2139</v>
      </c>
      <c r="AA8" s="581" t="s">
        <v>277</v>
      </c>
      <c r="AB8" s="581">
        <f>IF(AA8 = "Asignado",$AB$85,IF(AA8="No asignado",0,""))</f>
        <v>15</v>
      </c>
      <c r="AC8" s="581" t="s">
        <v>278</v>
      </c>
      <c r="AD8" s="581">
        <f>IF(AC8 = "Adecuado",$AB$85,IF(AC8="No adecuado",0,""))</f>
        <v>15</v>
      </c>
      <c r="AE8" s="581" t="s">
        <v>279</v>
      </c>
      <c r="AF8" s="581">
        <f>IF(AE8 = "Oportuna",$AB$85,IF(AE8="Inoportuna",0,""))</f>
        <v>15</v>
      </c>
      <c r="AG8" s="581" t="s">
        <v>337</v>
      </c>
      <c r="AH8" s="581">
        <f>IF(AG8 = "Prevenir",$AB$85,IF(AG8="Detectar",$AB$86,IF(AG8="No es un control",0,"")))</f>
        <v>10</v>
      </c>
      <c r="AI8" s="581" t="s">
        <v>280</v>
      </c>
      <c r="AJ8" s="581">
        <f>IF(AI8 = "Confiable",$AB$85,IF(AI8="No confiable",0,""))</f>
        <v>15</v>
      </c>
      <c r="AK8" s="581" t="s">
        <v>281</v>
      </c>
      <c r="AL8" s="581">
        <f>IF(AK8 = "Se investigan y resuelven oportunamente",$AB$85,IF(AK8="No se investigan y resuelven oportunamente",0,""))</f>
        <v>15</v>
      </c>
      <c r="AM8" s="581" t="s">
        <v>282</v>
      </c>
      <c r="AN8" s="581">
        <f>IF(AM8 = "Completa",$AB$85,IF(AM8="Incompleta",$AB$86,IF(AM8="No existe",0,"")))</f>
        <v>15</v>
      </c>
      <c r="AO8" s="581">
        <f>+AB8+AD8+AF8+AH8+AJ8+AL8+AN8</f>
        <v>100</v>
      </c>
      <c r="AP8" s="581" t="str">
        <f>+IF(AO8&gt;96,"Fuerte",IF(AO8&lt;86,"Débil","Moderado"))</f>
        <v>Fuerte</v>
      </c>
      <c r="AQ8" s="581" t="s">
        <v>341</v>
      </c>
      <c r="AR8" s="581" t="s">
        <v>341</v>
      </c>
      <c r="AS8" s="568" t="s">
        <v>341</v>
      </c>
      <c r="AT8" s="569" t="s">
        <v>284</v>
      </c>
      <c r="AU8" s="569">
        <v>3</v>
      </c>
      <c r="AV8" s="603" t="str">
        <f>IF(AU8=5,"CASI SEGURO",IF(AU8=4,"PROBABLE",IF(AU8=3,"POSIBLE",IF(AU8=2,"IMPROBABLE","RARA VEZ"))))</f>
        <v>POSIBLE</v>
      </c>
      <c r="AW8" s="569" t="s">
        <v>346</v>
      </c>
      <c r="AX8" s="569">
        <v>3</v>
      </c>
      <c r="AY8" s="603" t="str">
        <f>IF(AX8=1,"INSIGNIFICANTE",IF(AX8=2,"MENOR",IF(AX8=3,"MODERADO",IF(AX8=4,"MAYOR","CATASTRÓFICO"))))</f>
        <v>MODERADO</v>
      </c>
      <c r="AZ8" s="603">
        <f>IF(AX8=2,AU8+20,IF(AX8=3,AU8+30,IF(AX8=4,AU8+40,IF(AX8=5,AU8+50,AU8+10))))</f>
        <v>33</v>
      </c>
      <c r="BA8" s="604" t="str">
        <f>IF(AX8=1,$BB8,IF(AX8=2,$BC$8,IF(AX8=3,$BD$8,IF(AX8=4,$BE$8,$BF$8))))</f>
        <v>ALTA 3:3</v>
      </c>
      <c r="BB8" s="445" t="str">
        <f>IF($AZ8=11,"BAJA 1:1",IF($AZ8=12,"BAJA 2:1",IF($AZ8=13,"BAJA 3:1",IF($AZ8=14,"MODERADA 4:1","ALTA 5:1"))))</f>
        <v>ALTA 5:1</v>
      </c>
      <c r="BC8" s="445" t="str">
        <f>IF($AZ8=21,"BAJA 1:2",IF($AZ8=22,"BAJA 2:2",IF($AZ8=23,"MODERADA 3:2",IF($AZ8=24,"ALTA 4:2","ALTA 5:2"))))</f>
        <v>ALTA 5:2</v>
      </c>
      <c r="BD8" s="445" t="str">
        <f>IF($AZ8=31,"MODERADA 1:3",IF($AZ8=32,"MODERADA 2:3",IF($AZ8=33,"ALTA 3:3",IF($AZ8=34,"ALTA 4:3","EXTREMA 5:3"))))</f>
        <v>ALTA 3:3</v>
      </c>
      <c r="BE8" s="445" t="str">
        <f>IF($AZ8=41,"ALTA 1:4",IF($AZ8=42,"ALTA 2:4",IF($AZ8=43,"EXTREMA 3:4",IF($AZ8=44,"EXTREMA 4:4","EXTREMA 5:4"))))</f>
        <v>EXTREMA 5:4</v>
      </c>
      <c r="BF8" s="427" t="str">
        <f>IF($AZ8=51,"ALTA 1:5",IF($AZ8=52,"EXTREMA 2:5",IF($AZ8=53,"EXTREMA 3:5",IF($AZ8=54,"EXTREMA 4:5","EXTREMA 5:5"))))</f>
        <v>EXTREMA 5:5</v>
      </c>
      <c r="BG8" s="370" t="s">
        <v>2140</v>
      </c>
      <c r="BH8" s="569" t="s">
        <v>2141</v>
      </c>
      <c r="BI8" s="371">
        <v>43863</v>
      </c>
      <c r="BJ8" s="371">
        <v>44195</v>
      </c>
      <c r="BK8" s="372" t="s">
        <v>2142</v>
      </c>
      <c r="BL8" s="759" t="s">
        <v>2143</v>
      </c>
      <c r="BM8" s="761" t="s">
        <v>2144</v>
      </c>
      <c r="BN8" s="577" t="s">
        <v>1466</v>
      </c>
      <c r="BO8" s="577" t="s">
        <v>2145</v>
      </c>
      <c r="BP8" s="577" t="s">
        <v>2146</v>
      </c>
      <c r="BQ8" s="754" t="s">
        <v>2147</v>
      </c>
      <c r="BR8" s="32" t="s">
        <v>2148</v>
      </c>
      <c r="BS8" s="32" t="s">
        <v>2149</v>
      </c>
      <c r="BT8" s="32" t="s">
        <v>2150</v>
      </c>
      <c r="BU8" s="32" t="s">
        <v>2151</v>
      </c>
      <c r="BV8" s="32" t="s">
        <v>2152</v>
      </c>
      <c r="BW8" s="32" t="s">
        <v>2153</v>
      </c>
      <c r="BX8" s="34" t="s">
        <v>2154</v>
      </c>
      <c r="BY8" s="762" t="s">
        <v>2155</v>
      </c>
      <c r="BZ8" s="454" t="s">
        <v>2156</v>
      </c>
      <c r="CA8" s="454" t="s">
        <v>2157</v>
      </c>
      <c r="CB8" s="552" t="s">
        <v>2158</v>
      </c>
      <c r="CC8" s="373" t="s">
        <v>2159</v>
      </c>
      <c r="CD8" s="374" t="s">
        <v>2160</v>
      </c>
      <c r="CE8" s="374" t="s">
        <v>2161</v>
      </c>
      <c r="CF8" s="763" t="s">
        <v>2162</v>
      </c>
      <c r="CG8" s="35"/>
    </row>
    <row r="9" spans="1:85" ht="126.75" customHeight="1">
      <c r="A9" s="435"/>
      <c r="B9" s="435"/>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6"/>
      <c r="AY9" s="436"/>
      <c r="AZ9" s="436"/>
      <c r="BA9" s="436"/>
      <c r="BB9" s="436"/>
      <c r="BC9" s="436"/>
      <c r="BD9" s="436"/>
      <c r="BE9" s="436"/>
      <c r="BF9" s="431"/>
      <c r="BG9" s="375" t="s">
        <v>2163</v>
      </c>
      <c r="BH9" s="436"/>
      <c r="BI9" s="376">
        <v>44075</v>
      </c>
      <c r="BJ9" s="376">
        <v>44196</v>
      </c>
      <c r="BK9" s="377" t="s">
        <v>2164</v>
      </c>
      <c r="BL9" s="760"/>
      <c r="BM9" s="436"/>
      <c r="BN9" s="436"/>
      <c r="BO9" s="436"/>
      <c r="BP9" s="436"/>
      <c r="BQ9" s="431"/>
      <c r="BR9" s="32" t="s">
        <v>2165</v>
      </c>
      <c r="BS9" s="86">
        <v>0</v>
      </c>
      <c r="BT9" s="32"/>
      <c r="BU9" s="32" t="s">
        <v>2166</v>
      </c>
      <c r="BV9" s="32"/>
      <c r="BW9" s="32"/>
      <c r="BX9" s="348"/>
      <c r="BY9" s="436"/>
      <c r="BZ9" s="436"/>
      <c r="CA9" s="436"/>
      <c r="CB9" s="431"/>
      <c r="CC9" s="378" t="s">
        <v>2167</v>
      </c>
      <c r="CD9" s="192">
        <v>1</v>
      </c>
      <c r="CE9" s="374" t="s">
        <v>2168</v>
      </c>
      <c r="CF9" s="436"/>
      <c r="CG9" s="35"/>
    </row>
    <row r="10" spans="1:85" ht="273.75" customHeight="1">
      <c r="A10" s="435"/>
      <c r="B10" s="435"/>
      <c r="C10" s="454" t="s">
        <v>2169</v>
      </c>
      <c r="D10" s="454" t="s">
        <v>2170</v>
      </c>
      <c r="E10" s="454" t="s">
        <v>2171</v>
      </c>
      <c r="F10" s="454" t="s">
        <v>2132</v>
      </c>
      <c r="G10" s="445" t="s">
        <v>21</v>
      </c>
      <c r="H10" s="445">
        <v>3</v>
      </c>
      <c r="I10" s="455" t="str">
        <f>IF(H10=5,"CASI SEGURO",IF(H10=4,"PROBABLE",IF(H10=3,"POSIBLE",IF(H10=2,"IMPROBABLE","RARA VEZ"))))</f>
        <v>POSIBLE</v>
      </c>
      <c r="J10" s="445">
        <v>3</v>
      </c>
      <c r="K10" s="455" t="str">
        <f>IF(J10=1,"INSIGNIFICANTE",IF(J10=2,"MENOR",IF(J10=3,"MODERADO",IF(J10=4,"MAYOR","CATASTRÓFICO"))))</f>
        <v>MODERADO</v>
      </c>
      <c r="L10" s="455">
        <f>IF(J10=2,H10+20,IF(J10=3,H10+30,IF(J10=4,H10+40,IF(J10=5,H10+50,H10+10))))</f>
        <v>33</v>
      </c>
      <c r="M10" s="453" t="str">
        <f>IF(J10=1,$N$10,IF(J10=2,$O$10,IF(J10=3,$P$10,IF(J10=4,$Q$10,$R$10))))</f>
        <v>ALTA 3:3</v>
      </c>
      <c r="N10" s="445" t="str">
        <f>IF($L10=11,"BAJA 1:1",IF($L10=12,"BAJA 2:1",IF($L10=13,"BAJA 3:1",IF($L10=14,"MODERADA 4:1","ALTA 5:1"))))</f>
        <v>ALTA 5:1</v>
      </c>
      <c r="O10" s="445" t="str">
        <f>IF($L10=21,"BAJA 1:2",IF($L10=22,"BAJA 2:2",IF($L10=23,"MODERADA 3:2",IF($L10=24,"ALTA 4:2","ALTA 5:2"))))</f>
        <v>ALTA 5:2</v>
      </c>
      <c r="P10" s="445" t="str">
        <f>IF($L10=31,"MODERADA 1:3",IF($L10=32,"MODERADA 2:3",IF($L10=33,"ALTA 3:3",IF($L10=34,"ALTA 4:3","EXTREMA 5:3"))))</f>
        <v>ALTA 3:3</v>
      </c>
      <c r="Q10" s="445" t="str">
        <f>IF($L10=41,"ALTA 1:4",IF($L10=42,"ALTA 2:4",IF($L10=43,"EXTREMA 3:4",IF($L10=44,"EXTREMA 4:4","EXTREMA 5:4"))))</f>
        <v>EXTREMA 5:4</v>
      </c>
      <c r="R10" s="445" t="str">
        <f>IF($L10=51,"ALTA 1:5",IF($L10=52,"EXTREMA 2:5",IF($L10=53,"EXTREMA 3:5",IF($L10=54,"EXTREMA 4:5","EXTREMA 5:5"))))</f>
        <v>EXTREMA 5:5</v>
      </c>
      <c r="S10" s="445" t="s">
        <v>269</v>
      </c>
      <c r="T10" s="434" t="s">
        <v>2172</v>
      </c>
      <c r="U10" s="434" t="s">
        <v>2173</v>
      </c>
      <c r="V10" s="434" t="s">
        <v>2174</v>
      </c>
      <c r="W10" s="434" t="s">
        <v>2175</v>
      </c>
      <c r="X10" s="434" t="s">
        <v>2176</v>
      </c>
      <c r="Y10" s="434" t="s">
        <v>2177</v>
      </c>
      <c r="Z10" s="434" t="s">
        <v>2139</v>
      </c>
      <c r="AA10" s="434" t="s">
        <v>277</v>
      </c>
      <c r="AB10" s="434">
        <f>IF(AA10 = "Asignado",$AB$85,IF(AA10="No asignado",0,""))</f>
        <v>15</v>
      </c>
      <c r="AC10" s="434" t="s">
        <v>278</v>
      </c>
      <c r="AD10" s="434">
        <f>IF(AC10 = "Adecuado",$AB$85,IF(AC10="No adecuado",0,""))</f>
        <v>15</v>
      </c>
      <c r="AE10" s="434" t="s">
        <v>279</v>
      </c>
      <c r="AF10" s="434">
        <f>IF(AE10 = "Oportuna",$AB$85,IF(AE10="Inoportuna",0,""))</f>
        <v>15</v>
      </c>
      <c r="AG10" s="434" t="s">
        <v>276</v>
      </c>
      <c r="AH10" s="434">
        <f>IF(AG10 = "Prevenir",$AB$85,IF(AG10="Detectar",$AB$86,IF(AG10="No es un control",0,"")))</f>
        <v>15</v>
      </c>
      <c r="AI10" s="434" t="s">
        <v>280</v>
      </c>
      <c r="AJ10" s="434">
        <f>IF(AI10 = "Confiable",$AB$85,IF(AI10="No confiable",0,""))</f>
        <v>15</v>
      </c>
      <c r="AK10" s="434" t="s">
        <v>281</v>
      </c>
      <c r="AL10" s="434">
        <f>IF(AK10 = "Se investigan y resuelven oportunamente",$AB$85,IF(AK10="No se investigan y resuelven oportunamente",0,""))</f>
        <v>15</v>
      </c>
      <c r="AM10" s="434" t="s">
        <v>282</v>
      </c>
      <c r="AN10" s="434">
        <f>IF(AM10 = "Completa",$AB$85,IF(AM10="Incompleta",$AB$86,IF(AM10="No existe",0,"")))</f>
        <v>15</v>
      </c>
      <c r="AO10" s="434">
        <f>+AB10+AD10+AF10+AH10+AJ10+AL10+AN10</f>
        <v>105</v>
      </c>
      <c r="AP10" s="434" t="str">
        <f>+IF(AO10&gt;96,"Fuerte",IF(AO10&lt;86,"Débil","Moderado"))</f>
        <v>Fuerte</v>
      </c>
      <c r="AQ10" s="434" t="s">
        <v>341</v>
      </c>
      <c r="AR10" s="434" t="s">
        <v>341</v>
      </c>
      <c r="AS10" s="458" t="s">
        <v>341</v>
      </c>
      <c r="AT10" s="445" t="s">
        <v>284</v>
      </c>
      <c r="AU10" s="445">
        <v>2</v>
      </c>
      <c r="AV10" s="455" t="str">
        <f>IF(AU10=5,"CASI SEGURO",IF(AU10=4,"PROBABLE",IF(AU10=3,"POSIBLE",IF(AU10=2,"IMPROBABLE","RARA VEZ"))))</f>
        <v>IMPROBABLE</v>
      </c>
      <c r="AW10" s="445" t="s">
        <v>342</v>
      </c>
      <c r="AX10" s="445">
        <v>3</v>
      </c>
      <c r="AY10" s="455" t="str">
        <f>IF(AX10=1,"INSIGNIFICANTE",IF(AX10=2,"MENOR",IF(AX10=3,"MODERADO",IF(AX10=4,"MAYOR","CATASTRÓFICO"))))</f>
        <v>MODERADO</v>
      </c>
      <c r="AZ10" s="455">
        <f>IF(AX10=2,AU10+20,IF(AX10=3,AU10+30,IF(AX10=4,AU10+40,IF(AX10=5,AU10+50,AU10+10))))</f>
        <v>32</v>
      </c>
      <c r="BA10" s="453" t="str">
        <f>IF(AX10=1,$BB10,IF(AX10=2,$BC$10,IF(AX10=3,$BD$10,IF(AX10=4,$BE$10,$BF$10))))</f>
        <v>MODERADA 2:3</v>
      </c>
      <c r="BB10" s="445" t="str">
        <f>IF($AZ10=11,"BAJA 1:1",IF($AZ10=12,"BAJA 2:1",IF($AZ10=13,"BAJA 3:1",IF($AZ10=14,"MODERADA 4:1","ALTA 5:1"))))</f>
        <v>ALTA 5:1</v>
      </c>
      <c r="BC10" s="445" t="str">
        <f>IF($AZ10=21,"BAJA 1:2",IF($AZ10=22,"BAJA 2:2",IF($AZ10=23,"MODERADA 3:2",IF($AZ10=24,"ALTA 4:2","ALTA 5:2"))))</f>
        <v>ALTA 5:2</v>
      </c>
      <c r="BD10" s="445" t="str">
        <f>IF($AZ10=31,"MODERADA 1:3",IF($AZ10=32,"MODERADA 2:3",IF($AZ10=33,"ALTA 3:3",IF($AZ10=34,"ALTA 4:3","EXTREMA 5:3"))))</f>
        <v>MODERADA 2:3</v>
      </c>
      <c r="BE10" s="445" t="str">
        <f>IF($AZ10=41,"ALTA 1:4",IF($AZ10=42,"ALTA 2:4",IF($AZ10=43,"EXTREMA 3:4",IF($AZ10=44,"EXTREMA 4:4","EXTREMA 5:4"))))</f>
        <v>EXTREMA 5:4</v>
      </c>
      <c r="BF10" s="427" t="str">
        <f>IF($AZ10=51,"ALTA 1:5",IF($AZ10=52,"EXTREMA 2:5",IF($AZ10=53,"EXTREMA 3:5",IF($AZ10=54,"EXTREMA 4:5","EXTREMA 5:5"))))</f>
        <v>EXTREMA 5:5</v>
      </c>
      <c r="BG10" s="375" t="s">
        <v>2178</v>
      </c>
      <c r="BH10" s="86" t="s">
        <v>2141</v>
      </c>
      <c r="BI10" s="223">
        <v>43863</v>
      </c>
      <c r="BJ10" s="223">
        <v>44195</v>
      </c>
      <c r="BK10" s="379" t="s">
        <v>2179</v>
      </c>
      <c r="BL10" s="752"/>
      <c r="BM10" s="445"/>
      <c r="BN10" s="445"/>
      <c r="BO10" s="445"/>
      <c r="BP10" s="445"/>
      <c r="BQ10" s="445"/>
      <c r="BR10" s="32" t="s">
        <v>2179</v>
      </c>
      <c r="BS10" s="86">
        <v>0</v>
      </c>
      <c r="BT10" s="32"/>
      <c r="BU10" s="32" t="s">
        <v>2180</v>
      </c>
      <c r="BV10" s="32" t="s">
        <v>2152</v>
      </c>
      <c r="BW10" s="32" t="s">
        <v>2181</v>
      </c>
      <c r="BX10" s="12" t="s">
        <v>2154</v>
      </c>
      <c r="BY10" s="32"/>
      <c r="BZ10" s="32"/>
      <c r="CA10" s="32"/>
      <c r="CB10" s="126"/>
      <c r="CC10" s="167" t="s">
        <v>2182</v>
      </c>
      <c r="CD10" s="167"/>
      <c r="CE10" s="167"/>
      <c r="CF10" s="167" t="s">
        <v>2183</v>
      </c>
      <c r="CG10" s="35"/>
    </row>
    <row r="11" spans="1:85" ht="201" customHeight="1">
      <c r="A11" s="435"/>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35"/>
      <c r="BC11" s="435"/>
      <c r="BD11" s="435"/>
      <c r="BE11" s="435"/>
      <c r="BF11" s="429"/>
      <c r="BG11" s="752" t="s">
        <v>2184</v>
      </c>
      <c r="BH11" s="445" t="s">
        <v>2185</v>
      </c>
      <c r="BI11" s="607">
        <v>43863</v>
      </c>
      <c r="BJ11" s="607">
        <v>44195</v>
      </c>
      <c r="BK11" s="753" t="s">
        <v>2186</v>
      </c>
      <c r="BL11" s="654"/>
      <c r="BM11" s="435"/>
      <c r="BN11" s="435"/>
      <c r="BO11" s="435"/>
      <c r="BP11" s="435"/>
      <c r="BQ11" s="435"/>
      <c r="BR11" s="445" t="s">
        <v>2187</v>
      </c>
      <c r="BS11" s="445">
        <v>0</v>
      </c>
      <c r="BT11" s="445"/>
      <c r="BU11" s="445" t="s">
        <v>2188</v>
      </c>
      <c r="BV11" s="445" t="s">
        <v>2189</v>
      </c>
      <c r="BW11" s="445" t="s">
        <v>2190</v>
      </c>
      <c r="BX11" s="569" t="s">
        <v>2191</v>
      </c>
      <c r="BY11" s="600" t="s">
        <v>2192</v>
      </c>
      <c r="BZ11" s="445" t="s">
        <v>2186</v>
      </c>
      <c r="CA11" s="445" t="s">
        <v>2193</v>
      </c>
      <c r="CB11" s="427" t="s">
        <v>2194</v>
      </c>
      <c r="CC11" s="600"/>
      <c r="CD11" s="445"/>
      <c r="CE11" s="445"/>
      <c r="CF11" s="445" t="s">
        <v>2195</v>
      </c>
      <c r="CG11" s="35"/>
    </row>
    <row r="12" spans="1:85" ht="119.25" customHeight="1">
      <c r="A12" s="436"/>
      <c r="B12" s="436"/>
      <c r="C12" s="436"/>
      <c r="D12" s="436"/>
      <c r="E12" s="436"/>
      <c r="F12" s="436"/>
      <c r="G12" s="436"/>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c r="AM12" s="436"/>
      <c r="AN12" s="436"/>
      <c r="AO12" s="436"/>
      <c r="AP12" s="436"/>
      <c r="AQ12" s="436"/>
      <c r="AR12" s="436"/>
      <c r="AS12" s="436"/>
      <c r="AT12" s="436"/>
      <c r="AU12" s="436"/>
      <c r="AV12" s="436"/>
      <c r="AW12" s="436"/>
      <c r="AX12" s="436"/>
      <c r="AY12" s="436"/>
      <c r="AZ12" s="436"/>
      <c r="BA12" s="436"/>
      <c r="BB12" s="436"/>
      <c r="BC12" s="436"/>
      <c r="BD12" s="436"/>
      <c r="BE12" s="436"/>
      <c r="BF12" s="431"/>
      <c r="BG12" s="655"/>
      <c r="BH12" s="632"/>
      <c r="BI12" s="632"/>
      <c r="BJ12" s="632"/>
      <c r="BK12" s="733"/>
      <c r="BL12" s="655"/>
      <c r="BM12" s="632"/>
      <c r="BN12" s="632"/>
      <c r="BO12" s="632"/>
      <c r="BP12" s="632"/>
      <c r="BQ12" s="632"/>
      <c r="BR12" s="436"/>
      <c r="BS12" s="436"/>
      <c r="BT12" s="436"/>
      <c r="BU12" s="436"/>
      <c r="BV12" s="436"/>
      <c r="BW12" s="436"/>
      <c r="BX12" s="436"/>
      <c r="BY12" s="436"/>
      <c r="BZ12" s="436"/>
      <c r="CA12" s="436"/>
      <c r="CB12" s="431"/>
      <c r="CC12" s="436"/>
      <c r="CD12" s="436"/>
      <c r="CE12" s="436"/>
      <c r="CF12" s="436"/>
      <c r="CG12" s="35"/>
    </row>
    <row r="13" spans="1:85">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32"/>
      <c r="CD13" s="32"/>
      <c r="CE13" s="32"/>
      <c r="CF13" s="32"/>
      <c r="CG13" s="35"/>
    </row>
    <row r="14" spans="1:8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38"/>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32"/>
      <c r="CD14" s="32"/>
      <c r="CE14" s="32"/>
      <c r="CF14" s="32"/>
      <c r="CG14" s="35"/>
    </row>
    <row r="15" spans="1:85" ht="15" hidden="1"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t="s">
        <v>313</v>
      </c>
      <c r="AG15" s="38"/>
      <c r="AH15" s="12" t="s">
        <v>21</v>
      </c>
      <c r="AI15" s="12">
        <v>1</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32"/>
      <c r="CD15" s="32"/>
      <c r="CE15" s="32"/>
      <c r="CF15" s="32"/>
      <c r="CG15" s="35"/>
    </row>
    <row r="16" spans="1:85" hidden="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t="s">
        <v>10</v>
      </c>
      <c r="AD16" s="12" t="s">
        <v>55</v>
      </c>
      <c r="AE16" s="12" t="s">
        <v>35</v>
      </c>
      <c r="AF16" s="12" t="s">
        <v>314</v>
      </c>
      <c r="AG16" s="38"/>
      <c r="AH16" s="12" t="s">
        <v>315</v>
      </c>
      <c r="AI16" s="12">
        <v>2</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32"/>
      <c r="CD16" s="32"/>
      <c r="CE16" s="32"/>
      <c r="CF16" s="32"/>
      <c r="CG16" s="35"/>
    </row>
    <row r="17" spans="1:85" ht="50.25" hidden="1" customHeight="1">
      <c r="A17" s="12"/>
      <c r="B17" s="12"/>
      <c r="C17" s="12"/>
      <c r="D17" s="12"/>
      <c r="E17" s="12"/>
      <c r="F17" s="12"/>
      <c r="G17" s="12"/>
      <c r="H17" s="12"/>
      <c r="I17" s="12"/>
      <c r="J17" s="12"/>
      <c r="K17" s="12"/>
      <c r="L17" s="12"/>
      <c r="M17" s="12"/>
      <c r="N17" s="12"/>
      <c r="O17" s="12"/>
      <c r="P17" s="12"/>
      <c r="Q17" s="12"/>
      <c r="R17" s="12"/>
      <c r="S17" s="39" t="s">
        <v>2196</v>
      </c>
      <c r="T17" s="39"/>
      <c r="U17" s="12"/>
      <c r="V17" s="12"/>
      <c r="W17" s="12"/>
      <c r="X17" s="12"/>
      <c r="Y17" s="12"/>
      <c r="Z17" s="12"/>
      <c r="AA17" s="12"/>
      <c r="AB17" s="12"/>
      <c r="AC17" s="12" t="s">
        <v>13</v>
      </c>
      <c r="AD17" s="12" t="s">
        <v>24</v>
      </c>
      <c r="AE17" s="12" t="s">
        <v>131</v>
      </c>
      <c r="AF17" s="12" t="s">
        <v>317</v>
      </c>
      <c r="AG17" s="38"/>
      <c r="AH17" s="12" t="s">
        <v>318</v>
      </c>
      <c r="AI17" s="12">
        <v>3</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32"/>
      <c r="CD17" s="32"/>
      <c r="CE17" s="32"/>
      <c r="CF17" s="32"/>
      <c r="CG17" s="35"/>
    </row>
    <row r="18" spans="1:85" ht="56.25" hidden="1" customHeight="1">
      <c r="A18" s="12"/>
      <c r="B18" s="12"/>
      <c r="C18" s="12"/>
      <c r="D18" s="12"/>
      <c r="E18" s="12"/>
      <c r="F18" s="12"/>
      <c r="G18" s="12"/>
      <c r="H18" s="12"/>
      <c r="I18" s="12"/>
      <c r="J18" s="12"/>
      <c r="K18" s="12"/>
      <c r="L18" s="12"/>
      <c r="M18" s="12"/>
      <c r="N18" s="12"/>
      <c r="O18" s="12"/>
      <c r="P18" s="12"/>
      <c r="Q18" s="12"/>
      <c r="R18" s="12"/>
      <c r="S18" s="39" t="s">
        <v>2197</v>
      </c>
      <c r="T18" s="39"/>
      <c r="U18" s="12"/>
      <c r="V18" s="12"/>
      <c r="W18" s="12"/>
      <c r="X18" s="12"/>
      <c r="Y18" s="12"/>
      <c r="Z18" s="12"/>
      <c r="AA18" s="12"/>
      <c r="AB18" s="12"/>
      <c r="AC18" s="12" t="s">
        <v>47</v>
      </c>
      <c r="AD18" s="12" t="s">
        <v>58</v>
      </c>
      <c r="AE18" s="12" t="s">
        <v>32</v>
      </c>
      <c r="AF18" s="12" t="s">
        <v>320</v>
      </c>
      <c r="AG18" s="38"/>
      <c r="AH18" s="12" t="s">
        <v>55</v>
      </c>
      <c r="AI18" s="12">
        <v>4</v>
      </c>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32"/>
      <c r="CD18" s="32"/>
      <c r="CE18" s="32"/>
      <c r="CF18" s="32"/>
      <c r="CG18" s="35"/>
    </row>
    <row r="19" spans="1:85" ht="50.25" hidden="1" customHeight="1">
      <c r="A19" s="12"/>
      <c r="B19" s="12"/>
      <c r="C19" s="12"/>
      <c r="D19" s="12"/>
      <c r="E19" s="12"/>
      <c r="F19" s="12"/>
      <c r="G19" s="12"/>
      <c r="H19" s="12"/>
      <c r="I19" s="12"/>
      <c r="J19" s="12"/>
      <c r="K19" s="12"/>
      <c r="L19" s="12"/>
      <c r="M19" s="12"/>
      <c r="N19" s="12"/>
      <c r="O19" s="12"/>
      <c r="P19" s="12"/>
      <c r="Q19" s="12"/>
      <c r="R19" s="12"/>
      <c r="S19" s="39" t="s">
        <v>2198</v>
      </c>
      <c r="T19" s="39"/>
      <c r="U19" s="12"/>
      <c r="V19" s="12"/>
      <c r="W19" s="12"/>
      <c r="X19" s="12"/>
      <c r="Y19" s="12"/>
      <c r="Z19" s="12"/>
      <c r="AA19" s="12"/>
      <c r="AB19" s="12"/>
      <c r="AC19" s="12" t="s">
        <v>71</v>
      </c>
      <c r="AD19" s="12" t="s">
        <v>21</v>
      </c>
      <c r="AE19" s="12" t="s">
        <v>322</v>
      </c>
      <c r="AF19" s="12" t="s">
        <v>323</v>
      </c>
      <c r="AG19" s="38"/>
      <c r="AH19" s="12" t="s">
        <v>71</v>
      </c>
      <c r="AI19" s="12">
        <v>5</v>
      </c>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32"/>
      <c r="CD19" s="32"/>
      <c r="CE19" s="32"/>
      <c r="CF19" s="32"/>
      <c r="CG19" s="35"/>
    </row>
    <row r="20" spans="1:85" ht="63.75" hidden="1">
      <c r="A20" s="12"/>
      <c r="B20" s="12"/>
      <c r="C20" s="12"/>
      <c r="D20" s="12"/>
      <c r="E20" s="12"/>
      <c r="F20" s="12"/>
      <c r="G20" s="12"/>
      <c r="H20" s="12"/>
      <c r="I20" s="12"/>
      <c r="J20" s="12"/>
      <c r="K20" s="12"/>
      <c r="L20" s="12"/>
      <c r="M20" s="12"/>
      <c r="N20" s="12"/>
      <c r="O20" s="12"/>
      <c r="P20" s="12"/>
      <c r="Q20" s="12"/>
      <c r="R20" s="12"/>
      <c r="S20" s="39" t="s">
        <v>2199</v>
      </c>
      <c r="T20" s="39"/>
      <c r="U20" s="12"/>
      <c r="V20" s="12"/>
      <c r="W20" s="12"/>
      <c r="X20" s="12"/>
      <c r="Y20" s="12"/>
      <c r="Z20" s="12"/>
      <c r="AA20" s="12"/>
      <c r="AB20" s="12"/>
      <c r="AC20" s="12" t="s">
        <v>85</v>
      </c>
      <c r="AD20" s="12" t="s">
        <v>89</v>
      </c>
      <c r="AE20" s="12" t="s">
        <v>94</v>
      </c>
      <c r="AF20" s="12" t="s">
        <v>61</v>
      </c>
      <c r="AG20" s="38"/>
      <c r="AH20" s="12" t="s">
        <v>326</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32"/>
      <c r="CD20" s="32"/>
      <c r="CE20" s="32"/>
      <c r="CF20" s="32"/>
      <c r="CG20" s="35"/>
    </row>
    <row r="21" spans="1:85" ht="15.75" hidden="1"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t="s">
        <v>51</v>
      </c>
      <c r="AD21" s="12" t="s">
        <v>79</v>
      </c>
      <c r="AE21" s="12" t="s">
        <v>96</v>
      </c>
      <c r="AF21" s="12" t="s">
        <v>327</v>
      </c>
      <c r="AG21" s="40"/>
      <c r="AH21" s="12" t="s">
        <v>268</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32"/>
      <c r="CD21" s="32"/>
      <c r="CE21" s="32"/>
      <c r="CF21" s="32"/>
      <c r="CG21" s="35"/>
    </row>
    <row r="22" spans="1:85" ht="15.75" hidden="1"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t="s">
        <v>328</v>
      </c>
      <c r="AD22" s="12" t="s">
        <v>61</v>
      </c>
      <c r="AE22" s="12" t="s">
        <v>98</v>
      </c>
      <c r="AF22" s="12" t="s">
        <v>329</v>
      </c>
      <c r="AG22" s="40"/>
      <c r="AH22" s="12" t="s">
        <v>330</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32"/>
      <c r="CD22" s="32"/>
      <c r="CE22" s="32"/>
      <c r="CF22" s="32"/>
      <c r="CG22" s="35"/>
    </row>
    <row r="23" spans="1:85" ht="15.75" hidden="1"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t="s">
        <v>92</v>
      </c>
      <c r="AE23" s="12" t="s">
        <v>38</v>
      </c>
      <c r="AF23" s="12" t="s">
        <v>58</v>
      </c>
      <c r="AG23" s="40"/>
      <c r="AH23" s="12" t="s">
        <v>331</v>
      </c>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32"/>
      <c r="CD23" s="32"/>
      <c r="CE23" s="32"/>
      <c r="CF23" s="32"/>
      <c r="CG23" s="35"/>
    </row>
    <row r="24" spans="1:85" ht="15.75" hidden="1"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t="s">
        <v>127</v>
      </c>
      <c r="AE24" s="12"/>
      <c r="AF24" s="12"/>
      <c r="AG24" s="41"/>
      <c r="AH24" s="12" t="s">
        <v>85</v>
      </c>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32"/>
      <c r="CD24" s="32"/>
      <c r="CE24" s="32"/>
      <c r="CF24" s="32"/>
      <c r="CG24" s="35"/>
    </row>
    <row r="25" spans="1:85" ht="15.75" hidden="1"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t="s">
        <v>332</v>
      </c>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32"/>
      <c r="CD25" s="32"/>
      <c r="CE25" s="32"/>
      <c r="CF25" s="32"/>
      <c r="CG25" s="35"/>
    </row>
    <row r="26" spans="1:85" ht="15.75" hidden="1"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41"/>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32"/>
      <c r="CD26" s="32"/>
      <c r="CE26" s="32"/>
      <c r="CF26" s="32"/>
      <c r="CG26" s="35"/>
    </row>
    <row r="27" spans="1:85" ht="15.75" hidden="1"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41"/>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32"/>
      <c r="CD27" s="32"/>
      <c r="CE27" s="32"/>
      <c r="CF27" s="32"/>
      <c r="CG27" s="35"/>
    </row>
    <row r="28" spans="1:85" ht="15.75" hidden="1"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41"/>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32"/>
      <c r="CD28" s="32"/>
      <c r="CE28" s="32"/>
      <c r="CF28" s="32"/>
      <c r="CG28" s="35"/>
    </row>
    <row r="29" spans="1:85" ht="15.75" hidden="1"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41"/>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32"/>
      <c r="CD29" s="32"/>
      <c r="CE29" s="32"/>
      <c r="CF29" s="32"/>
      <c r="CG29" s="35"/>
    </row>
    <row r="30" spans="1:85"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41"/>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32"/>
      <c r="CD30" s="32"/>
      <c r="CE30" s="32"/>
      <c r="CF30" s="32"/>
      <c r="CG30" s="35"/>
    </row>
    <row r="31" spans="1:85"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32"/>
      <c r="CD31" s="32"/>
      <c r="CE31" s="32"/>
      <c r="CF31" s="32"/>
      <c r="CG31" s="35"/>
    </row>
    <row r="32" spans="1:85"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32"/>
      <c r="CD32" s="32"/>
      <c r="CE32" s="32"/>
      <c r="CF32" s="32"/>
      <c r="CG32" s="35"/>
    </row>
    <row r="33" spans="1:85"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2"/>
      <c r="CG33" s="35"/>
    </row>
    <row r="34" spans="1:85"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t="s">
        <v>12</v>
      </c>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2"/>
      <c r="CG34" s="35"/>
    </row>
    <row r="35" spans="1:8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15</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2"/>
      <c r="CG35" s="35"/>
    </row>
    <row r="36" spans="1:85"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2"/>
      <c r="CG36" s="35"/>
    </row>
    <row r="37" spans="1:85"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t="s">
        <v>27</v>
      </c>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2"/>
      <c r="CG37" s="35"/>
    </row>
    <row r="38" spans="1:85"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t="s">
        <v>141</v>
      </c>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t="s">
        <v>277</v>
      </c>
      <c r="AB85" s="12">
        <v>15</v>
      </c>
      <c r="AC85" s="12" t="s">
        <v>278</v>
      </c>
      <c r="AD85" s="12">
        <v>15</v>
      </c>
      <c r="AE85" s="12" t="s">
        <v>279</v>
      </c>
      <c r="AF85" s="12"/>
      <c r="AG85" s="12" t="s">
        <v>276</v>
      </c>
      <c r="AH85" s="12"/>
      <c r="AI85" s="12" t="s">
        <v>280</v>
      </c>
      <c r="AJ85" s="12"/>
      <c r="AK85" s="12" t="s">
        <v>281</v>
      </c>
      <c r="AL85" s="12"/>
      <c r="AM85" s="12" t="s">
        <v>282</v>
      </c>
      <c r="AN85" s="12"/>
      <c r="AO85" s="12"/>
      <c r="AP85" s="12"/>
      <c r="AQ85" s="12" t="s">
        <v>283</v>
      </c>
      <c r="AR85" s="12"/>
      <c r="AS85" s="12"/>
      <c r="AT85" s="12" t="s">
        <v>284</v>
      </c>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t="s">
        <v>334</v>
      </c>
      <c r="AB86" s="12">
        <v>10</v>
      </c>
      <c r="AC86" s="12" t="s">
        <v>335</v>
      </c>
      <c r="AD86" s="12">
        <v>0</v>
      </c>
      <c r="AE86" s="12" t="s">
        <v>336</v>
      </c>
      <c r="AF86" s="12"/>
      <c r="AG86" s="12" t="s">
        <v>337</v>
      </c>
      <c r="AH86" s="12"/>
      <c r="AI86" s="12" t="s">
        <v>338</v>
      </c>
      <c r="AJ86" s="12"/>
      <c r="AK86" s="12" t="s">
        <v>339</v>
      </c>
      <c r="AL86" s="12"/>
      <c r="AM86" s="12" t="s">
        <v>340</v>
      </c>
      <c r="AN86" s="12"/>
      <c r="AO86" s="12"/>
      <c r="AP86" s="12"/>
      <c r="AQ86" s="12" t="s">
        <v>341</v>
      </c>
      <c r="AR86" s="12"/>
      <c r="AS86" s="12"/>
      <c r="AT86" s="12" t="s">
        <v>342</v>
      </c>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v>5</v>
      </c>
      <c r="AC87" s="12"/>
      <c r="AD87" s="12"/>
      <c r="AE87" s="12"/>
      <c r="AF87" s="12"/>
      <c r="AG87" s="12" t="s">
        <v>343</v>
      </c>
      <c r="AH87" s="12"/>
      <c r="AI87" s="12"/>
      <c r="AJ87" s="12"/>
      <c r="AK87" s="12"/>
      <c r="AL87" s="12"/>
      <c r="AM87" s="12" t="s">
        <v>344</v>
      </c>
      <c r="AN87" s="12"/>
      <c r="AO87" s="12"/>
      <c r="AP87" s="12"/>
      <c r="AQ87" s="12" t="s">
        <v>345</v>
      </c>
      <c r="AR87" s="12"/>
      <c r="AS87" s="12"/>
      <c r="AT87" s="12" t="s">
        <v>346</v>
      </c>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184">
    <mergeCell ref="T10:T12"/>
    <mergeCell ref="U10:U12"/>
    <mergeCell ref="M10:M12"/>
    <mergeCell ref="N10:N12"/>
    <mergeCell ref="O10:O12"/>
    <mergeCell ref="P10:P12"/>
    <mergeCell ref="Q10:Q12"/>
    <mergeCell ref="R10:R12"/>
    <mergeCell ref="S10:S12"/>
    <mergeCell ref="K10:K12"/>
    <mergeCell ref="L10:L12"/>
    <mergeCell ref="D10:D12"/>
    <mergeCell ref="E10:E12"/>
    <mergeCell ref="F10:F12"/>
    <mergeCell ref="G10:G12"/>
    <mergeCell ref="H10:H12"/>
    <mergeCell ref="I10:I12"/>
    <mergeCell ref="J10:J12"/>
    <mergeCell ref="AR8:AR9"/>
    <mergeCell ref="AS8:AS9"/>
    <mergeCell ref="AT8:AT9"/>
    <mergeCell ref="AU8:AU9"/>
    <mergeCell ref="AV8:AV9"/>
    <mergeCell ref="AW8:AW9"/>
    <mergeCell ref="AX8:AX9"/>
    <mergeCell ref="AY8:AY9"/>
    <mergeCell ref="AZ8:AZ9"/>
    <mergeCell ref="W8:W9"/>
    <mergeCell ref="X8:X9"/>
    <mergeCell ref="Y8:Y9"/>
    <mergeCell ref="AI8:AI9"/>
    <mergeCell ref="AJ8:AJ9"/>
    <mergeCell ref="AB8:AB9"/>
    <mergeCell ref="AC8:AC9"/>
    <mergeCell ref="AD8:AD9"/>
    <mergeCell ref="AE8:AE9"/>
    <mergeCell ref="AF8:AF9"/>
    <mergeCell ref="AG8:AG9"/>
    <mergeCell ref="AH8:AH9"/>
    <mergeCell ref="CA11:CA12"/>
    <mergeCell ref="CB11:CB12"/>
    <mergeCell ref="CC11:CC12"/>
    <mergeCell ref="CD11:CD12"/>
    <mergeCell ref="CE11:CE12"/>
    <mergeCell ref="CF11:CF12"/>
    <mergeCell ref="BU5:BX6"/>
    <mergeCell ref="BY5:CB6"/>
    <mergeCell ref="BY8:BY9"/>
    <mergeCell ref="BZ8:BZ9"/>
    <mergeCell ref="CA8:CA9"/>
    <mergeCell ref="CB8:CB9"/>
    <mergeCell ref="CF8:CF9"/>
    <mergeCell ref="AV10:AV12"/>
    <mergeCell ref="BL5:BQ6"/>
    <mergeCell ref="BR5:BT6"/>
    <mergeCell ref="BL8:BL9"/>
    <mergeCell ref="BM8:BM9"/>
    <mergeCell ref="BN8:BN9"/>
    <mergeCell ref="BO8:BO9"/>
    <mergeCell ref="BP8:BP9"/>
    <mergeCell ref="BZ11:BZ12"/>
    <mergeCell ref="BF8:BF9"/>
    <mergeCell ref="BH8:BH9"/>
    <mergeCell ref="AT5:BA6"/>
    <mergeCell ref="BG5:BK6"/>
    <mergeCell ref="BA8:BA9"/>
    <mergeCell ref="BB8:BB9"/>
    <mergeCell ref="BC8:BC9"/>
    <mergeCell ref="BD8:BD9"/>
    <mergeCell ref="BE8:BE9"/>
    <mergeCell ref="G8:G9"/>
    <mergeCell ref="H8:H9"/>
    <mergeCell ref="I8:I9"/>
    <mergeCell ref="AJ10:AJ12"/>
    <mergeCell ref="AK10:AK12"/>
    <mergeCell ref="AR10:AR12"/>
    <mergeCell ref="AS10:AS12"/>
    <mergeCell ref="AT10:AT12"/>
    <mergeCell ref="AU10:AU12"/>
    <mergeCell ref="Q8:Q9"/>
    <mergeCell ref="R8:R9"/>
    <mergeCell ref="J8:J9"/>
    <mergeCell ref="K8:K9"/>
    <mergeCell ref="L8:L9"/>
    <mergeCell ref="M8:M9"/>
    <mergeCell ref="N8:N9"/>
    <mergeCell ref="O8:O9"/>
    <mergeCell ref="P8:P9"/>
    <mergeCell ref="Z8:Z9"/>
    <mergeCell ref="AA8:AA9"/>
    <mergeCell ref="S8:S9"/>
    <mergeCell ref="T8:T9"/>
    <mergeCell ref="U8:U9"/>
    <mergeCell ref="V8:V9"/>
    <mergeCell ref="A8:A12"/>
    <mergeCell ref="B8:B12"/>
    <mergeCell ref="C8:C9"/>
    <mergeCell ref="D8:D9"/>
    <mergeCell ref="C10:C12"/>
    <mergeCell ref="E6:E7"/>
    <mergeCell ref="F6:F7"/>
    <mergeCell ref="E8:E9"/>
    <mergeCell ref="F8:F9"/>
    <mergeCell ref="BP10:BP12"/>
    <mergeCell ref="BQ10:BQ12"/>
    <mergeCell ref="BK11:BK12"/>
    <mergeCell ref="BX11:BX12"/>
    <mergeCell ref="BY11:BY12"/>
    <mergeCell ref="BQ8:BQ9"/>
    <mergeCell ref="BR11:BR12"/>
    <mergeCell ref="BS11:BS12"/>
    <mergeCell ref="BT11:BT12"/>
    <mergeCell ref="BU11:BU12"/>
    <mergeCell ref="BV11:BV12"/>
    <mergeCell ref="BW11:BW12"/>
    <mergeCell ref="BG11:BG12"/>
    <mergeCell ref="BH11:BH12"/>
    <mergeCell ref="BI11:BI12"/>
    <mergeCell ref="BJ11:BJ12"/>
    <mergeCell ref="BF10:BF12"/>
    <mergeCell ref="BL10:BL12"/>
    <mergeCell ref="BM10:BM12"/>
    <mergeCell ref="BN10:BN12"/>
    <mergeCell ref="BO10:BO12"/>
    <mergeCell ref="BD10:BD12"/>
    <mergeCell ref="BE10:BE12"/>
    <mergeCell ref="AW10:AW12"/>
    <mergeCell ref="AX10:AX12"/>
    <mergeCell ref="AY10:AY12"/>
    <mergeCell ref="AZ10:AZ12"/>
    <mergeCell ref="BA10:BA12"/>
    <mergeCell ref="BB10:BB12"/>
    <mergeCell ref="BC10:BC12"/>
    <mergeCell ref="AL10:AL12"/>
    <mergeCell ref="AM10:AM12"/>
    <mergeCell ref="AN10:AN12"/>
    <mergeCell ref="AO10:AO12"/>
    <mergeCell ref="AP10:AP12"/>
    <mergeCell ref="AQ10:AQ12"/>
    <mergeCell ref="AP8:AP9"/>
    <mergeCell ref="AQ8:AQ9"/>
    <mergeCell ref="AE10:AE12"/>
    <mergeCell ref="AF10:AF12"/>
    <mergeCell ref="AG10:AG12"/>
    <mergeCell ref="AH10:AH12"/>
    <mergeCell ref="AI10:AI12"/>
    <mergeCell ref="AK8:AK9"/>
    <mergeCell ref="AL8:AL9"/>
    <mergeCell ref="AM8:AM9"/>
    <mergeCell ref="AN8:AN9"/>
    <mergeCell ref="AO8:AO9"/>
    <mergeCell ref="AC10:AC12"/>
    <mergeCell ref="AD10:AD12"/>
    <mergeCell ref="V10:V12"/>
    <mergeCell ref="W10:W12"/>
    <mergeCell ref="X10:X12"/>
    <mergeCell ref="Y10:Y12"/>
    <mergeCell ref="Z10:Z12"/>
    <mergeCell ref="AA10:AA12"/>
    <mergeCell ref="AB10:AB12"/>
    <mergeCell ref="AU7:AV7"/>
    <mergeCell ref="AX7:AY7"/>
    <mergeCell ref="A1:A3"/>
    <mergeCell ref="B1:H1"/>
    <mergeCell ref="B2:H2"/>
    <mergeCell ref="CC4:CG4"/>
    <mergeCell ref="A5:A7"/>
    <mergeCell ref="B5:B7"/>
    <mergeCell ref="CC5:CG6"/>
    <mergeCell ref="B3:H3"/>
    <mergeCell ref="D5:M5"/>
    <mergeCell ref="G6:G7"/>
    <mergeCell ref="H6:I7"/>
    <mergeCell ref="C5:C7"/>
    <mergeCell ref="D6:D7"/>
    <mergeCell ref="S5:S7"/>
    <mergeCell ref="T5:AS5"/>
    <mergeCell ref="T6:Z6"/>
    <mergeCell ref="AA6:AP6"/>
    <mergeCell ref="AQ6:AQ7"/>
    <mergeCell ref="AR6:AR7"/>
    <mergeCell ref="AS6:AS7"/>
    <mergeCell ref="J6:K7"/>
    <mergeCell ref="M6:M7"/>
  </mergeCells>
  <conditionalFormatting sqref="I10">
    <cfRule type="cellIs" dxfId="371" priority="1" operator="equal">
      <formula>"RARA VEZ"</formula>
    </cfRule>
  </conditionalFormatting>
  <conditionalFormatting sqref="I10">
    <cfRule type="cellIs" dxfId="370" priority="2" operator="equal">
      <formula>"IMPROBABLE"</formula>
    </cfRule>
  </conditionalFormatting>
  <conditionalFormatting sqref="I10">
    <cfRule type="cellIs" dxfId="369" priority="3" operator="equal">
      <formula>"POSIBLE"</formula>
    </cfRule>
  </conditionalFormatting>
  <conditionalFormatting sqref="I10">
    <cfRule type="cellIs" dxfId="368" priority="4" operator="equal">
      <formula>"PROBABLE"</formula>
    </cfRule>
  </conditionalFormatting>
  <conditionalFormatting sqref="I10">
    <cfRule type="cellIs" dxfId="367" priority="5" operator="equal">
      <formula>"CASI SEGURO"</formula>
    </cfRule>
  </conditionalFormatting>
  <conditionalFormatting sqref="K10:L10">
    <cfRule type="containsText" dxfId="366" priority="6" stopIfTrue="1" operator="containsText" text="ALTA">
      <formula>NOT(ISERROR(SEARCH(("ALTA"),(K10))))</formula>
    </cfRule>
  </conditionalFormatting>
  <conditionalFormatting sqref="K10:L10">
    <cfRule type="containsText" dxfId="365" priority="7" stopIfTrue="1" operator="containsText" text="MEDIA">
      <formula>NOT(ISERROR(SEARCH(("MEDIA"),(K10))))</formula>
    </cfRule>
  </conditionalFormatting>
  <conditionalFormatting sqref="K10:L10">
    <cfRule type="containsText" dxfId="364" priority="8" stopIfTrue="1" operator="containsText" text="BAJA">
      <formula>NOT(ISERROR(SEARCH(("BAJA"),(K10))))</formula>
    </cfRule>
  </conditionalFormatting>
  <conditionalFormatting sqref="K10:L10">
    <cfRule type="containsText" dxfId="363" priority="9" stopIfTrue="1" operator="containsText" text="ALTO">
      <formula>NOT(ISERROR(SEARCH(("ALTO"),(K10))))</formula>
    </cfRule>
  </conditionalFormatting>
  <conditionalFormatting sqref="K10:L10">
    <cfRule type="containsText" dxfId="362" priority="10" stopIfTrue="1" operator="containsText" text="ALTO">
      <formula>NOT(ISERROR(SEARCH(("ALTO"),(K10))))</formula>
    </cfRule>
  </conditionalFormatting>
  <conditionalFormatting sqref="K10:L10">
    <cfRule type="containsText" dxfId="361" priority="11" stopIfTrue="1" operator="containsText" text="MEDIO">
      <formula>NOT(ISERROR(SEARCH(("MEDIO"),(K10))))</formula>
    </cfRule>
  </conditionalFormatting>
  <conditionalFormatting sqref="K10:L10">
    <cfRule type="containsText" dxfId="360" priority="12" stopIfTrue="1" operator="containsText" text="MEDIO">
      <formula>NOT(ISERROR(SEARCH(("MEDIO"),(K10))))</formula>
    </cfRule>
  </conditionalFormatting>
  <conditionalFormatting sqref="K10:L10">
    <cfRule type="containsText" dxfId="359" priority="13" stopIfTrue="1" operator="containsText" text="BAJO">
      <formula>NOT(ISERROR(SEARCH(("BAJO"),(K10))))</formula>
    </cfRule>
  </conditionalFormatting>
  <conditionalFormatting sqref="K10:L10">
    <cfRule type="cellIs" dxfId="358" priority="14" operator="equal">
      <formula>"INSIGNIFICANTE"</formula>
    </cfRule>
  </conditionalFormatting>
  <conditionalFormatting sqref="K10:L10">
    <cfRule type="cellIs" dxfId="357" priority="15" operator="equal">
      <formula>"MENOR"</formula>
    </cfRule>
  </conditionalFormatting>
  <conditionalFormatting sqref="K10:L10">
    <cfRule type="cellIs" dxfId="356" priority="16" operator="equal">
      <formula>"MODERADO"</formula>
    </cfRule>
  </conditionalFormatting>
  <conditionalFormatting sqref="K10:L10">
    <cfRule type="cellIs" dxfId="355" priority="17" operator="equal">
      <formula>"MAYOR"</formula>
    </cfRule>
  </conditionalFormatting>
  <conditionalFormatting sqref="K10:L10">
    <cfRule type="cellIs" dxfId="354" priority="18" operator="equal">
      <formula>"CATASTRÓFICO"</formula>
    </cfRule>
  </conditionalFormatting>
  <conditionalFormatting sqref="M10">
    <cfRule type="cellIs" dxfId="353" priority="19" operator="equal">
      <formula>"EXTREMA 5:5"</formula>
    </cfRule>
  </conditionalFormatting>
  <conditionalFormatting sqref="M10">
    <cfRule type="cellIs" dxfId="352" priority="20" operator="equal">
      <formula>"EXTREMA 4:5"</formula>
    </cfRule>
  </conditionalFormatting>
  <conditionalFormatting sqref="M10">
    <cfRule type="cellIs" dxfId="351" priority="21" operator="equal">
      <formula>"EXTREMA 3:5"</formula>
    </cfRule>
  </conditionalFormatting>
  <conditionalFormatting sqref="M10">
    <cfRule type="cellIs" dxfId="350" priority="22" operator="equal">
      <formula>"EXTREMA 2:5"</formula>
    </cfRule>
  </conditionalFormatting>
  <conditionalFormatting sqref="M10">
    <cfRule type="cellIs" dxfId="349" priority="23" operator="equal">
      <formula>"EXTREMA 5:4"</formula>
    </cfRule>
  </conditionalFormatting>
  <conditionalFormatting sqref="M10">
    <cfRule type="cellIs" dxfId="348" priority="24" operator="equal">
      <formula>"EXTREMA 4:4"</formula>
    </cfRule>
  </conditionalFormatting>
  <conditionalFormatting sqref="M10">
    <cfRule type="cellIs" dxfId="347" priority="25" operator="equal">
      <formula>"EXTREMA 3:4"</formula>
    </cfRule>
  </conditionalFormatting>
  <conditionalFormatting sqref="M10">
    <cfRule type="cellIs" dxfId="346" priority="26" operator="equal">
      <formula>"EXTREMA 5:3"</formula>
    </cfRule>
  </conditionalFormatting>
  <conditionalFormatting sqref="M10">
    <cfRule type="cellIs" dxfId="345" priority="27" operator="equal">
      <formula>"ALTA 1:5"</formula>
    </cfRule>
  </conditionalFormatting>
  <conditionalFormatting sqref="M10">
    <cfRule type="cellIs" dxfId="344" priority="28" operator="equal">
      <formula>"ALTA 2:4"</formula>
    </cfRule>
  </conditionalFormatting>
  <conditionalFormatting sqref="M10">
    <cfRule type="cellIs" dxfId="343" priority="29" operator="equal">
      <formula>"ALTA 1:4"</formula>
    </cfRule>
  </conditionalFormatting>
  <conditionalFormatting sqref="M10">
    <cfRule type="cellIs" dxfId="342" priority="30" operator="equal">
      <formula>"ALTA 4:3"</formula>
    </cfRule>
  </conditionalFormatting>
  <conditionalFormatting sqref="M10">
    <cfRule type="cellIs" dxfId="341" priority="31" operator="equal">
      <formula>"ALTA 3:3"</formula>
    </cfRule>
  </conditionalFormatting>
  <conditionalFormatting sqref="M10">
    <cfRule type="cellIs" dxfId="340" priority="32" operator="equal">
      <formula>"ALTA 5:2"</formula>
    </cfRule>
  </conditionalFormatting>
  <conditionalFormatting sqref="M10">
    <cfRule type="cellIs" dxfId="339" priority="33" operator="equal">
      <formula>"ALTA 4:2"</formula>
    </cfRule>
  </conditionalFormatting>
  <conditionalFormatting sqref="M10">
    <cfRule type="cellIs" dxfId="338" priority="34" operator="equal">
      <formula>"ALTA 5:1"</formula>
    </cfRule>
  </conditionalFormatting>
  <conditionalFormatting sqref="M10">
    <cfRule type="cellIs" dxfId="337" priority="35" operator="equal">
      <formula>"MODERADA 2:3"</formula>
    </cfRule>
  </conditionalFormatting>
  <conditionalFormatting sqref="M10">
    <cfRule type="cellIs" dxfId="336" priority="36" operator="equal">
      <formula>"MODERADA 1:3"</formula>
    </cfRule>
  </conditionalFormatting>
  <conditionalFormatting sqref="M10">
    <cfRule type="cellIs" dxfId="335" priority="37" operator="equal">
      <formula>"MODERADA 3:2"</formula>
    </cfRule>
  </conditionalFormatting>
  <conditionalFormatting sqref="M10">
    <cfRule type="cellIs" dxfId="334" priority="38" operator="equal">
      <formula>"MODERADA 4:1"</formula>
    </cfRule>
  </conditionalFormatting>
  <conditionalFormatting sqref="M10">
    <cfRule type="cellIs" dxfId="333" priority="39" operator="equal">
      <formula>"BAJA 2:2"</formula>
    </cfRule>
  </conditionalFormatting>
  <conditionalFormatting sqref="M10">
    <cfRule type="cellIs" dxfId="332" priority="40" operator="equal">
      <formula>"BAJA 1:2"</formula>
    </cfRule>
  </conditionalFormatting>
  <conditionalFormatting sqref="M10">
    <cfRule type="cellIs" dxfId="331" priority="41" operator="equal">
      <formula>"BAJA 3:1"</formula>
    </cfRule>
  </conditionalFormatting>
  <conditionalFormatting sqref="M10">
    <cfRule type="cellIs" dxfId="330" priority="42" operator="equal">
      <formula>"BAJA 2:1"</formula>
    </cfRule>
  </conditionalFormatting>
  <conditionalFormatting sqref="M10">
    <cfRule type="cellIs" dxfId="329" priority="43" operator="equal">
      <formula>"BAJA 1:1"</formula>
    </cfRule>
  </conditionalFormatting>
  <conditionalFormatting sqref="I8">
    <cfRule type="cellIs" dxfId="328" priority="44" operator="equal">
      <formula>"RARA VEZ"</formula>
    </cfRule>
  </conditionalFormatting>
  <conditionalFormatting sqref="I8">
    <cfRule type="cellIs" dxfId="327" priority="45" operator="equal">
      <formula>"IMPROBABLE"</formula>
    </cfRule>
  </conditionalFormatting>
  <conditionalFormatting sqref="I8">
    <cfRule type="cellIs" dxfId="326" priority="46" operator="equal">
      <formula>"POSIBLE"</formula>
    </cfRule>
  </conditionalFormatting>
  <conditionalFormatting sqref="I8">
    <cfRule type="cellIs" dxfId="325" priority="47" operator="equal">
      <formula>"PROBABLE"</formula>
    </cfRule>
  </conditionalFormatting>
  <conditionalFormatting sqref="I8">
    <cfRule type="cellIs" dxfId="324" priority="48" operator="equal">
      <formula>"CASI SEGURO"</formula>
    </cfRule>
  </conditionalFormatting>
  <conditionalFormatting sqref="K8:L8">
    <cfRule type="containsText" dxfId="323" priority="49" stopIfTrue="1" operator="containsText" text="ALTA">
      <formula>NOT(ISERROR(SEARCH(("ALTA"),(K8))))</formula>
    </cfRule>
  </conditionalFormatting>
  <conditionalFormatting sqref="K8:L8">
    <cfRule type="containsText" dxfId="322" priority="50" stopIfTrue="1" operator="containsText" text="MEDIA">
      <formula>NOT(ISERROR(SEARCH(("MEDIA"),(K8))))</formula>
    </cfRule>
  </conditionalFormatting>
  <conditionalFormatting sqref="K8:L8">
    <cfRule type="containsText" dxfId="321" priority="51" stopIfTrue="1" operator="containsText" text="BAJA">
      <formula>NOT(ISERROR(SEARCH(("BAJA"),(K8))))</formula>
    </cfRule>
  </conditionalFormatting>
  <conditionalFormatting sqref="K8:L8">
    <cfRule type="containsText" dxfId="320" priority="52" stopIfTrue="1" operator="containsText" text="ALTO">
      <formula>NOT(ISERROR(SEARCH(("ALTO"),(K8))))</formula>
    </cfRule>
  </conditionalFormatting>
  <conditionalFormatting sqref="K8:L8">
    <cfRule type="containsText" dxfId="319" priority="53" stopIfTrue="1" operator="containsText" text="ALTO">
      <formula>NOT(ISERROR(SEARCH(("ALTO"),(K8))))</formula>
    </cfRule>
  </conditionalFormatting>
  <conditionalFormatting sqref="K8:L8">
    <cfRule type="containsText" dxfId="318" priority="54" stopIfTrue="1" operator="containsText" text="MEDIO">
      <formula>NOT(ISERROR(SEARCH(("MEDIO"),(K8))))</formula>
    </cfRule>
  </conditionalFormatting>
  <conditionalFormatting sqref="K8:L8">
    <cfRule type="containsText" dxfId="317" priority="55" stopIfTrue="1" operator="containsText" text="MEDIO">
      <formula>NOT(ISERROR(SEARCH(("MEDIO"),(K8))))</formula>
    </cfRule>
  </conditionalFormatting>
  <conditionalFormatting sqref="K8:L8">
    <cfRule type="containsText" dxfId="316" priority="56" stopIfTrue="1" operator="containsText" text="BAJO">
      <formula>NOT(ISERROR(SEARCH(("BAJO"),(K8))))</formula>
    </cfRule>
  </conditionalFormatting>
  <conditionalFormatting sqref="K8:L8">
    <cfRule type="cellIs" dxfId="315" priority="57" operator="equal">
      <formula>"INSIGNIFICANTE"</formula>
    </cfRule>
  </conditionalFormatting>
  <conditionalFormatting sqref="K8:L8">
    <cfRule type="cellIs" dxfId="314" priority="58" operator="equal">
      <formula>"MENOR"</formula>
    </cfRule>
  </conditionalFormatting>
  <conditionalFormatting sqref="K8:L8">
    <cfRule type="cellIs" dxfId="313" priority="59" operator="equal">
      <formula>"MODERADO"</formula>
    </cfRule>
  </conditionalFormatting>
  <conditionalFormatting sqref="K8:L8">
    <cfRule type="cellIs" dxfId="312" priority="60" operator="equal">
      <formula>"MAYOR"</formula>
    </cfRule>
  </conditionalFormatting>
  <conditionalFormatting sqref="K8:L8">
    <cfRule type="cellIs" dxfId="311" priority="61" operator="equal">
      <formula>"CATASTRÓFICO"</formula>
    </cfRule>
  </conditionalFormatting>
  <conditionalFormatting sqref="M8">
    <cfRule type="cellIs" dxfId="310" priority="62" operator="equal">
      <formula>"EXTREMA 5:5"</formula>
    </cfRule>
  </conditionalFormatting>
  <conditionalFormatting sqref="M8">
    <cfRule type="cellIs" dxfId="309" priority="63" operator="equal">
      <formula>"EXTREMA 4:5"</formula>
    </cfRule>
  </conditionalFormatting>
  <conditionalFormatting sqref="M8">
    <cfRule type="cellIs" dxfId="308" priority="64" operator="equal">
      <formula>"EXTREMA 3:5"</formula>
    </cfRule>
  </conditionalFormatting>
  <conditionalFormatting sqref="M8">
    <cfRule type="cellIs" dxfId="307" priority="65" operator="equal">
      <formula>"EXTREMA 2:5"</formula>
    </cfRule>
  </conditionalFormatting>
  <conditionalFormatting sqref="M8">
    <cfRule type="cellIs" dxfId="306" priority="66" operator="equal">
      <formula>"EXTREMA 5:4"</formula>
    </cfRule>
  </conditionalFormatting>
  <conditionalFormatting sqref="M8">
    <cfRule type="cellIs" dxfId="305" priority="67" operator="equal">
      <formula>"EXTREMA 4:4"</formula>
    </cfRule>
  </conditionalFormatting>
  <conditionalFormatting sqref="M8">
    <cfRule type="cellIs" dxfId="304" priority="68" operator="equal">
      <formula>"EXTREMA 3:4"</formula>
    </cfRule>
  </conditionalFormatting>
  <conditionalFormatting sqref="M8">
    <cfRule type="cellIs" dxfId="303" priority="69" operator="equal">
      <formula>"EXTREMA 5:3"</formula>
    </cfRule>
  </conditionalFormatting>
  <conditionalFormatting sqref="M8">
    <cfRule type="cellIs" dxfId="302" priority="70" operator="equal">
      <formula>"ALTA 1:5"</formula>
    </cfRule>
  </conditionalFormatting>
  <conditionalFormatting sqref="M8">
    <cfRule type="cellIs" dxfId="301" priority="71" operator="equal">
      <formula>"ALTA 2:4"</formula>
    </cfRule>
  </conditionalFormatting>
  <conditionalFormatting sqref="M8">
    <cfRule type="cellIs" dxfId="300" priority="72" operator="equal">
      <formula>"ALTA 1:4"</formula>
    </cfRule>
  </conditionalFormatting>
  <conditionalFormatting sqref="M8">
    <cfRule type="cellIs" dxfId="299" priority="73" operator="equal">
      <formula>"ALTA 4:3"</formula>
    </cfRule>
  </conditionalFormatting>
  <conditionalFormatting sqref="M8">
    <cfRule type="cellIs" dxfId="298" priority="74" operator="equal">
      <formula>"ALTA 3:3"</formula>
    </cfRule>
  </conditionalFormatting>
  <conditionalFormatting sqref="M8">
    <cfRule type="cellIs" dxfId="297" priority="75" operator="equal">
      <formula>"ALTA 5:2"</formula>
    </cfRule>
  </conditionalFormatting>
  <conditionalFormatting sqref="M8">
    <cfRule type="cellIs" dxfId="296" priority="76" operator="equal">
      <formula>"ALTA 4:2"</formula>
    </cfRule>
  </conditionalFormatting>
  <conditionalFormatting sqref="M8">
    <cfRule type="cellIs" dxfId="295" priority="77" operator="equal">
      <formula>"ALTA 5:1"</formula>
    </cfRule>
  </conditionalFormatting>
  <conditionalFormatting sqref="M8">
    <cfRule type="cellIs" dxfId="294" priority="78" operator="equal">
      <formula>"MODERADA 2:3"</formula>
    </cfRule>
  </conditionalFormatting>
  <conditionalFormatting sqref="M8">
    <cfRule type="cellIs" dxfId="293" priority="79" operator="equal">
      <formula>"MODERADA 1:3"</formula>
    </cfRule>
  </conditionalFormatting>
  <conditionalFormatting sqref="M8">
    <cfRule type="cellIs" dxfId="292" priority="80" operator="equal">
      <formula>"MODERADA 3:2"</formula>
    </cfRule>
  </conditionalFormatting>
  <conditionalFormatting sqref="M8">
    <cfRule type="cellIs" dxfId="291" priority="81" operator="equal">
      <formula>"MODERADA 4:1"</formula>
    </cfRule>
  </conditionalFormatting>
  <conditionalFormatting sqref="M8">
    <cfRule type="cellIs" dxfId="290" priority="82" operator="equal">
      <formula>"BAJA 2:2"</formula>
    </cfRule>
  </conditionalFormatting>
  <conditionalFormatting sqref="M8">
    <cfRule type="cellIs" dxfId="289" priority="83" operator="equal">
      <formula>"BAJA 1:2"</formula>
    </cfRule>
  </conditionalFormatting>
  <conditionalFormatting sqref="M8">
    <cfRule type="cellIs" dxfId="288" priority="84" operator="equal">
      <formula>"BAJA 3:1"</formula>
    </cfRule>
  </conditionalFormatting>
  <conditionalFormatting sqref="M8">
    <cfRule type="cellIs" dxfId="287" priority="85" operator="equal">
      <formula>"BAJA 2:1"</formula>
    </cfRule>
  </conditionalFormatting>
  <conditionalFormatting sqref="M8">
    <cfRule type="cellIs" dxfId="286" priority="86" operator="equal">
      <formula>"BAJA 1:1"</formula>
    </cfRule>
  </conditionalFormatting>
  <conditionalFormatting sqref="AV8">
    <cfRule type="cellIs" dxfId="285" priority="87" operator="equal">
      <formula>"RARA VEZ"</formula>
    </cfRule>
  </conditionalFormatting>
  <conditionalFormatting sqref="AV8">
    <cfRule type="cellIs" dxfId="284" priority="88" operator="equal">
      <formula>"IMPROBABLE"</formula>
    </cfRule>
  </conditionalFormatting>
  <conditionalFormatting sqref="AV8">
    <cfRule type="cellIs" dxfId="283" priority="89" operator="equal">
      <formula>"POSIBLE"</formula>
    </cfRule>
  </conditionalFormatting>
  <conditionalFormatting sqref="AV8">
    <cfRule type="cellIs" dxfId="282" priority="90" operator="equal">
      <formula>"PROBABLE"</formula>
    </cfRule>
  </conditionalFormatting>
  <conditionalFormatting sqref="AV8">
    <cfRule type="cellIs" dxfId="281" priority="91" operator="equal">
      <formula>"CASI SEGURO"</formula>
    </cfRule>
  </conditionalFormatting>
  <conditionalFormatting sqref="AY8">
    <cfRule type="containsText" dxfId="280" priority="92" stopIfTrue="1" operator="containsText" text="ALTA">
      <formula>NOT(ISERROR(SEARCH(("ALTA"),(AY8))))</formula>
    </cfRule>
  </conditionalFormatting>
  <conditionalFormatting sqref="AY8">
    <cfRule type="containsText" dxfId="279" priority="93" stopIfTrue="1" operator="containsText" text="MEDIA">
      <formula>NOT(ISERROR(SEARCH(("MEDIA"),(AY8))))</formula>
    </cfRule>
  </conditionalFormatting>
  <conditionalFormatting sqref="AY8">
    <cfRule type="containsText" dxfId="278" priority="94" stopIfTrue="1" operator="containsText" text="BAJA">
      <formula>NOT(ISERROR(SEARCH(("BAJA"),(AY8))))</formula>
    </cfRule>
  </conditionalFormatting>
  <conditionalFormatting sqref="AY8">
    <cfRule type="containsText" dxfId="277" priority="95" stopIfTrue="1" operator="containsText" text="ALTO">
      <formula>NOT(ISERROR(SEARCH(("ALTO"),(AY8))))</formula>
    </cfRule>
  </conditionalFormatting>
  <conditionalFormatting sqref="AY8">
    <cfRule type="containsText" dxfId="276" priority="96" stopIfTrue="1" operator="containsText" text="ALTO">
      <formula>NOT(ISERROR(SEARCH(("ALTO"),(AY8))))</formula>
    </cfRule>
  </conditionalFormatting>
  <conditionalFormatting sqref="AY8">
    <cfRule type="containsText" dxfId="275" priority="97" stopIfTrue="1" operator="containsText" text="MEDIO">
      <formula>NOT(ISERROR(SEARCH(("MEDIO"),(AY8))))</formula>
    </cfRule>
  </conditionalFormatting>
  <conditionalFormatting sqref="AY8">
    <cfRule type="containsText" dxfId="274" priority="98" stopIfTrue="1" operator="containsText" text="MEDIO">
      <formula>NOT(ISERROR(SEARCH(("MEDIO"),(AY8))))</formula>
    </cfRule>
  </conditionalFormatting>
  <conditionalFormatting sqref="AY8">
    <cfRule type="containsText" dxfId="273" priority="99" stopIfTrue="1" operator="containsText" text="BAJO">
      <formula>NOT(ISERROR(SEARCH(("BAJO"),(AY8))))</formula>
    </cfRule>
  </conditionalFormatting>
  <conditionalFormatting sqref="AY8">
    <cfRule type="cellIs" dxfId="272" priority="100" operator="equal">
      <formula>"INSIGNIFICANTE"</formula>
    </cfRule>
  </conditionalFormatting>
  <conditionalFormatting sqref="AY8">
    <cfRule type="cellIs" dxfId="271" priority="101" operator="equal">
      <formula>"MENOR"</formula>
    </cfRule>
  </conditionalFormatting>
  <conditionalFormatting sqref="AY8">
    <cfRule type="cellIs" dxfId="270" priority="102" operator="equal">
      <formula>"MODERADO"</formula>
    </cfRule>
  </conditionalFormatting>
  <conditionalFormatting sqref="AY8">
    <cfRule type="cellIs" dxfId="269" priority="103" operator="equal">
      <formula>"MAYOR"</formula>
    </cfRule>
  </conditionalFormatting>
  <conditionalFormatting sqref="AY8">
    <cfRule type="cellIs" dxfId="268" priority="104" operator="equal">
      <formula>"CATASTRÓFICO"</formula>
    </cfRule>
  </conditionalFormatting>
  <conditionalFormatting sqref="BA8">
    <cfRule type="cellIs" dxfId="267" priority="105" operator="equal">
      <formula>"EXTREMA 5:5"</formula>
    </cfRule>
  </conditionalFormatting>
  <conditionalFormatting sqref="BA8">
    <cfRule type="cellIs" dxfId="266" priority="106" operator="equal">
      <formula>"EXTREMA 4:5"</formula>
    </cfRule>
  </conditionalFormatting>
  <conditionalFormatting sqref="BA8">
    <cfRule type="cellIs" dxfId="265" priority="107" operator="equal">
      <formula>"EXTREMA 3:5"</formula>
    </cfRule>
  </conditionalFormatting>
  <conditionalFormatting sqref="BA8">
    <cfRule type="cellIs" dxfId="264" priority="108" operator="equal">
      <formula>"EXTREMA 2:5"</formula>
    </cfRule>
  </conditionalFormatting>
  <conditionalFormatting sqref="BA8">
    <cfRule type="cellIs" dxfId="263" priority="109" operator="equal">
      <formula>"EXTREMA 5:4"</formula>
    </cfRule>
  </conditionalFormatting>
  <conditionalFormatting sqref="BA8">
    <cfRule type="cellIs" dxfId="262" priority="110" operator="equal">
      <formula>"EXTREMA 4:4"</formula>
    </cfRule>
  </conditionalFormatting>
  <conditionalFormatting sqref="BA8">
    <cfRule type="cellIs" dxfId="261" priority="111" operator="equal">
      <formula>"EXTREMA 3:4"</formula>
    </cfRule>
  </conditionalFormatting>
  <conditionalFormatting sqref="BA8">
    <cfRule type="cellIs" dxfId="260" priority="112" operator="equal">
      <formula>"EXTREMA 5:3"</formula>
    </cfRule>
  </conditionalFormatting>
  <conditionalFormatting sqref="BA8">
    <cfRule type="cellIs" dxfId="259" priority="113" operator="equal">
      <formula>"ALTA 1:5"</formula>
    </cfRule>
  </conditionalFormatting>
  <conditionalFormatting sqref="BA8">
    <cfRule type="cellIs" dxfId="258" priority="114" operator="equal">
      <formula>"ALTA 2:4"</formula>
    </cfRule>
  </conditionalFormatting>
  <conditionalFormatting sqref="BA8">
    <cfRule type="cellIs" dxfId="257" priority="115" operator="equal">
      <formula>"ALTA 1:4"</formula>
    </cfRule>
  </conditionalFormatting>
  <conditionalFormatting sqref="BA8">
    <cfRule type="cellIs" dxfId="256" priority="116" operator="equal">
      <formula>"ALTA 4:3"</formula>
    </cfRule>
  </conditionalFormatting>
  <conditionalFormatting sqref="BA8">
    <cfRule type="cellIs" dxfId="255" priority="117" operator="equal">
      <formula>"ALTA 3:3"</formula>
    </cfRule>
  </conditionalFormatting>
  <conditionalFormatting sqref="BA8">
    <cfRule type="cellIs" dxfId="254" priority="118" operator="equal">
      <formula>"ALTA 5:2"</formula>
    </cfRule>
  </conditionalFormatting>
  <conditionalFormatting sqref="BA8">
    <cfRule type="cellIs" dxfId="253" priority="119" operator="equal">
      <formula>"ALTA 4:2"</formula>
    </cfRule>
  </conditionalFormatting>
  <conditionalFormatting sqref="BA8">
    <cfRule type="cellIs" dxfId="252" priority="120" operator="equal">
      <formula>"ALTA 5:1"</formula>
    </cfRule>
  </conditionalFormatting>
  <conditionalFormatting sqref="BA8">
    <cfRule type="cellIs" dxfId="251" priority="121" operator="equal">
      <formula>"MODERADA 2:3"</formula>
    </cfRule>
  </conditionalFormatting>
  <conditionalFormatting sqref="BA8">
    <cfRule type="cellIs" dxfId="250" priority="122" operator="equal">
      <formula>"MODERADA 1:3"</formula>
    </cfRule>
  </conditionalFormatting>
  <conditionalFormatting sqref="BA8">
    <cfRule type="cellIs" dxfId="249" priority="123" operator="equal">
      <formula>"MODERADA 3:2"</formula>
    </cfRule>
  </conditionalFormatting>
  <conditionalFormatting sqref="BA8">
    <cfRule type="cellIs" dxfId="248" priority="124" operator="equal">
      <formula>"MODERADA 4:1"</formula>
    </cfRule>
  </conditionalFormatting>
  <conditionalFormatting sqref="BA8">
    <cfRule type="cellIs" dxfId="247" priority="125" operator="equal">
      <formula>"BAJA 2:2"</formula>
    </cfRule>
  </conditionalFormatting>
  <conditionalFormatting sqref="BA8">
    <cfRule type="cellIs" dxfId="246" priority="126" operator="equal">
      <formula>"BAJA 1:2"</formula>
    </cfRule>
  </conditionalFormatting>
  <conditionalFormatting sqref="BA8">
    <cfRule type="cellIs" dxfId="245" priority="127" operator="equal">
      <formula>"BAJA 3:1"</formula>
    </cfRule>
  </conditionalFormatting>
  <conditionalFormatting sqref="BA8">
    <cfRule type="cellIs" dxfId="244" priority="128" operator="equal">
      <formula>"BAJA 2:1"</formula>
    </cfRule>
  </conditionalFormatting>
  <conditionalFormatting sqref="BA8">
    <cfRule type="cellIs" dxfId="243" priority="129" operator="equal">
      <formula>"BAJA 1:1"</formula>
    </cfRule>
  </conditionalFormatting>
  <conditionalFormatting sqref="AZ8">
    <cfRule type="containsText" dxfId="242" priority="130" stopIfTrue="1" operator="containsText" text="ALTA">
      <formula>NOT(ISERROR(SEARCH(("ALTA"),(AZ8))))</formula>
    </cfRule>
  </conditionalFormatting>
  <conditionalFormatting sqref="AZ8">
    <cfRule type="containsText" dxfId="241" priority="131" stopIfTrue="1" operator="containsText" text="MEDIA">
      <formula>NOT(ISERROR(SEARCH(("MEDIA"),(AZ8))))</formula>
    </cfRule>
  </conditionalFormatting>
  <conditionalFormatting sqref="AZ8">
    <cfRule type="containsText" dxfId="240" priority="132" stopIfTrue="1" operator="containsText" text="BAJA">
      <formula>NOT(ISERROR(SEARCH(("BAJA"),(AZ8))))</formula>
    </cfRule>
  </conditionalFormatting>
  <conditionalFormatting sqref="AZ8">
    <cfRule type="containsText" dxfId="239" priority="133" stopIfTrue="1" operator="containsText" text="ALTO">
      <formula>NOT(ISERROR(SEARCH(("ALTO"),(AZ8))))</formula>
    </cfRule>
  </conditionalFormatting>
  <conditionalFormatting sqref="AZ8">
    <cfRule type="containsText" dxfId="238" priority="134" stopIfTrue="1" operator="containsText" text="ALTO">
      <formula>NOT(ISERROR(SEARCH(("ALTO"),(AZ8))))</formula>
    </cfRule>
  </conditionalFormatting>
  <conditionalFormatting sqref="AZ8">
    <cfRule type="containsText" dxfId="237" priority="135" stopIfTrue="1" operator="containsText" text="MEDIO">
      <formula>NOT(ISERROR(SEARCH(("MEDIO"),(AZ8))))</formula>
    </cfRule>
  </conditionalFormatting>
  <conditionalFormatting sqref="AZ8">
    <cfRule type="containsText" dxfId="236" priority="136" stopIfTrue="1" operator="containsText" text="MEDIO">
      <formula>NOT(ISERROR(SEARCH(("MEDIO"),(AZ8))))</formula>
    </cfRule>
  </conditionalFormatting>
  <conditionalFormatting sqref="AZ8">
    <cfRule type="containsText" dxfId="235" priority="137" stopIfTrue="1" operator="containsText" text="BAJO">
      <formula>NOT(ISERROR(SEARCH(("BAJO"),(AZ8))))</formula>
    </cfRule>
  </conditionalFormatting>
  <conditionalFormatting sqref="AZ8">
    <cfRule type="cellIs" dxfId="234" priority="138" operator="equal">
      <formula>"INSIGNIFICANTE"</formula>
    </cfRule>
  </conditionalFormatting>
  <conditionalFormatting sqref="AZ8">
    <cfRule type="cellIs" dxfId="233" priority="139" operator="equal">
      <formula>"MENOR"</formula>
    </cfRule>
  </conditionalFormatting>
  <conditionalFormatting sqref="AZ8">
    <cfRule type="cellIs" dxfId="232" priority="140" operator="equal">
      <formula>"MODERADO"</formula>
    </cfRule>
  </conditionalFormatting>
  <conditionalFormatting sqref="AZ8">
    <cfRule type="cellIs" dxfId="231" priority="141" operator="equal">
      <formula>"MAYOR"</formula>
    </cfRule>
  </conditionalFormatting>
  <conditionalFormatting sqref="AZ8">
    <cfRule type="cellIs" dxfId="230" priority="142" operator="equal">
      <formula>"CATASTRÓFICO"</formula>
    </cfRule>
  </conditionalFormatting>
  <conditionalFormatting sqref="AV10">
    <cfRule type="cellIs" dxfId="229" priority="143" operator="equal">
      <formula>"RARA VEZ"</formula>
    </cfRule>
  </conditionalFormatting>
  <conditionalFormatting sqref="AV10">
    <cfRule type="cellIs" dxfId="228" priority="144" operator="equal">
      <formula>"IMPROBABLE"</formula>
    </cfRule>
  </conditionalFormatting>
  <conditionalFormatting sqref="AV10">
    <cfRule type="cellIs" dxfId="227" priority="145" operator="equal">
      <formula>"POSIBLE"</formula>
    </cfRule>
  </conditionalFormatting>
  <conditionalFormatting sqref="AV10">
    <cfRule type="cellIs" dxfId="226" priority="146" operator="equal">
      <formula>"PROBABLE"</formula>
    </cfRule>
  </conditionalFormatting>
  <conditionalFormatting sqref="AV10">
    <cfRule type="cellIs" dxfId="225" priority="147" operator="equal">
      <formula>"CASI SEGURO"</formula>
    </cfRule>
  </conditionalFormatting>
  <conditionalFormatting sqref="AY10">
    <cfRule type="containsText" dxfId="224" priority="148" stopIfTrue="1" operator="containsText" text="ALTA">
      <formula>NOT(ISERROR(SEARCH(("ALTA"),(AY10))))</formula>
    </cfRule>
  </conditionalFormatting>
  <conditionalFormatting sqref="AY10">
    <cfRule type="containsText" dxfId="223" priority="149" stopIfTrue="1" operator="containsText" text="MEDIA">
      <formula>NOT(ISERROR(SEARCH(("MEDIA"),(AY10))))</formula>
    </cfRule>
  </conditionalFormatting>
  <conditionalFormatting sqref="AY10">
    <cfRule type="containsText" dxfId="222" priority="150" stopIfTrue="1" operator="containsText" text="BAJA">
      <formula>NOT(ISERROR(SEARCH(("BAJA"),(AY10))))</formula>
    </cfRule>
  </conditionalFormatting>
  <conditionalFormatting sqref="AY10">
    <cfRule type="containsText" dxfId="221" priority="151" stopIfTrue="1" operator="containsText" text="ALTO">
      <formula>NOT(ISERROR(SEARCH(("ALTO"),(AY10))))</formula>
    </cfRule>
  </conditionalFormatting>
  <conditionalFormatting sqref="AY10">
    <cfRule type="containsText" dxfId="220" priority="152" stopIfTrue="1" operator="containsText" text="ALTO">
      <formula>NOT(ISERROR(SEARCH(("ALTO"),(AY10))))</formula>
    </cfRule>
  </conditionalFormatting>
  <conditionalFormatting sqref="AY10">
    <cfRule type="containsText" dxfId="219" priority="153" stopIfTrue="1" operator="containsText" text="MEDIO">
      <formula>NOT(ISERROR(SEARCH(("MEDIO"),(AY10))))</formula>
    </cfRule>
  </conditionalFormatting>
  <conditionalFormatting sqref="AY10">
    <cfRule type="containsText" dxfId="218" priority="154" stopIfTrue="1" operator="containsText" text="MEDIO">
      <formula>NOT(ISERROR(SEARCH(("MEDIO"),(AY10))))</formula>
    </cfRule>
  </conditionalFormatting>
  <conditionalFormatting sqref="AY10">
    <cfRule type="containsText" dxfId="217" priority="155" stopIfTrue="1" operator="containsText" text="BAJO">
      <formula>NOT(ISERROR(SEARCH(("BAJO"),(AY10))))</formula>
    </cfRule>
  </conditionalFormatting>
  <conditionalFormatting sqref="AY10">
    <cfRule type="cellIs" dxfId="216" priority="156" operator="equal">
      <formula>"INSIGNIFICANTE"</formula>
    </cfRule>
  </conditionalFormatting>
  <conditionalFormatting sqref="AY10">
    <cfRule type="cellIs" dxfId="215" priority="157" operator="equal">
      <formula>"MENOR"</formula>
    </cfRule>
  </conditionalFormatting>
  <conditionalFormatting sqref="AY10">
    <cfRule type="cellIs" dxfId="214" priority="158" operator="equal">
      <formula>"MODERADO"</formula>
    </cfRule>
  </conditionalFormatting>
  <conditionalFormatting sqref="AY10">
    <cfRule type="cellIs" dxfId="213" priority="159" operator="equal">
      <formula>"MAYOR"</formula>
    </cfRule>
  </conditionalFormatting>
  <conditionalFormatting sqref="AY10">
    <cfRule type="cellIs" dxfId="212" priority="160" operator="equal">
      <formula>"CATASTRÓFICO"</formula>
    </cfRule>
  </conditionalFormatting>
  <conditionalFormatting sqref="BA10">
    <cfRule type="cellIs" dxfId="211" priority="161" operator="equal">
      <formula>"EXTREMA 5:5"</formula>
    </cfRule>
  </conditionalFormatting>
  <conditionalFormatting sqref="BA10">
    <cfRule type="cellIs" dxfId="210" priority="162" operator="equal">
      <formula>"EXTREMA 4:5"</formula>
    </cfRule>
  </conditionalFormatting>
  <conditionalFormatting sqref="BA10">
    <cfRule type="cellIs" dxfId="209" priority="163" operator="equal">
      <formula>"EXTREMA 3:5"</formula>
    </cfRule>
  </conditionalFormatting>
  <conditionalFormatting sqref="BA10">
    <cfRule type="cellIs" dxfId="208" priority="164" operator="equal">
      <formula>"EXTREMA 2:5"</formula>
    </cfRule>
  </conditionalFormatting>
  <conditionalFormatting sqref="BA10">
    <cfRule type="cellIs" dxfId="207" priority="165" operator="equal">
      <formula>"EXTREMA 5:4"</formula>
    </cfRule>
  </conditionalFormatting>
  <conditionalFormatting sqref="BA10">
    <cfRule type="cellIs" dxfId="206" priority="166" operator="equal">
      <formula>"EXTREMA 4:4"</formula>
    </cfRule>
  </conditionalFormatting>
  <conditionalFormatting sqref="BA10">
    <cfRule type="cellIs" dxfId="205" priority="167" operator="equal">
      <formula>"EXTREMA 3:4"</formula>
    </cfRule>
  </conditionalFormatting>
  <conditionalFormatting sqref="BA10">
    <cfRule type="cellIs" dxfId="204" priority="168" operator="equal">
      <formula>"EXTREMA 5:3"</formula>
    </cfRule>
  </conditionalFormatting>
  <conditionalFormatting sqref="BA10">
    <cfRule type="cellIs" dxfId="203" priority="169" operator="equal">
      <formula>"ALTA 1:5"</formula>
    </cfRule>
  </conditionalFormatting>
  <conditionalFormatting sqref="BA10">
    <cfRule type="cellIs" dxfId="202" priority="170" operator="equal">
      <formula>"ALTA 2:4"</formula>
    </cfRule>
  </conditionalFormatting>
  <conditionalFormatting sqref="BA10">
    <cfRule type="cellIs" dxfId="201" priority="171" operator="equal">
      <formula>"ALTA 1:4"</formula>
    </cfRule>
  </conditionalFormatting>
  <conditionalFormatting sqref="BA10">
    <cfRule type="cellIs" dxfId="200" priority="172" operator="equal">
      <formula>"ALTA 4:3"</formula>
    </cfRule>
  </conditionalFormatting>
  <conditionalFormatting sqref="BA10">
    <cfRule type="cellIs" dxfId="199" priority="173" operator="equal">
      <formula>"ALTA 3:3"</formula>
    </cfRule>
  </conditionalFormatting>
  <conditionalFormatting sqref="BA10">
    <cfRule type="cellIs" dxfId="198" priority="174" operator="equal">
      <formula>"ALTA 5:2"</formula>
    </cfRule>
  </conditionalFormatting>
  <conditionalFormatting sqref="BA10">
    <cfRule type="cellIs" dxfId="197" priority="175" operator="equal">
      <formula>"ALTA 4:2"</formula>
    </cfRule>
  </conditionalFormatting>
  <conditionalFormatting sqref="BA10">
    <cfRule type="cellIs" dxfId="196" priority="176" operator="equal">
      <formula>"ALTA 5:1"</formula>
    </cfRule>
  </conditionalFormatting>
  <conditionalFormatting sqref="BA10">
    <cfRule type="cellIs" dxfId="195" priority="177" operator="equal">
      <formula>"MODERADA 2:3"</formula>
    </cfRule>
  </conditionalFormatting>
  <conditionalFormatting sqref="BA10">
    <cfRule type="cellIs" dxfId="194" priority="178" operator="equal">
      <formula>"MODERADA 1:3"</formula>
    </cfRule>
  </conditionalFormatting>
  <conditionalFormatting sqref="BA10">
    <cfRule type="cellIs" dxfId="193" priority="179" operator="equal">
      <formula>"MODERADA 3:2"</formula>
    </cfRule>
  </conditionalFormatting>
  <conditionalFormatting sqref="BA10">
    <cfRule type="cellIs" dxfId="192" priority="180" operator="equal">
      <formula>"MODERADA 4:1"</formula>
    </cfRule>
  </conditionalFormatting>
  <conditionalFormatting sqref="BA10">
    <cfRule type="cellIs" dxfId="191" priority="181" operator="equal">
      <formula>"BAJA 2:2"</formula>
    </cfRule>
  </conditionalFormatting>
  <conditionalFormatting sqref="BA10">
    <cfRule type="cellIs" dxfId="190" priority="182" operator="equal">
      <formula>"BAJA 1:2"</formula>
    </cfRule>
  </conditionalFormatting>
  <conditionalFormatting sqref="BA10">
    <cfRule type="cellIs" dxfId="189" priority="183" operator="equal">
      <formula>"BAJA 3:1"</formula>
    </cfRule>
  </conditionalFormatting>
  <conditionalFormatting sqref="BA10">
    <cfRule type="cellIs" dxfId="188" priority="184" operator="equal">
      <formula>"BAJA 2:1"</formula>
    </cfRule>
  </conditionalFormatting>
  <conditionalFormatting sqref="BA10">
    <cfRule type="cellIs" dxfId="187" priority="185" operator="equal">
      <formula>"BAJA 1:1"</formula>
    </cfRule>
  </conditionalFormatting>
  <conditionalFormatting sqref="AZ10">
    <cfRule type="containsText" dxfId="186" priority="186" stopIfTrue="1" operator="containsText" text="ALTA">
      <formula>NOT(ISERROR(SEARCH(("ALTA"),(AZ10))))</formula>
    </cfRule>
  </conditionalFormatting>
  <conditionalFormatting sqref="AZ10">
    <cfRule type="containsText" dxfId="185" priority="187" stopIfTrue="1" operator="containsText" text="MEDIA">
      <formula>NOT(ISERROR(SEARCH(("MEDIA"),(AZ10))))</formula>
    </cfRule>
  </conditionalFormatting>
  <conditionalFormatting sqref="AZ10">
    <cfRule type="containsText" dxfId="184" priority="188" stopIfTrue="1" operator="containsText" text="BAJA">
      <formula>NOT(ISERROR(SEARCH(("BAJA"),(AZ10))))</formula>
    </cfRule>
  </conditionalFormatting>
  <conditionalFormatting sqref="AZ10">
    <cfRule type="containsText" dxfId="183" priority="189" stopIfTrue="1" operator="containsText" text="ALTO">
      <formula>NOT(ISERROR(SEARCH(("ALTO"),(AZ10))))</formula>
    </cfRule>
  </conditionalFormatting>
  <conditionalFormatting sqref="AZ10">
    <cfRule type="containsText" dxfId="182" priority="190" stopIfTrue="1" operator="containsText" text="ALTO">
      <formula>NOT(ISERROR(SEARCH(("ALTO"),(AZ10))))</formula>
    </cfRule>
  </conditionalFormatting>
  <conditionalFormatting sqref="AZ10">
    <cfRule type="containsText" dxfId="181" priority="191" stopIfTrue="1" operator="containsText" text="MEDIO">
      <formula>NOT(ISERROR(SEARCH(("MEDIO"),(AZ10))))</formula>
    </cfRule>
  </conditionalFormatting>
  <conditionalFormatting sqref="AZ10">
    <cfRule type="containsText" dxfId="180" priority="192" stopIfTrue="1" operator="containsText" text="MEDIO">
      <formula>NOT(ISERROR(SEARCH(("MEDIO"),(AZ10))))</formula>
    </cfRule>
  </conditionalFormatting>
  <conditionalFormatting sqref="AZ10">
    <cfRule type="containsText" dxfId="179" priority="193" stopIfTrue="1" operator="containsText" text="BAJO">
      <formula>NOT(ISERROR(SEARCH(("BAJO"),(AZ10))))</formula>
    </cfRule>
  </conditionalFormatting>
  <conditionalFormatting sqref="AZ10">
    <cfRule type="cellIs" dxfId="178" priority="194" operator="equal">
      <formula>"INSIGNIFICANTE"</formula>
    </cfRule>
  </conditionalFormatting>
  <conditionalFormatting sqref="AZ10">
    <cfRule type="cellIs" dxfId="177" priority="195" operator="equal">
      <formula>"MENOR"</formula>
    </cfRule>
  </conditionalFormatting>
  <conditionalFormatting sqref="AZ10">
    <cfRule type="cellIs" dxfId="176" priority="196" operator="equal">
      <formula>"MODERADO"</formula>
    </cfRule>
  </conditionalFormatting>
  <conditionalFormatting sqref="AZ10">
    <cfRule type="cellIs" dxfId="175" priority="197" operator="equal">
      <formula>"MAYOR"</formula>
    </cfRule>
  </conditionalFormatting>
  <conditionalFormatting sqref="AZ10">
    <cfRule type="cellIs" dxfId="174" priority="198" operator="equal">
      <formula>"CATASTRÓFICO"</formula>
    </cfRule>
  </conditionalFormatting>
  <conditionalFormatting sqref="CC8">
    <cfRule type="notContainsBlanks" dxfId="173" priority="199">
      <formula>LEN(TRIM(CC8))&gt;0</formula>
    </cfRule>
  </conditionalFormatting>
  <dataValidations count="13">
    <dataValidation type="list" allowBlank="1" showErrorMessage="1" sqref="AC8 AC10" xr:uid="{00000000-0002-0000-0F00-000000000000}">
      <formula1>$AC$85:$AC$86</formula1>
    </dataValidation>
    <dataValidation type="list" allowBlank="1" showErrorMessage="1" sqref="AE8 AE10" xr:uid="{00000000-0002-0000-0F00-000001000000}">
      <formula1>$AE$85:$AE$86</formula1>
    </dataValidation>
    <dataValidation type="list" allowBlank="1" showInputMessage="1" showErrorMessage="1" prompt="Seleccione el tipo de riesgo de acuerdo a la lista desplegable" sqref="G8 G10" xr:uid="{00000000-0002-0000-0F00-000002000000}">
      <formula1>$AH$15:$AH$24</formula1>
    </dataValidation>
    <dataValidation type="list" allowBlank="1" showErrorMessage="1" sqref="S8 S10" xr:uid="{00000000-0002-0000-0F00-000003000000}">
      <formula1>$S$17:$S$20</formula1>
    </dataValidation>
    <dataValidation type="list" allowBlank="1" showInputMessage="1" prompt="CALIFIQUE - 1 - Rara vez_x000a_2 - Improbable_x000a_3 - Posible_x000a_4 - Probable_x000a_5 - Casi Seguro_x000a_" sqref="H8 AU8 H10 AU10" xr:uid="{00000000-0002-0000-0F00-000004000000}">
      <formula1>$AI$15:$AI$19</formula1>
    </dataValidation>
    <dataValidation type="list" allowBlank="1" showErrorMessage="1" sqref="AM8 AM10" xr:uid="{00000000-0002-0000-0F00-000005000000}">
      <formula1>$AM$85:$AM$87</formula1>
    </dataValidation>
    <dataValidation type="list" allowBlank="1" showInputMessage="1" showErrorMessage="1" prompt="CALIFIQUE - 1 - Insignificante_x000a_2 - Menor_x000a_3 - Moderado_x000a_4 - Mayor_x000a_5 - Catastrófico" sqref="J8 AX8 J10 AX10" xr:uid="{00000000-0002-0000-0F00-000006000000}">
      <formula1>$AI$15:$AI$19</formula1>
    </dataValidation>
    <dataValidation type="list" allowBlank="1" showErrorMessage="1" sqref="AQ8:AS8 AQ10:AS10" xr:uid="{00000000-0002-0000-0F00-000007000000}">
      <formula1>$AQ$85:$AQ$87</formula1>
    </dataValidation>
    <dataValidation type="list" allowBlank="1" showErrorMessage="1" sqref="AG8 AG10" xr:uid="{00000000-0002-0000-0F00-000008000000}">
      <formula1>$AG$85:$AG$87</formula1>
    </dataValidation>
    <dataValidation type="list" allowBlank="1" showErrorMessage="1" sqref="AI8 AI10" xr:uid="{00000000-0002-0000-0F00-000009000000}">
      <formula1>$AI$85:$AI$86</formula1>
    </dataValidation>
    <dataValidation type="list" allowBlank="1" showErrorMessage="1" sqref="AA8 AA10" xr:uid="{00000000-0002-0000-0F00-00000A000000}">
      <formula1>$AA$85:$AA$86</formula1>
    </dataValidation>
    <dataValidation type="list" allowBlank="1" showErrorMessage="1" sqref="AK8 AK10" xr:uid="{00000000-0002-0000-0F00-00000B000000}">
      <formula1>$AK$85:$AK$86</formula1>
    </dataValidation>
    <dataValidation type="list" allowBlank="1" showErrorMessage="1" sqref="AT8 AW8 AT10 AW10" xr:uid="{00000000-0002-0000-0F00-00000C000000}">
      <formula1>$AT$85:$AT$87</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6923C"/>
  </sheetPr>
  <dimension ref="A1:CG1000"/>
  <sheetViews>
    <sheetView topLeftCell="CD1" zoomScale="85" zoomScaleNormal="85" workbookViewId="0">
      <selection sqref="A1:A3"/>
    </sheetView>
  </sheetViews>
  <sheetFormatPr baseColWidth="10" defaultColWidth="11.21875" defaultRowHeight="15" customHeight="1" outlineLevelCol="1"/>
  <cols>
    <col min="1" max="1" width="17" customWidth="1"/>
    <col min="2" max="2" width="27.77734375" customWidth="1" outlineLevel="1"/>
    <col min="3" max="3" width="27.21875" customWidth="1" outlineLevel="1"/>
    <col min="4" max="4" width="48.109375" customWidth="1" outlineLevel="1"/>
    <col min="5" max="5" width="22.77734375" customWidth="1"/>
    <col min="6" max="6" width="31.77734375" customWidth="1" outlineLevel="1"/>
    <col min="7" max="7" width="19.44140625" customWidth="1" outlineLevel="1"/>
    <col min="8" max="9" width="17.44140625" customWidth="1" outlineLevel="1"/>
    <col min="10" max="10" width="11.5546875" customWidth="1" outlineLevel="1"/>
    <col min="11" max="11" width="15.6640625" customWidth="1" outlineLevel="1"/>
    <col min="12" max="12" width="15" customWidth="1" outlineLevel="1"/>
    <col min="13" max="13" width="15.44140625" customWidth="1" outlineLevel="1"/>
    <col min="14" max="18" width="11.5546875" hidden="1" customWidth="1" outlineLevel="1"/>
    <col min="19" max="19" width="29.44140625" customWidth="1" outlineLevel="1"/>
    <col min="20" max="20" width="55.21875" customWidth="1"/>
    <col min="21" max="21" width="15.5546875" customWidth="1"/>
    <col min="22" max="22" width="11.5546875" customWidth="1"/>
    <col min="23" max="23" width="29.6640625" customWidth="1"/>
    <col min="24" max="24" width="26.109375" customWidth="1"/>
    <col min="25" max="25" width="22.21875" customWidth="1"/>
    <col min="26" max="26" width="11.5546875" customWidth="1"/>
    <col min="27" max="27" width="16.33203125" customWidth="1" outlineLevel="1"/>
    <col min="28" max="28" width="4.5546875" customWidth="1" outlineLevel="1"/>
    <col min="29" max="29" width="13.33203125" customWidth="1" outlineLevel="1"/>
    <col min="30" max="30" width="4.6640625" customWidth="1" outlineLevel="1"/>
    <col min="31" max="31" width="14.33203125" customWidth="1" outlineLevel="1"/>
    <col min="32" max="32" width="4.5546875" customWidth="1" outlineLevel="1"/>
    <col min="33" max="33" width="20.21875" customWidth="1" outlineLevel="1"/>
    <col min="34" max="34" width="4.44140625" customWidth="1" outlineLevel="1"/>
    <col min="35" max="35" width="13.6640625" customWidth="1" outlineLevel="1"/>
    <col min="36" max="36" width="5.109375" customWidth="1" outlineLevel="1"/>
    <col min="37" max="37" width="17.21875" customWidth="1" outlineLevel="1"/>
    <col min="38" max="38" width="3.77734375" customWidth="1" outlineLevel="1"/>
    <col min="39" max="39" width="16.109375" customWidth="1" outlineLevel="1"/>
    <col min="40" max="40" width="4.88671875" customWidth="1" outlineLevel="1"/>
    <col min="41" max="42" width="11.5546875" customWidth="1" outlineLevel="1"/>
    <col min="43" max="43" width="12.77734375" customWidth="1" outlineLevel="1"/>
    <col min="44" max="44" width="11.5546875" customWidth="1" outlineLevel="1"/>
    <col min="45" max="45" width="15.44140625" customWidth="1" outlineLevel="1"/>
    <col min="46" max="46" width="12.6640625" customWidth="1" outlineLevel="1"/>
    <col min="47" max="47" width="11.5546875" customWidth="1" outlineLevel="1"/>
    <col min="48" max="48" width="13.21875" customWidth="1" outlineLevel="1"/>
    <col min="49" max="49" width="18.77734375" customWidth="1" outlineLevel="1"/>
    <col min="50" max="50" width="11.5546875" customWidth="1" outlineLevel="1"/>
    <col min="51" max="52" width="15" customWidth="1" outlineLevel="1"/>
    <col min="53" max="53" width="17.5546875" customWidth="1" outlineLevel="1"/>
    <col min="54" max="58" width="11.5546875" customWidth="1" outlineLevel="1"/>
    <col min="59" max="59" width="41.109375" customWidth="1"/>
    <col min="60" max="60" width="17.33203125" customWidth="1"/>
    <col min="61" max="62" width="11.5546875" customWidth="1"/>
    <col min="63" max="63" width="27" customWidth="1"/>
    <col min="64" max="64" width="11.5546875" customWidth="1" outlineLevel="1"/>
    <col min="65" max="65" width="13.77734375" customWidth="1" outlineLevel="1"/>
    <col min="66" max="66" width="13.21875" customWidth="1" outlineLevel="1"/>
    <col min="67" max="68" width="17.109375" customWidth="1" outlineLevel="1"/>
    <col min="69" max="69" width="15.88671875" customWidth="1" outlineLevel="1"/>
    <col min="70" max="70" width="85.21875" customWidth="1"/>
    <col min="71" max="72" width="11.5546875" customWidth="1"/>
    <col min="73" max="73" width="74" customWidth="1"/>
    <col min="74" max="75" width="11.5546875" customWidth="1"/>
    <col min="76" max="76" width="22" customWidth="1"/>
    <col min="77" max="77" width="51.88671875" customWidth="1"/>
    <col min="78" max="78" width="24.6640625" customWidth="1"/>
    <col min="79" max="79" width="24.109375" customWidth="1"/>
    <col min="80" max="80" width="38.6640625" customWidth="1"/>
    <col min="81" max="81" width="51.88671875" customWidth="1"/>
    <col min="82" max="82" width="24.6640625" customWidth="1"/>
    <col min="83" max="83" width="24.109375" customWidth="1"/>
    <col min="84" max="84" width="38.6640625" customWidth="1"/>
    <col min="85" max="85" width="39" customWidth="1"/>
  </cols>
  <sheetData>
    <row r="1" spans="1:85" ht="27.75" customHeight="1">
      <c r="A1" s="445"/>
      <c r="B1" s="446" t="s">
        <v>0</v>
      </c>
      <c r="C1" s="421"/>
      <c r="D1" s="421"/>
      <c r="E1" s="421"/>
      <c r="F1" s="421"/>
      <c r="G1" s="421"/>
      <c r="H1" s="422"/>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27.75" customHeight="1">
      <c r="A2" s="435"/>
      <c r="B2" s="447" t="s">
        <v>197</v>
      </c>
      <c r="C2" s="421"/>
      <c r="D2" s="421"/>
      <c r="E2" s="421"/>
      <c r="F2" s="421"/>
      <c r="G2" s="421"/>
      <c r="H2" s="422"/>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27.75" customHeight="1">
      <c r="A3" s="436"/>
      <c r="B3" s="446" t="s">
        <v>2</v>
      </c>
      <c r="C3" s="421"/>
      <c r="D3" s="421"/>
      <c r="E3" s="421"/>
      <c r="F3" s="421"/>
      <c r="G3" s="421"/>
      <c r="H3" s="422"/>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ht="15" customHeight="1">
      <c r="A5" s="380" t="s">
        <v>198</v>
      </c>
      <c r="B5" s="380" t="s">
        <v>199</v>
      </c>
      <c r="C5" s="380" t="s">
        <v>200</v>
      </c>
      <c r="D5" s="465" t="s">
        <v>201</v>
      </c>
      <c r="E5" s="421"/>
      <c r="F5" s="421"/>
      <c r="G5" s="421"/>
      <c r="H5" s="421"/>
      <c r="I5" s="421"/>
      <c r="J5" s="421"/>
      <c r="K5" s="421"/>
      <c r="L5" s="421"/>
      <c r="M5" s="422"/>
      <c r="N5" s="19"/>
      <c r="O5" s="19"/>
      <c r="P5" s="19"/>
      <c r="Q5" s="19"/>
      <c r="R5" s="19"/>
      <c r="S5" s="20"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456" t="s">
        <v>204</v>
      </c>
      <c r="AU5" s="451"/>
      <c r="AV5" s="451"/>
      <c r="AW5" s="451"/>
      <c r="AX5" s="451"/>
      <c r="AY5" s="451"/>
      <c r="AZ5" s="451"/>
      <c r="BA5" s="428"/>
      <c r="BB5" s="19"/>
      <c r="BC5" s="19"/>
      <c r="BD5" s="19"/>
      <c r="BE5" s="19"/>
      <c r="BF5" s="19"/>
      <c r="BG5" s="457" t="s">
        <v>347</v>
      </c>
      <c r="BH5" s="451"/>
      <c r="BI5" s="451"/>
      <c r="BJ5" s="451"/>
      <c r="BK5" s="428"/>
      <c r="BL5" s="461" t="s">
        <v>206</v>
      </c>
      <c r="BM5" s="451"/>
      <c r="BN5" s="451"/>
      <c r="BO5" s="451"/>
      <c r="BP5" s="451"/>
      <c r="BQ5" s="428"/>
      <c r="BR5" s="462" t="s">
        <v>207</v>
      </c>
      <c r="BS5" s="463"/>
      <c r="BT5" s="464"/>
      <c r="BU5" s="462" t="s">
        <v>208</v>
      </c>
      <c r="BV5" s="463"/>
      <c r="BW5" s="463"/>
      <c r="BX5" s="464"/>
      <c r="BY5" s="450" t="s">
        <v>209</v>
      </c>
      <c r="BZ5" s="451"/>
      <c r="CA5" s="451"/>
      <c r="CB5" s="466"/>
      <c r="CC5" s="450" t="s">
        <v>210</v>
      </c>
      <c r="CD5" s="451"/>
      <c r="CE5" s="451"/>
      <c r="CF5" s="451"/>
      <c r="CG5" s="428"/>
    </row>
    <row r="6" spans="1:85" ht="15" customHeight="1">
      <c r="A6" s="380"/>
      <c r="B6" s="380"/>
      <c r="C6" s="380"/>
      <c r="D6" s="20" t="s">
        <v>211</v>
      </c>
      <c r="E6" s="20" t="s">
        <v>348</v>
      </c>
      <c r="F6" s="20" t="s">
        <v>213</v>
      </c>
      <c r="G6" s="381" t="s">
        <v>214</v>
      </c>
      <c r="H6" s="20" t="s">
        <v>215</v>
      </c>
      <c r="I6" s="20"/>
      <c r="J6" s="20" t="s">
        <v>216</v>
      </c>
      <c r="K6" s="20"/>
      <c r="L6" s="20"/>
      <c r="M6" s="20" t="s">
        <v>217</v>
      </c>
      <c r="N6" s="19"/>
      <c r="O6" s="19"/>
      <c r="P6" s="19"/>
      <c r="Q6" s="19"/>
      <c r="R6" s="19"/>
      <c r="S6" s="20"/>
      <c r="T6" s="440" t="s">
        <v>218</v>
      </c>
      <c r="U6" s="421"/>
      <c r="V6" s="421"/>
      <c r="W6" s="421"/>
      <c r="X6" s="421"/>
      <c r="Y6" s="421"/>
      <c r="Z6" s="422"/>
      <c r="AA6" s="441" t="s">
        <v>219</v>
      </c>
      <c r="AB6" s="421"/>
      <c r="AC6" s="421"/>
      <c r="AD6" s="421"/>
      <c r="AE6" s="421"/>
      <c r="AF6" s="421"/>
      <c r="AG6" s="421"/>
      <c r="AH6" s="421"/>
      <c r="AI6" s="421"/>
      <c r="AJ6" s="421"/>
      <c r="AK6" s="421"/>
      <c r="AL6" s="421"/>
      <c r="AM6" s="421"/>
      <c r="AN6" s="421"/>
      <c r="AO6" s="421"/>
      <c r="AP6" s="422"/>
      <c r="AQ6" s="22" t="s">
        <v>220</v>
      </c>
      <c r="AR6" s="22" t="s">
        <v>221</v>
      </c>
      <c r="AS6" s="22"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38.25" customHeight="1">
      <c r="A7" s="380"/>
      <c r="B7" s="380"/>
      <c r="C7" s="380"/>
      <c r="D7" s="20"/>
      <c r="E7" s="20"/>
      <c r="F7" s="20"/>
      <c r="G7" s="381"/>
      <c r="H7" s="20"/>
      <c r="I7" s="20"/>
      <c r="J7" s="20"/>
      <c r="K7" s="20"/>
      <c r="L7" s="20"/>
      <c r="M7" s="20"/>
      <c r="N7" s="19" t="s">
        <v>223</v>
      </c>
      <c r="O7" s="19" t="s">
        <v>224</v>
      </c>
      <c r="P7" s="19" t="s">
        <v>225</v>
      </c>
      <c r="Q7" s="19" t="s">
        <v>226</v>
      </c>
      <c r="R7" s="19" t="s">
        <v>227</v>
      </c>
      <c r="S7" s="20"/>
      <c r="T7" s="21" t="s">
        <v>228</v>
      </c>
      <c r="U7" s="21" t="s">
        <v>229</v>
      </c>
      <c r="V7" s="21" t="s">
        <v>230</v>
      </c>
      <c r="W7" s="21" t="s">
        <v>231</v>
      </c>
      <c r="X7" s="21" t="s">
        <v>232</v>
      </c>
      <c r="Y7" s="21" t="s">
        <v>233</v>
      </c>
      <c r="Z7" s="21" t="s">
        <v>234</v>
      </c>
      <c r="AA7" s="22" t="s">
        <v>235</v>
      </c>
      <c r="AB7" s="23" t="s">
        <v>236</v>
      </c>
      <c r="AC7" s="22" t="s">
        <v>237</v>
      </c>
      <c r="AD7" s="23" t="s">
        <v>236</v>
      </c>
      <c r="AE7" s="22" t="s">
        <v>238</v>
      </c>
      <c r="AF7" s="23" t="s">
        <v>236</v>
      </c>
      <c r="AG7" s="22" t="s">
        <v>239</v>
      </c>
      <c r="AH7" s="23" t="s">
        <v>236</v>
      </c>
      <c r="AI7" s="22" t="s">
        <v>240</v>
      </c>
      <c r="AJ7" s="23" t="s">
        <v>236</v>
      </c>
      <c r="AK7" s="23" t="s">
        <v>241</v>
      </c>
      <c r="AL7" s="23" t="s">
        <v>236</v>
      </c>
      <c r="AM7" s="23" t="s">
        <v>242</v>
      </c>
      <c r="AN7" s="23" t="s">
        <v>236</v>
      </c>
      <c r="AO7" s="24" t="s">
        <v>243</v>
      </c>
      <c r="AP7" s="22" t="s">
        <v>244</v>
      </c>
      <c r="AQ7" s="22"/>
      <c r="AR7" s="24"/>
      <c r="AS7" s="24"/>
      <c r="AT7" s="25" t="s">
        <v>245</v>
      </c>
      <c r="AU7" s="444" t="s">
        <v>215</v>
      </c>
      <c r="AV7" s="422"/>
      <c r="AW7" s="25" t="s">
        <v>246</v>
      </c>
      <c r="AX7" s="444" t="s">
        <v>216</v>
      </c>
      <c r="AY7" s="422"/>
      <c r="AZ7" s="20"/>
      <c r="BA7" s="25" t="s">
        <v>247</v>
      </c>
      <c r="BB7" s="19" t="s">
        <v>223</v>
      </c>
      <c r="BC7" s="19" t="s">
        <v>224</v>
      </c>
      <c r="BD7" s="19" t="s">
        <v>225</v>
      </c>
      <c r="BE7" s="19" t="s">
        <v>226</v>
      </c>
      <c r="BF7" s="19" t="s">
        <v>227</v>
      </c>
      <c r="BG7" s="26" t="s">
        <v>248</v>
      </c>
      <c r="BH7" s="26" t="s">
        <v>249</v>
      </c>
      <c r="BI7" s="26" t="s">
        <v>250</v>
      </c>
      <c r="BJ7" s="26" t="s">
        <v>251</v>
      </c>
      <c r="BK7" s="26" t="s">
        <v>252</v>
      </c>
      <c r="BL7" s="27" t="s">
        <v>253</v>
      </c>
      <c r="BM7" s="27" t="s">
        <v>254</v>
      </c>
      <c r="BN7" s="27" t="s">
        <v>249</v>
      </c>
      <c r="BO7" s="27" t="s">
        <v>255</v>
      </c>
      <c r="BP7" s="27" t="s">
        <v>256</v>
      </c>
      <c r="BQ7" s="27" t="s">
        <v>257</v>
      </c>
      <c r="BR7" s="28" t="s">
        <v>258</v>
      </c>
      <c r="BS7" s="28" t="s">
        <v>259</v>
      </c>
      <c r="BT7" s="28" t="s">
        <v>260</v>
      </c>
      <c r="BU7" s="28" t="s">
        <v>258</v>
      </c>
      <c r="BV7" s="382" t="s">
        <v>259</v>
      </c>
      <c r="BW7" s="28" t="s">
        <v>260</v>
      </c>
      <c r="BX7" s="28" t="s">
        <v>261</v>
      </c>
      <c r="BY7" s="28" t="s">
        <v>258</v>
      </c>
      <c r="BZ7" s="28" t="s">
        <v>259</v>
      </c>
      <c r="CA7" s="28" t="s">
        <v>260</v>
      </c>
      <c r="CB7" s="383" t="s">
        <v>261</v>
      </c>
      <c r="CC7" s="28" t="s">
        <v>258</v>
      </c>
      <c r="CD7" s="28" t="s">
        <v>259</v>
      </c>
      <c r="CE7" s="28" t="s">
        <v>260</v>
      </c>
      <c r="CF7" s="28" t="s">
        <v>261</v>
      </c>
      <c r="CG7" s="28" t="s">
        <v>262</v>
      </c>
    </row>
    <row r="8" spans="1:85" ht="183.75" customHeight="1">
      <c r="A8" s="445" t="s">
        <v>5</v>
      </c>
      <c r="B8" s="445" t="s">
        <v>2128</v>
      </c>
      <c r="C8" s="454" t="s">
        <v>2200</v>
      </c>
      <c r="D8" s="454" t="s">
        <v>2201</v>
      </c>
      <c r="E8" s="454" t="s">
        <v>2202</v>
      </c>
      <c r="F8" s="454" t="s">
        <v>2203</v>
      </c>
      <c r="G8" s="445" t="s">
        <v>21</v>
      </c>
      <c r="H8" s="445">
        <v>3</v>
      </c>
      <c r="I8" s="455" t="str">
        <f>IF(H8=5,"CASI SEGURO",IF(H8=4,"PROBABLE",IF(H8=3,"POSIBLE",IF(H8=2,"IMPROBABLE","RARA VEZ"))))</f>
        <v>POSIBLE</v>
      </c>
      <c r="J8" s="445">
        <v>3</v>
      </c>
      <c r="K8" s="455" t="str">
        <f>IF(J8=1,"INSIGNIFICANTE",IF(J8=2,"MENOR",IF(J8=3,"MODERADO",IF(J8=4,"MAYOR","CATASTRÓFICO"))))</f>
        <v>MODERADO</v>
      </c>
      <c r="L8" s="455">
        <f>IF(J8=2,H8+20,IF(J8=3,H8+30,IF(J8=4,H8+40,IF(J8=5,H8+50,H8+10))))</f>
        <v>33</v>
      </c>
      <c r="M8" s="453" t="str">
        <f>IF(J8=1,$N$8,IF(J8=2,$O$8,IF(J8=3,$P$8,IF(J8=4,$Q$8,$R$8))))</f>
        <v>ALTA 3:3</v>
      </c>
      <c r="N8" s="445" t="str">
        <f>IF($L8=11,"BAJA 1:1",IF($L8=12,"BAJA 2:1",IF($L8=13,"BAJA 3:1",IF($L8=14,"MODERADA 4:1","ALTA 5:1"))))</f>
        <v>ALTA 5:1</v>
      </c>
      <c r="O8" s="445" t="str">
        <f>IF($L8=21,"BAJA 1:2",IF($L8=22,"BAJA 2:2",IF($L8=23,"MODERADA 3:2",IF($L8=24,"ALTA 4:2","ALTA 5:2"))))</f>
        <v>ALTA 5:2</v>
      </c>
      <c r="P8" s="445" t="str">
        <f>IF($L8=31,"MODERADA 1:3",IF($L8=32,"MODERADA 2:3",IF($L8=33,"ALTA 3:3",IF($L8=34,"ALTA 4:3","EXTREMA 5:3"))))</f>
        <v>ALTA 3:3</v>
      </c>
      <c r="Q8" s="445" t="str">
        <f>IF($L8=41,"ALTA 1:4",IF($L8=42,"ALTA 2:4",IF($L8=43,"EXTREMA 3:4",IF($L8=44,"EXTREMA 4:4","EXTREMA 5:4"))))</f>
        <v>EXTREMA 5:4</v>
      </c>
      <c r="R8" s="445" t="str">
        <f>IF($L8=51,"ALTA 1:5",IF($L8=52,"EXTREMA 2:5",IF($L8=53,"EXTREMA 3:5",IF($L8=54,"EXTREMA 4:5","EXTREMA 5:5"))))</f>
        <v>EXTREMA 5:5</v>
      </c>
      <c r="S8" s="445" t="s">
        <v>269</v>
      </c>
      <c r="T8" s="220" t="s">
        <v>2204</v>
      </c>
      <c r="U8" s="220" t="s">
        <v>2205</v>
      </c>
      <c r="V8" s="184" t="s">
        <v>2174</v>
      </c>
      <c r="W8" s="220" t="s">
        <v>2206</v>
      </c>
      <c r="X8" s="220" t="s">
        <v>2207</v>
      </c>
      <c r="Y8" s="220" t="s">
        <v>2208</v>
      </c>
      <c r="Z8" s="198" t="s">
        <v>2139</v>
      </c>
      <c r="AA8" s="184" t="s">
        <v>277</v>
      </c>
      <c r="AB8" s="184">
        <f t="shared" ref="AB8:AB12" si="0">IF(AA8 = "Asignado",$AB$93,IF(AA8="No asignado",0,""))</f>
        <v>15</v>
      </c>
      <c r="AC8" s="184" t="s">
        <v>278</v>
      </c>
      <c r="AD8" s="184">
        <f t="shared" ref="AD8:AD12" si="1">IF(AC8 = "Adecuado",$AB$93,IF(AC8="No adecuado",0,""))</f>
        <v>15</v>
      </c>
      <c r="AE8" s="184" t="s">
        <v>279</v>
      </c>
      <c r="AF8" s="184">
        <f t="shared" ref="AF8:AF12" si="2">IF(AE8 = "Oportuna",$AB$93,IF(AE8="Inoportuna",0,""))</f>
        <v>15</v>
      </c>
      <c r="AG8" s="184" t="s">
        <v>276</v>
      </c>
      <c r="AH8" s="184">
        <f t="shared" ref="AH8:AH12" si="3">IF(AG8 = "Prevenir",$AB$93,IF(AG8="Detectar",$AB$94,IF(AG8="No es un control",0,"")))</f>
        <v>15</v>
      </c>
      <c r="AI8" s="184" t="s">
        <v>280</v>
      </c>
      <c r="AJ8" s="184">
        <f t="shared" ref="AJ8:AJ12" si="4">IF(AI8 = "Confiable",$AB$93,IF(AI8="No confiable",0,""))</f>
        <v>15</v>
      </c>
      <c r="AK8" s="198" t="s">
        <v>339</v>
      </c>
      <c r="AL8" s="184">
        <f t="shared" ref="AL8:AL12" si="5">IF(AK8 = "Se investigan y resuelven oportunamente",$AB$93,IF(AK8="No se investigan y resuelven oportunamente",0,""))</f>
        <v>0</v>
      </c>
      <c r="AM8" s="184" t="s">
        <v>282</v>
      </c>
      <c r="AN8" s="184">
        <f t="shared" ref="AN8:AN12" si="6">IF(AM8 = "Completa",$AB$93,IF(AM8="Incompleta",$AB$94,IF(AM8="No existe",0,"")))</f>
        <v>15</v>
      </c>
      <c r="AO8" s="184">
        <f t="shared" ref="AO8:AO12" si="7">+AB8+AD8+AF8+AH8+AJ8+AL8+AN8</f>
        <v>90</v>
      </c>
      <c r="AP8" s="184" t="str">
        <f>+IF(AO8&gt;96,"Fuerte",IF(AO8&lt;86,"Débil","Moderado"))</f>
        <v>Moderado</v>
      </c>
      <c r="AQ8" s="184" t="s">
        <v>341</v>
      </c>
      <c r="AR8" s="184" t="s">
        <v>341</v>
      </c>
      <c r="AS8" s="458" t="s">
        <v>341</v>
      </c>
      <c r="AT8" s="445" t="s">
        <v>284</v>
      </c>
      <c r="AU8" s="445">
        <v>2</v>
      </c>
      <c r="AV8" s="455" t="str">
        <f>IF(AU8=5,"CASI SEGURO",IF(AU8=4,"PROBABLE",IF(AU8=3,"POSIBLE",IF(AU8=2,"IMPROBABLE","RARA VEZ"))))</f>
        <v>IMPROBABLE</v>
      </c>
      <c r="AW8" s="445" t="s">
        <v>284</v>
      </c>
      <c r="AX8" s="445">
        <v>3</v>
      </c>
      <c r="AY8" s="455" t="str">
        <f>IF(AX8=1,"INSIGNIFICANTE",IF(AX8=2,"MENOR",IF(AX8=3,"MODERADO",IF(AX8=4,"MAYOR","CATASTRÓFICO"))))</f>
        <v>MODERADO</v>
      </c>
      <c r="AZ8" s="455">
        <f>IF(AX8=2,AU8+20,IF(AX8=3,AU8+30,IF(AX8=4,AU8+40,IF(AX8=5,AU8+50,AU8+10))))</f>
        <v>32</v>
      </c>
      <c r="BA8" s="453" t="str">
        <f>IF(AX8=1,$BB8,IF(AX8=2,$BC$8,IF(AX8=3,$BD$8,IF(AX8=4,$BE$8,$BF$8))))</f>
        <v>MODERADA 2:3</v>
      </c>
      <c r="BB8" s="445" t="str">
        <f>IF($AZ8=11,"BAJA 1:1",IF($AZ8=12,"BAJA 2:1",IF($AZ8=13,"BAJA 3:1",IF($AZ8=14,"MODERADA 4:1","ALTA 5:1"))))</f>
        <v>ALTA 5:1</v>
      </c>
      <c r="BC8" s="445" t="str">
        <f>IF($AZ8=21,"BAJA 1:2",IF($AZ8=22,"BAJA 2:2",IF($AZ8=23,"MODERADA 3:2",IF($AZ8=24,"ALTA 4:2","ALTA 5:2"))))</f>
        <v>ALTA 5:2</v>
      </c>
      <c r="BD8" s="445" t="str">
        <f>IF($AZ8=31,"MODERADA 1:3",IF($AZ8=32,"MODERADA 2:3",IF($AZ8=33,"ALTA 3:3",IF($AZ8=34,"ALTA 4:3","EXTREMA 5:3"))))</f>
        <v>MODERADA 2:3</v>
      </c>
      <c r="BE8" s="445" t="str">
        <f>IF($AZ8=41,"ALTA 1:4",IF($AZ8=42,"ALTA 2:4",IF($AZ8=43,"EXTREMA 3:4",IF($AZ8=44,"EXTREMA 4:4","EXTREMA 5:4"))))</f>
        <v>EXTREMA 5:4</v>
      </c>
      <c r="BF8" s="445" t="str">
        <f>IF($AZ8=51,"ALTA 1:5",IF($AZ8=52,"EXTREMA 2:5",IF($AZ8=53,"EXTREMA 3:5",IF($AZ8=54,"EXTREMA 4:5","EXTREMA 5:5"))))</f>
        <v>EXTREMA 5:5</v>
      </c>
      <c r="BG8" s="70" t="s">
        <v>2209</v>
      </c>
      <c r="BH8" s="86" t="s">
        <v>2210</v>
      </c>
      <c r="BI8" s="33">
        <v>43864</v>
      </c>
      <c r="BJ8" s="33">
        <v>44196</v>
      </c>
      <c r="BK8" s="86" t="s">
        <v>2211</v>
      </c>
      <c r="BL8" s="32" t="s">
        <v>1781</v>
      </c>
      <c r="BM8" s="32"/>
      <c r="BN8" s="32"/>
      <c r="BO8" s="32"/>
      <c r="BP8" s="32"/>
      <c r="BQ8" s="32"/>
      <c r="BR8" s="32" t="s">
        <v>2212</v>
      </c>
      <c r="BS8" s="384">
        <f>1/3</f>
        <v>0.33333333333333331</v>
      </c>
      <c r="BT8" s="32" t="s">
        <v>2213</v>
      </c>
      <c r="BU8" s="32" t="s">
        <v>2214</v>
      </c>
      <c r="BV8" s="385">
        <f>1/3</f>
        <v>0.33333333333333331</v>
      </c>
      <c r="BW8" s="32" t="s">
        <v>2215</v>
      </c>
      <c r="BX8" s="34" t="s">
        <v>2216</v>
      </c>
      <c r="BY8" s="386" t="s">
        <v>2217</v>
      </c>
      <c r="BZ8" s="387">
        <v>0.33</v>
      </c>
      <c r="CA8" s="388" t="s">
        <v>2218</v>
      </c>
      <c r="CB8" s="389" t="s">
        <v>2219</v>
      </c>
      <c r="CC8" s="70"/>
      <c r="CD8" s="390"/>
      <c r="CE8" s="391"/>
      <c r="CF8" s="392" t="s">
        <v>2220</v>
      </c>
      <c r="CG8" s="35"/>
    </row>
    <row r="9" spans="1:85" ht="191.25" customHeight="1">
      <c r="A9" s="435"/>
      <c r="B9" s="435"/>
      <c r="C9" s="435"/>
      <c r="D9" s="435"/>
      <c r="E9" s="435"/>
      <c r="F9" s="435"/>
      <c r="G9" s="435"/>
      <c r="H9" s="435"/>
      <c r="I9" s="435"/>
      <c r="J9" s="435"/>
      <c r="K9" s="435"/>
      <c r="L9" s="435"/>
      <c r="M9" s="435"/>
      <c r="N9" s="435"/>
      <c r="O9" s="435"/>
      <c r="P9" s="435"/>
      <c r="Q9" s="435"/>
      <c r="R9" s="435"/>
      <c r="S9" s="435"/>
      <c r="T9" s="190" t="s">
        <v>2221</v>
      </c>
      <c r="U9" s="190" t="s">
        <v>2205</v>
      </c>
      <c r="V9" s="187" t="s">
        <v>2222</v>
      </c>
      <c r="W9" s="190" t="s">
        <v>2223</v>
      </c>
      <c r="X9" s="190" t="s">
        <v>2224</v>
      </c>
      <c r="Y9" s="190" t="s">
        <v>2225</v>
      </c>
      <c r="Z9" s="188" t="s">
        <v>2139</v>
      </c>
      <c r="AA9" s="31" t="s">
        <v>277</v>
      </c>
      <c r="AB9" s="187">
        <f t="shared" si="0"/>
        <v>15</v>
      </c>
      <c r="AC9" s="31" t="s">
        <v>278</v>
      </c>
      <c r="AD9" s="187">
        <f t="shared" si="1"/>
        <v>15</v>
      </c>
      <c r="AE9" s="31" t="s">
        <v>279</v>
      </c>
      <c r="AF9" s="187">
        <f t="shared" si="2"/>
        <v>15</v>
      </c>
      <c r="AG9" s="31" t="s">
        <v>276</v>
      </c>
      <c r="AH9" s="187">
        <f t="shared" si="3"/>
        <v>15</v>
      </c>
      <c r="AI9" s="31" t="s">
        <v>280</v>
      </c>
      <c r="AJ9" s="187">
        <f t="shared" si="4"/>
        <v>15</v>
      </c>
      <c r="AK9" s="4" t="s">
        <v>281</v>
      </c>
      <c r="AL9" s="187">
        <f t="shared" si="5"/>
        <v>15</v>
      </c>
      <c r="AM9" s="31" t="s">
        <v>282</v>
      </c>
      <c r="AN9" s="187">
        <f t="shared" si="6"/>
        <v>15</v>
      </c>
      <c r="AO9" s="31">
        <f t="shared" si="7"/>
        <v>105</v>
      </c>
      <c r="AP9" s="31" t="str">
        <f t="shared" ref="AP9:AP12" si="8">+IF(AO9&gt;96,"Fuerte",IF(AO9&lt;85,"Débil","Moderado"))</f>
        <v>Fuerte</v>
      </c>
      <c r="AQ9" s="31" t="s">
        <v>341</v>
      </c>
      <c r="AR9" s="187" t="s">
        <v>341</v>
      </c>
      <c r="AS9" s="435"/>
      <c r="AT9" s="435"/>
      <c r="AU9" s="435"/>
      <c r="AV9" s="435"/>
      <c r="AW9" s="435"/>
      <c r="AX9" s="435"/>
      <c r="AY9" s="435"/>
      <c r="AZ9" s="435"/>
      <c r="BA9" s="435"/>
      <c r="BB9" s="435"/>
      <c r="BC9" s="435"/>
      <c r="BD9" s="435"/>
      <c r="BE9" s="435"/>
      <c r="BF9" s="435"/>
      <c r="BG9" s="70" t="s">
        <v>2226</v>
      </c>
      <c r="BH9" s="86" t="s">
        <v>2210</v>
      </c>
      <c r="BI9" s="33">
        <v>43864</v>
      </c>
      <c r="BJ9" s="33">
        <v>44196</v>
      </c>
      <c r="BK9" s="86" t="s">
        <v>2227</v>
      </c>
      <c r="BL9" s="32" t="s">
        <v>1781</v>
      </c>
      <c r="BM9" s="32"/>
      <c r="BN9" s="32"/>
      <c r="BO9" s="32"/>
      <c r="BP9" s="32"/>
      <c r="BQ9" s="32"/>
      <c r="BR9" s="32" t="s">
        <v>2228</v>
      </c>
      <c r="BS9" s="86" t="s">
        <v>1781</v>
      </c>
      <c r="BT9" s="32" t="s">
        <v>2213</v>
      </c>
      <c r="BU9" s="32" t="s">
        <v>2229</v>
      </c>
      <c r="BV9" s="385">
        <f t="shared" ref="BV9:BV12" si="9">1/2</f>
        <v>0.5</v>
      </c>
      <c r="BW9" s="32" t="s">
        <v>2230</v>
      </c>
      <c r="BX9" s="170" t="s">
        <v>2231</v>
      </c>
      <c r="BY9" s="386" t="s">
        <v>2232</v>
      </c>
      <c r="BZ9" s="393">
        <v>0.5</v>
      </c>
      <c r="CA9" s="394" t="s">
        <v>2233</v>
      </c>
      <c r="CB9" s="389" t="s">
        <v>2234</v>
      </c>
      <c r="CC9" s="70"/>
      <c r="CD9" s="390"/>
      <c r="CE9" s="395"/>
      <c r="CF9" s="392" t="s">
        <v>2220</v>
      </c>
      <c r="CG9" s="35"/>
    </row>
    <row r="10" spans="1:85" ht="154.5" customHeight="1">
      <c r="A10" s="435"/>
      <c r="B10" s="435"/>
      <c r="C10" s="436"/>
      <c r="D10" s="436"/>
      <c r="E10" s="436"/>
      <c r="F10" s="436"/>
      <c r="G10" s="436"/>
      <c r="H10" s="436"/>
      <c r="I10" s="436"/>
      <c r="J10" s="436"/>
      <c r="K10" s="436"/>
      <c r="L10" s="436"/>
      <c r="M10" s="436"/>
      <c r="N10" s="436"/>
      <c r="O10" s="436"/>
      <c r="P10" s="436"/>
      <c r="Q10" s="436"/>
      <c r="R10" s="436"/>
      <c r="S10" s="436"/>
      <c r="T10" s="7" t="s">
        <v>2235</v>
      </c>
      <c r="U10" s="7" t="s">
        <v>2205</v>
      </c>
      <c r="V10" s="71" t="s">
        <v>421</v>
      </c>
      <c r="W10" s="7" t="s">
        <v>2236</v>
      </c>
      <c r="X10" s="7" t="s">
        <v>2237</v>
      </c>
      <c r="Y10" s="7" t="s">
        <v>2238</v>
      </c>
      <c r="Z10" s="6" t="s">
        <v>708</v>
      </c>
      <c r="AA10" s="71" t="s">
        <v>277</v>
      </c>
      <c r="AB10" s="71">
        <f t="shared" si="0"/>
        <v>15</v>
      </c>
      <c r="AC10" s="71" t="s">
        <v>278</v>
      </c>
      <c r="AD10" s="71">
        <f t="shared" si="1"/>
        <v>15</v>
      </c>
      <c r="AE10" s="71" t="s">
        <v>279</v>
      </c>
      <c r="AF10" s="71">
        <f t="shared" si="2"/>
        <v>15</v>
      </c>
      <c r="AG10" s="71" t="s">
        <v>276</v>
      </c>
      <c r="AH10" s="71">
        <f t="shared" si="3"/>
        <v>15</v>
      </c>
      <c r="AI10" s="71" t="s">
        <v>280</v>
      </c>
      <c r="AJ10" s="71">
        <f t="shared" si="4"/>
        <v>15</v>
      </c>
      <c r="AK10" s="6" t="s">
        <v>281</v>
      </c>
      <c r="AL10" s="71">
        <f t="shared" si="5"/>
        <v>15</v>
      </c>
      <c r="AM10" s="71" t="s">
        <v>282</v>
      </c>
      <c r="AN10" s="71">
        <f t="shared" si="6"/>
        <v>15</v>
      </c>
      <c r="AO10" s="71">
        <f t="shared" si="7"/>
        <v>105</v>
      </c>
      <c r="AP10" s="71" t="str">
        <f t="shared" si="8"/>
        <v>Fuerte</v>
      </c>
      <c r="AQ10" s="71" t="s">
        <v>341</v>
      </c>
      <c r="AR10" s="71" t="s">
        <v>341</v>
      </c>
      <c r="AS10" s="436"/>
      <c r="AT10" s="436"/>
      <c r="AU10" s="436"/>
      <c r="AV10" s="436"/>
      <c r="AW10" s="436"/>
      <c r="AX10" s="436"/>
      <c r="AY10" s="436"/>
      <c r="AZ10" s="436"/>
      <c r="BA10" s="436"/>
      <c r="BB10" s="436"/>
      <c r="BC10" s="436"/>
      <c r="BD10" s="436"/>
      <c r="BE10" s="436"/>
      <c r="BF10" s="436"/>
      <c r="BG10" s="70" t="s">
        <v>2239</v>
      </c>
      <c r="BH10" s="86" t="s">
        <v>2210</v>
      </c>
      <c r="BI10" s="33">
        <v>43864</v>
      </c>
      <c r="BJ10" s="33">
        <v>44196</v>
      </c>
      <c r="BK10" s="86" t="s">
        <v>2240</v>
      </c>
      <c r="BL10" s="32" t="s">
        <v>1781</v>
      </c>
      <c r="BM10" s="86"/>
      <c r="BN10" s="86"/>
      <c r="BO10" s="86"/>
      <c r="BP10" s="86"/>
      <c r="BQ10" s="86"/>
      <c r="BR10" s="70" t="s">
        <v>2241</v>
      </c>
      <c r="BS10" s="86" t="s">
        <v>1781</v>
      </c>
      <c r="BT10" s="32" t="s">
        <v>2213</v>
      </c>
      <c r="BU10" s="70" t="s">
        <v>2242</v>
      </c>
      <c r="BV10" s="396">
        <f t="shared" si="9"/>
        <v>0.5</v>
      </c>
      <c r="BW10" s="32" t="s">
        <v>2243</v>
      </c>
      <c r="BX10" s="348" t="s">
        <v>2244</v>
      </c>
      <c r="BY10" s="386" t="s">
        <v>2245</v>
      </c>
      <c r="BZ10" s="393">
        <v>0.5</v>
      </c>
      <c r="CA10" s="397" t="s">
        <v>2246</v>
      </c>
      <c r="CB10" s="389" t="s">
        <v>2247</v>
      </c>
      <c r="CC10" s="70"/>
      <c r="CD10" s="390"/>
      <c r="CE10" s="398"/>
      <c r="CF10" s="392" t="s">
        <v>2220</v>
      </c>
      <c r="CG10" s="35"/>
    </row>
    <row r="11" spans="1:85" ht="241.5" customHeight="1">
      <c r="A11" s="435"/>
      <c r="B11" s="435"/>
      <c r="C11" s="70" t="s">
        <v>2248</v>
      </c>
      <c r="D11" s="32" t="s">
        <v>2249</v>
      </c>
      <c r="E11" s="32" t="s">
        <v>2250</v>
      </c>
      <c r="F11" s="32" t="s">
        <v>2251</v>
      </c>
      <c r="G11" s="86" t="s">
        <v>21</v>
      </c>
      <c r="H11" s="86">
        <v>3</v>
      </c>
      <c r="I11" s="87" t="str">
        <f t="shared" ref="I11:I12" si="10">IF(H11=5,"CASI SEGURO",IF(H11=4,"PROBABLE",IF(H11=3,"POSIBLE",IF(H11=2,"IMPROBABLE","RARA VEZ"))))</f>
        <v>POSIBLE</v>
      </c>
      <c r="J11" s="86">
        <v>3</v>
      </c>
      <c r="K11" s="91" t="str">
        <f t="shared" ref="K11:K12" si="11">IF(J11=1,"INSIGNIFICANTE",IF(J11=2,"MENOR",IF(J11=3,"MODERADO",IF(J11=4,"MAYOR","CATASTRÓFICO"))))</f>
        <v>MODERADO</v>
      </c>
      <c r="L11" s="87">
        <f t="shared" ref="L11:L12" si="12">IF(J11=2,H11+20,IF(J11=3,H11+30,IF(J11=4,H11+40,IF(J11=5,H11+50,H11+10))))</f>
        <v>33</v>
      </c>
      <c r="M11" s="92" t="str">
        <f>IF(J11=1,$N$11,IF(J11=2,$O$11,IF(J11=3,$P$11,IF(J11=4,$Q$11,$R$11))))</f>
        <v>ALTA 3:3</v>
      </c>
      <c r="N11" s="32" t="str">
        <f t="shared" ref="N11:N12" si="13">IF($L11=11,"BAJA 1:1",IF($L11=12,"BAJA 2:1",IF($L11=13,"BAJA 3:1",IF($L11=14,"MODERADA 4:1","ALTA 5:1"))))</f>
        <v>ALTA 5:1</v>
      </c>
      <c r="O11" s="32" t="str">
        <f t="shared" ref="O11:O12" si="14">IF($L11=21,"BAJA 1:2",IF($L11=22,"BAJA 2:2",IF($L11=23,"MODERADA 3:2",IF($L11=24,"ALTA 4:2","ALTA 5:2"))))</f>
        <v>ALTA 5:2</v>
      </c>
      <c r="P11" s="32" t="str">
        <f t="shared" ref="P11:P12" si="15">IF($L11=31,"MODERADA 1:3",IF($L11=32,"MODERADA 2:3",IF($L11=33,"ALTA 3:3",IF($L11=34,"ALTA 4:3","EXTREMA 5:3"))))</f>
        <v>ALTA 3:3</v>
      </c>
      <c r="Q11" s="32" t="str">
        <f t="shared" ref="Q11:Q12" si="16">IF($L11=41,"ALTA 1:4",IF($L11=42,"ALTA 2:4",IF($L11=43,"EXTREMA 3:4",IF($L11=44,"EXTREMA 4:4","EXTREMA 5:4"))))</f>
        <v>EXTREMA 5:4</v>
      </c>
      <c r="R11" s="32" t="str">
        <f t="shared" ref="R11:R12" si="17">IF($L11=51,"ALTA 1:5",IF($L11=52,"EXTREMA 2:5",IF($L11=53,"EXTREMA 3:5",IF($L11=54,"EXTREMA 4:5","EXTREMA 5:5"))))</f>
        <v>EXTREMA 5:5</v>
      </c>
      <c r="S11" s="86" t="s">
        <v>269</v>
      </c>
      <c r="T11" s="7" t="s">
        <v>2252</v>
      </c>
      <c r="U11" s="6" t="s">
        <v>2205</v>
      </c>
      <c r="V11" s="6" t="s">
        <v>457</v>
      </c>
      <c r="W11" s="7" t="s">
        <v>2253</v>
      </c>
      <c r="X11" s="7" t="s">
        <v>2254</v>
      </c>
      <c r="Y11" s="7" t="s">
        <v>2255</v>
      </c>
      <c r="Z11" s="6" t="s">
        <v>708</v>
      </c>
      <c r="AA11" s="71" t="s">
        <v>277</v>
      </c>
      <c r="AB11" s="71">
        <f t="shared" si="0"/>
        <v>15</v>
      </c>
      <c r="AC11" s="71" t="s">
        <v>278</v>
      </c>
      <c r="AD11" s="71">
        <f t="shared" si="1"/>
        <v>15</v>
      </c>
      <c r="AE11" s="71" t="s">
        <v>279</v>
      </c>
      <c r="AF11" s="71">
        <f t="shared" si="2"/>
        <v>15</v>
      </c>
      <c r="AG11" s="71" t="s">
        <v>276</v>
      </c>
      <c r="AH11" s="71">
        <f t="shared" si="3"/>
        <v>15</v>
      </c>
      <c r="AI11" s="71" t="s">
        <v>280</v>
      </c>
      <c r="AJ11" s="71">
        <f t="shared" si="4"/>
        <v>15</v>
      </c>
      <c r="AK11" s="6" t="s">
        <v>281</v>
      </c>
      <c r="AL11" s="71">
        <f t="shared" si="5"/>
        <v>15</v>
      </c>
      <c r="AM11" s="71" t="s">
        <v>282</v>
      </c>
      <c r="AN11" s="71">
        <f t="shared" si="6"/>
        <v>15</v>
      </c>
      <c r="AO11" s="71">
        <f t="shared" si="7"/>
        <v>105</v>
      </c>
      <c r="AP11" s="399" t="str">
        <f t="shared" si="8"/>
        <v>Fuerte</v>
      </c>
      <c r="AQ11" s="399" t="s">
        <v>341</v>
      </c>
      <c r="AR11" s="399" t="s">
        <v>341</v>
      </c>
      <c r="AS11" s="400" t="s">
        <v>341</v>
      </c>
      <c r="AT11" s="401" t="s">
        <v>284</v>
      </c>
      <c r="AU11" s="401">
        <v>2</v>
      </c>
      <c r="AV11" s="402" t="str">
        <f t="shared" ref="AV11:AV12" si="18">IF(AU11=5,"CASI SEGURO",IF(AU11=4,"PROBABLE",IF(AU11=3,"POSIBLE",IF(AU11=2,"IMPROBABLE","RARA VEZ"))))</f>
        <v>IMPROBABLE</v>
      </c>
      <c r="AW11" s="401" t="s">
        <v>346</v>
      </c>
      <c r="AX11" s="86">
        <v>3</v>
      </c>
      <c r="AY11" s="402" t="str">
        <f t="shared" ref="AY11:AY12" si="19">IF(AX11=1,"INSIGNIFICANTE",IF(AX11=2,"MENOR",IF(AX11=3,"MODERADO",IF(AX11=4,"MAYOR","CATASTRÓFICO"))))</f>
        <v>MODERADO</v>
      </c>
      <c r="AZ11" s="402">
        <f t="shared" ref="AZ11:AZ12" si="20">IF(AX11=2,AU11+20,IF(AX11=3,AU11+30,IF(AX11=4,AU11+40,IF(AX11=5,AU11+50,AU11+10))))</f>
        <v>32</v>
      </c>
      <c r="BA11" s="403" t="str">
        <f>IF(AX11=1,$BB11,IF(AX11=2,$BC$11,IF(AX11=3,$BD$11,IF(AX11=4,$BE$11,$BF$11))))</f>
        <v>MODERADA 2:3</v>
      </c>
      <c r="BB11" s="401" t="str">
        <f t="shared" ref="BB11:BB12" si="21">IF($AZ11=11,"BAJA 1:1",IF($AZ11=12,"BAJA 2:1",IF($AZ11=13,"BAJA 3:1",IF($AZ11=14,"MODERADA 4:1","ALTA 5:1"))))</f>
        <v>ALTA 5:1</v>
      </c>
      <c r="BC11" s="401" t="str">
        <f t="shared" ref="BC11:BC12" si="22">IF($AZ11=21,"BAJA 1:2",IF($AZ11=22,"BAJA 2:2",IF($AZ11=23,"MODERADA 3:2",IF($AZ11=24,"ALTA 4:2","ALTA 5:2"))))</f>
        <v>ALTA 5:2</v>
      </c>
      <c r="BD11" s="401" t="str">
        <f t="shared" ref="BD11:BD12" si="23">IF($AZ11=31,"MODERADA 1:3",IF($AZ11=32,"MODERADA 2:3",IF($AZ11=33,"ALTA 3:3",IF($AZ11=34,"ALTA 4:3","EXTREMA 5:3"))))</f>
        <v>MODERADA 2:3</v>
      </c>
      <c r="BE11" s="401" t="str">
        <f t="shared" ref="BE11:BE12" si="24">IF($AZ11=41,"ALTA 1:4",IF($AZ11=42,"ALTA 2:4",IF($AZ11=43,"EXTREMA 3:4",IF($AZ11=44,"EXTREMA 4:4","EXTREMA 5:4"))))</f>
        <v>EXTREMA 5:4</v>
      </c>
      <c r="BF11" s="401" t="str">
        <f t="shared" ref="BF11:BF12" si="25">IF($AZ11=51,"ALTA 1:5",IF($AZ11=52,"EXTREMA 2:5",IF($AZ11=53,"EXTREMA 3:5",IF($AZ11=54,"EXTREMA 4:5","EXTREMA 5:5"))))</f>
        <v>EXTREMA 5:5</v>
      </c>
      <c r="BG11" s="70" t="s">
        <v>2256</v>
      </c>
      <c r="BH11" s="86" t="s">
        <v>2210</v>
      </c>
      <c r="BI11" s="33">
        <v>43864</v>
      </c>
      <c r="BJ11" s="33">
        <v>44196</v>
      </c>
      <c r="BK11" s="86" t="s">
        <v>2257</v>
      </c>
      <c r="BL11" s="32" t="s">
        <v>1781</v>
      </c>
      <c r="BM11" s="7"/>
      <c r="BN11" s="7"/>
      <c r="BO11" s="6"/>
      <c r="BP11" s="71"/>
      <c r="BQ11" s="71"/>
      <c r="BR11" s="7" t="s">
        <v>2258</v>
      </c>
      <c r="BS11" s="32" t="s">
        <v>1781</v>
      </c>
      <c r="BT11" s="32" t="s">
        <v>2213</v>
      </c>
      <c r="BU11" s="7" t="s">
        <v>2259</v>
      </c>
      <c r="BV11" s="396">
        <f t="shared" si="9"/>
        <v>0.5</v>
      </c>
      <c r="BW11" s="32" t="s">
        <v>2260</v>
      </c>
      <c r="BX11" s="12" t="s">
        <v>2261</v>
      </c>
      <c r="BY11" s="386" t="s">
        <v>2262</v>
      </c>
      <c r="BZ11" s="393">
        <v>0</v>
      </c>
      <c r="CA11" s="397" t="s">
        <v>2263</v>
      </c>
      <c r="CB11" s="389" t="s">
        <v>2264</v>
      </c>
      <c r="CC11" s="70" t="s">
        <v>2265</v>
      </c>
      <c r="CD11" s="390">
        <v>0</v>
      </c>
      <c r="CE11" s="398" t="s">
        <v>2266</v>
      </c>
      <c r="CF11" s="392" t="s">
        <v>2267</v>
      </c>
      <c r="CG11" s="35"/>
    </row>
    <row r="12" spans="1:85" ht="380.25" customHeight="1">
      <c r="A12" s="436"/>
      <c r="B12" s="436"/>
      <c r="C12" s="32" t="s">
        <v>2268</v>
      </c>
      <c r="D12" s="32" t="s">
        <v>2269</v>
      </c>
      <c r="E12" s="32" t="s">
        <v>2270</v>
      </c>
      <c r="F12" s="32" t="s">
        <v>2251</v>
      </c>
      <c r="G12" s="86" t="s">
        <v>326</v>
      </c>
      <c r="H12" s="86">
        <v>4</v>
      </c>
      <c r="I12" s="87" t="str">
        <f t="shared" si="10"/>
        <v>PROBABLE</v>
      </c>
      <c r="J12" s="86">
        <v>3</v>
      </c>
      <c r="K12" s="91" t="str">
        <f t="shared" si="11"/>
        <v>MODERADO</v>
      </c>
      <c r="L12" s="87">
        <f t="shared" si="12"/>
        <v>34</v>
      </c>
      <c r="M12" s="92" t="str">
        <f>IF(J12=1,$N$12,IF(J12=2,$O$12,IF(J12=3,$P$12,IF(J12=4,$Q$12,$R$12))))</f>
        <v>ALTA 4:3</v>
      </c>
      <c r="N12" s="32" t="str">
        <f t="shared" si="13"/>
        <v>ALTA 5:1</v>
      </c>
      <c r="O12" s="32" t="str">
        <f t="shared" si="14"/>
        <v>ALTA 5:2</v>
      </c>
      <c r="P12" s="32" t="str">
        <f t="shared" si="15"/>
        <v>ALTA 4:3</v>
      </c>
      <c r="Q12" s="32" t="str">
        <f t="shared" si="16"/>
        <v>EXTREMA 5:4</v>
      </c>
      <c r="R12" s="32" t="str">
        <f t="shared" si="17"/>
        <v>EXTREMA 5:5</v>
      </c>
      <c r="S12" s="86" t="s">
        <v>353</v>
      </c>
      <c r="T12" s="32" t="s">
        <v>2271</v>
      </c>
      <c r="U12" s="6" t="s">
        <v>2205</v>
      </c>
      <c r="V12" s="6" t="s">
        <v>457</v>
      </c>
      <c r="W12" s="7" t="s">
        <v>2272</v>
      </c>
      <c r="X12" s="32" t="s">
        <v>2273</v>
      </c>
      <c r="Y12" s="32" t="s">
        <v>2274</v>
      </c>
      <c r="Z12" s="6" t="s">
        <v>708</v>
      </c>
      <c r="AA12" s="71" t="s">
        <v>277</v>
      </c>
      <c r="AB12" s="71">
        <f t="shared" si="0"/>
        <v>15</v>
      </c>
      <c r="AC12" s="71" t="s">
        <v>278</v>
      </c>
      <c r="AD12" s="71">
        <f t="shared" si="1"/>
        <v>15</v>
      </c>
      <c r="AE12" s="71" t="s">
        <v>279</v>
      </c>
      <c r="AF12" s="71">
        <f t="shared" si="2"/>
        <v>15</v>
      </c>
      <c r="AG12" s="71" t="s">
        <v>276</v>
      </c>
      <c r="AH12" s="71">
        <f t="shared" si="3"/>
        <v>15</v>
      </c>
      <c r="AI12" s="71" t="s">
        <v>280</v>
      </c>
      <c r="AJ12" s="71">
        <f t="shared" si="4"/>
        <v>15</v>
      </c>
      <c r="AK12" s="6" t="s">
        <v>281</v>
      </c>
      <c r="AL12" s="71">
        <f t="shared" si="5"/>
        <v>15</v>
      </c>
      <c r="AM12" s="71" t="s">
        <v>282</v>
      </c>
      <c r="AN12" s="71">
        <f t="shared" si="6"/>
        <v>15</v>
      </c>
      <c r="AO12" s="71">
        <f t="shared" si="7"/>
        <v>105</v>
      </c>
      <c r="AP12" s="399" t="str">
        <f t="shared" si="8"/>
        <v>Fuerte</v>
      </c>
      <c r="AQ12" s="399" t="s">
        <v>341</v>
      </c>
      <c r="AR12" s="399" t="s">
        <v>341</v>
      </c>
      <c r="AS12" s="400" t="s">
        <v>341</v>
      </c>
      <c r="AT12" s="401" t="s">
        <v>284</v>
      </c>
      <c r="AU12" s="401">
        <v>4</v>
      </c>
      <c r="AV12" s="402" t="str">
        <f t="shared" si="18"/>
        <v>PROBABLE</v>
      </c>
      <c r="AW12" s="401" t="s">
        <v>346</v>
      </c>
      <c r="AX12" s="86">
        <v>3</v>
      </c>
      <c r="AY12" s="402" t="str">
        <f t="shared" si="19"/>
        <v>MODERADO</v>
      </c>
      <c r="AZ12" s="402">
        <f t="shared" si="20"/>
        <v>34</v>
      </c>
      <c r="BA12" s="403" t="str">
        <f>IF(AX12=1,$BB12,IF(AX12=2,$BC$12,IF(AX12=3,$BD$12,IF(AX12=4,$BE$12,$BF$12))))</f>
        <v>ALTA 4:3</v>
      </c>
      <c r="BB12" s="401" t="str">
        <f t="shared" si="21"/>
        <v>ALTA 5:1</v>
      </c>
      <c r="BC12" s="401" t="str">
        <f t="shared" si="22"/>
        <v>ALTA 5:2</v>
      </c>
      <c r="BD12" s="401" t="str">
        <f t="shared" si="23"/>
        <v>ALTA 4:3</v>
      </c>
      <c r="BE12" s="401" t="str">
        <f t="shared" si="24"/>
        <v>EXTREMA 5:4</v>
      </c>
      <c r="BF12" s="401" t="str">
        <f t="shared" si="25"/>
        <v>EXTREMA 5:5</v>
      </c>
      <c r="BG12" s="70" t="s">
        <v>2275</v>
      </c>
      <c r="BH12" s="86" t="s">
        <v>2210</v>
      </c>
      <c r="BI12" s="33">
        <v>43864</v>
      </c>
      <c r="BJ12" s="33">
        <v>44196</v>
      </c>
      <c r="BK12" s="86" t="s">
        <v>2276</v>
      </c>
      <c r="BL12" s="32"/>
      <c r="BM12" s="32" t="s">
        <v>2277</v>
      </c>
      <c r="BN12" s="32" t="s">
        <v>2278</v>
      </c>
      <c r="BO12" s="32" t="s">
        <v>2279</v>
      </c>
      <c r="BP12" s="32" t="s">
        <v>2280</v>
      </c>
      <c r="BQ12" s="32" t="s">
        <v>2281</v>
      </c>
      <c r="BR12" s="7" t="s">
        <v>2282</v>
      </c>
      <c r="BS12" s="32" t="s">
        <v>1781</v>
      </c>
      <c r="BT12" s="32" t="s">
        <v>2213</v>
      </c>
      <c r="BU12" s="7" t="s">
        <v>2283</v>
      </c>
      <c r="BV12" s="396">
        <f t="shared" si="9"/>
        <v>0.5</v>
      </c>
      <c r="BW12" s="32" t="s">
        <v>2284</v>
      </c>
      <c r="BX12" s="12" t="s">
        <v>2285</v>
      </c>
      <c r="BY12" s="386" t="s">
        <v>2286</v>
      </c>
      <c r="BZ12" s="393">
        <v>0</v>
      </c>
      <c r="CA12" s="397" t="s">
        <v>2263</v>
      </c>
      <c r="CB12" s="100" t="s">
        <v>2287</v>
      </c>
      <c r="CC12" s="70" t="s">
        <v>2288</v>
      </c>
      <c r="CD12" s="390">
        <v>0</v>
      </c>
      <c r="CE12" s="398" t="s">
        <v>2289</v>
      </c>
      <c r="CF12" s="392" t="s">
        <v>2290</v>
      </c>
      <c r="CG12" s="35"/>
    </row>
    <row r="13" spans="1:85" ht="15.75">
      <c r="A13" s="404"/>
      <c r="B13" s="404"/>
      <c r="C13" s="404"/>
      <c r="D13" s="404"/>
      <c r="E13" s="405"/>
      <c r="F13" s="405"/>
      <c r="G13" s="1"/>
      <c r="H13" s="406"/>
      <c r="I13" s="406"/>
      <c r="J13" s="406"/>
      <c r="K13" s="406"/>
      <c r="L13" s="406"/>
      <c r="M13" s="406"/>
      <c r="N13" s="406"/>
      <c r="O13" s="406"/>
      <c r="P13" s="406"/>
      <c r="Q13" s="406"/>
      <c r="R13" s="406"/>
      <c r="S13" s="406"/>
      <c r="T13" s="404"/>
      <c r="U13" s="404"/>
      <c r="V13" s="404"/>
      <c r="W13" s="404"/>
      <c r="X13" s="404"/>
      <c r="Y13" s="404"/>
      <c r="Z13" s="404"/>
      <c r="AA13" s="404"/>
      <c r="AB13" s="404"/>
      <c r="AC13" s="404"/>
      <c r="AD13" s="404"/>
      <c r="AE13" s="404"/>
      <c r="AF13" s="404"/>
      <c r="AG13" s="407"/>
      <c r="AH13" s="404"/>
      <c r="AI13" s="404"/>
      <c r="AJ13" s="404"/>
      <c r="AK13" s="404"/>
      <c r="AL13" s="404"/>
      <c r="AM13" s="404"/>
      <c r="AN13" s="404"/>
      <c r="AO13" s="404"/>
      <c r="AP13" s="404"/>
      <c r="AQ13" s="404"/>
      <c r="AR13" s="404"/>
      <c r="AS13" s="408"/>
      <c r="AT13" s="409"/>
      <c r="AU13" s="409"/>
      <c r="AV13" s="410"/>
      <c r="AW13" s="410"/>
      <c r="AX13" s="12"/>
      <c r="AY13" s="410"/>
      <c r="AZ13" s="410"/>
      <c r="BA13" s="411"/>
      <c r="BB13" s="410"/>
      <c r="BC13" s="410"/>
      <c r="BD13" s="410"/>
      <c r="BE13" s="410"/>
      <c r="BF13" s="410"/>
      <c r="BG13" s="12"/>
      <c r="BH13" s="12"/>
      <c r="BI13" s="12"/>
      <c r="BJ13" s="12"/>
      <c r="BK13" s="12"/>
      <c r="BL13" s="12"/>
      <c r="BM13" s="12"/>
      <c r="BN13" s="12"/>
      <c r="BO13" s="12"/>
      <c r="BP13" s="12"/>
      <c r="BQ13" s="12"/>
      <c r="BR13" s="12"/>
      <c r="BS13" s="12"/>
      <c r="BT13" s="12"/>
      <c r="BU13" s="12"/>
      <c r="BV13" s="412"/>
      <c r="BW13" s="12"/>
      <c r="BX13" s="12"/>
      <c r="BY13" s="12"/>
      <c r="BZ13" s="12"/>
      <c r="CA13" s="12"/>
      <c r="CB13" s="37"/>
      <c r="CC13" s="32"/>
      <c r="CD13" s="32"/>
      <c r="CE13" s="32"/>
      <c r="CF13" s="35"/>
      <c r="CG13" s="35"/>
    </row>
    <row r="14" spans="1:85" ht="15.75">
      <c r="A14" s="404"/>
      <c r="B14" s="404"/>
      <c r="C14" s="404"/>
      <c r="D14" s="404"/>
      <c r="E14" s="405"/>
      <c r="F14" s="405"/>
      <c r="G14" s="1"/>
      <c r="H14" s="406"/>
      <c r="I14" s="406"/>
      <c r="J14" s="406"/>
      <c r="K14" s="406"/>
      <c r="L14" s="406"/>
      <c r="M14" s="413"/>
      <c r="N14" s="406"/>
      <c r="O14" s="406"/>
      <c r="P14" s="406"/>
      <c r="Q14" s="406"/>
      <c r="R14" s="406"/>
      <c r="S14" s="405"/>
      <c r="T14" s="404"/>
      <c r="U14" s="404"/>
      <c r="V14" s="404"/>
      <c r="W14" s="404"/>
      <c r="X14" s="404"/>
      <c r="Y14" s="404"/>
      <c r="Z14" s="404"/>
      <c r="AA14" s="404"/>
      <c r="AB14" s="404"/>
      <c r="AC14" s="404"/>
      <c r="AD14" s="404"/>
      <c r="AE14" s="404"/>
      <c r="AF14" s="404"/>
      <c r="AG14" s="407"/>
      <c r="AH14" s="404"/>
      <c r="AI14" s="404"/>
      <c r="AJ14" s="404"/>
      <c r="AK14" s="404"/>
      <c r="AL14" s="404"/>
      <c r="AM14" s="404"/>
      <c r="AN14" s="404"/>
      <c r="AO14" s="404"/>
      <c r="AP14" s="404"/>
      <c r="AQ14" s="404"/>
      <c r="AR14" s="404"/>
      <c r="AS14" s="408"/>
      <c r="AT14" s="409"/>
      <c r="AU14" s="409"/>
      <c r="AV14" s="410"/>
      <c r="AW14" s="410"/>
      <c r="AX14" s="410"/>
      <c r="AY14" s="410"/>
      <c r="AZ14" s="410"/>
      <c r="BA14" s="411"/>
      <c r="BB14" s="410"/>
      <c r="BC14" s="410"/>
      <c r="BD14" s="410"/>
      <c r="BE14" s="410"/>
      <c r="BF14" s="410"/>
      <c r="BG14" s="12"/>
      <c r="BH14" s="12"/>
      <c r="BI14" s="12"/>
      <c r="BJ14" s="12"/>
      <c r="BK14" s="12"/>
      <c r="BL14" s="12"/>
      <c r="BM14" s="12"/>
      <c r="BN14" s="12"/>
      <c r="BO14" s="12"/>
      <c r="BP14" s="12"/>
      <c r="BQ14" s="12"/>
      <c r="BR14" s="12"/>
      <c r="BS14" s="12"/>
      <c r="BT14" s="12"/>
      <c r="BU14" s="12"/>
      <c r="BV14" s="412"/>
      <c r="BW14" s="12"/>
      <c r="BX14" s="12"/>
      <c r="BY14" s="12"/>
      <c r="BZ14" s="12"/>
      <c r="CA14" s="12"/>
      <c r="CB14" s="37"/>
      <c r="CC14" s="32"/>
      <c r="CD14" s="32"/>
      <c r="CE14" s="32"/>
      <c r="CF14" s="35"/>
      <c r="CG14" s="35"/>
    </row>
    <row r="15" spans="1:85" ht="15.75">
      <c r="A15" s="404"/>
      <c r="B15" s="404"/>
      <c r="C15" s="404"/>
      <c r="D15" s="404"/>
      <c r="E15" s="405"/>
      <c r="F15" s="405"/>
      <c r="G15" s="1"/>
      <c r="H15" s="406"/>
      <c r="I15" s="406"/>
      <c r="J15" s="406"/>
      <c r="K15" s="406"/>
      <c r="L15" s="406"/>
      <c r="M15" s="413"/>
      <c r="N15" s="406"/>
      <c r="O15" s="406"/>
      <c r="P15" s="406"/>
      <c r="Q15" s="406"/>
      <c r="R15" s="406"/>
      <c r="S15" s="405"/>
      <c r="T15" s="404"/>
      <c r="U15" s="404"/>
      <c r="V15" s="404"/>
      <c r="W15" s="404"/>
      <c r="X15" s="404"/>
      <c r="Y15" s="404"/>
      <c r="Z15" s="404"/>
      <c r="AA15" s="404"/>
      <c r="AB15" s="404"/>
      <c r="AC15" s="404"/>
      <c r="AD15" s="404"/>
      <c r="AE15" s="404"/>
      <c r="AF15" s="404"/>
      <c r="AG15" s="407"/>
      <c r="AH15" s="404"/>
      <c r="AI15" s="12"/>
      <c r="AJ15" s="404"/>
      <c r="AK15" s="404"/>
      <c r="AL15" s="404"/>
      <c r="AM15" s="404"/>
      <c r="AN15" s="404"/>
      <c r="AO15" s="404"/>
      <c r="AP15" s="404"/>
      <c r="AQ15" s="404"/>
      <c r="AR15" s="404"/>
      <c r="AS15" s="408"/>
      <c r="AT15" s="409"/>
      <c r="AU15" s="409"/>
      <c r="AV15" s="410"/>
      <c r="AW15" s="410"/>
      <c r="AX15" s="410"/>
      <c r="AY15" s="410"/>
      <c r="AZ15" s="410"/>
      <c r="BA15" s="411"/>
      <c r="BB15" s="410"/>
      <c r="BC15" s="410"/>
      <c r="BD15" s="410"/>
      <c r="BE15" s="410"/>
      <c r="BF15" s="410"/>
      <c r="BG15" s="12"/>
      <c r="BH15" s="12"/>
      <c r="BI15" s="12"/>
      <c r="BJ15" s="12"/>
      <c r="BK15" s="12"/>
      <c r="BL15" s="12"/>
      <c r="BM15" s="12"/>
      <c r="BN15" s="12"/>
      <c r="BO15" s="12"/>
      <c r="BP15" s="12"/>
      <c r="BQ15" s="12"/>
      <c r="BR15" s="12"/>
      <c r="BS15" s="12"/>
      <c r="BT15" s="12"/>
      <c r="BU15" s="12"/>
      <c r="BV15" s="412"/>
      <c r="BW15" s="12"/>
      <c r="BX15" s="12"/>
      <c r="BY15" s="12"/>
      <c r="BZ15" s="12"/>
      <c r="CA15" s="12"/>
      <c r="CB15" s="37"/>
      <c r="CC15" s="32"/>
      <c r="CD15" s="32"/>
      <c r="CE15" s="32"/>
      <c r="CF15" s="35"/>
      <c r="CG15" s="35"/>
    </row>
    <row r="16" spans="1:85" ht="15.75">
      <c r="A16" s="404"/>
      <c r="B16" s="404"/>
      <c r="C16" s="404"/>
      <c r="D16" s="404"/>
      <c r="E16" s="405"/>
      <c r="F16" s="405"/>
      <c r="G16" s="1"/>
      <c r="H16" s="406"/>
      <c r="I16" s="406"/>
      <c r="J16" s="406"/>
      <c r="K16" s="406"/>
      <c r="L16" s="406"/>
      <c r="M16" s="413"/>
      <c r="N16" s="406"/>
      <c r="O16" s="406"/>
      <c r="P16" s="406"/>
      <c r="Q16" s="406"/>
      <c r="R16" s="406"/>
      <c r="S16" s="405"/>
      <c r="T16" s="404"/>
      <c r="U16" s="404"/>
      <c r="V16" s="404"/>
      <c r="W16" s="404"/>
      <c r="X16" s="404"/>
      <c r="Y16" s="404"/>
      <c r="Z16" s="404"/>
      <c r="AA16" s="404"/>
      <c r="AB16" s="404"/>
      <c r="AC16" s="404"/>
      <c r="AD16" s="404"/>
      <c r="AE16" s="404"/>
      <c r="AF16" s="404"/>
      <c r="AG16" s="407"/>
      <c r="AH16" s="404"/>
      <c r="AI16" s="12"/>
      <c r="AJ16" s="404"/>
      <c r="AK16" s="404"/>
      <c r="AL16" s="404"/>
      <c r="AM16" s="404"/>
      <c r="AN16" s="404"/>
      <c r="AO16" s="404"/>
      <c r="AP16" s="404"/>
      <c r="AQ16" s="404"/>
      <c r="AR16" s="404"/>
      <c r="AS16" s="408"/>
      <c r="AT16" s="409"/>
      <c r="AU16" s="409"/>
      <c r="AV16" s="410"/>
      <c r="AW16" s="410"/>
      <c r="AX16" s="410"/>
      <c r="AY16" s="410"/>
      <c r="AZ16" s="410"/>
      <c r="BA16" s="411"/>
      <c r="BB16" s="410"/>
      <c r="BC16" s="410"/>
      <c r="BD16" s="410"/>
      <c r="BE16" s="410"/>
      <c r="BF16" s="410"/>
      <c r="BG16" s="12"/>
      <c r="BH16" s="12"/>
      <c r="BI16" s="12"/>
      <c r="BJ16" s="12"/>
      <c r="BK16" s="12"/>
      <c r="BL16" s="12"/>
      <c r="BM16" s="12"/>
      <c r="BN16" s="12"/>
      <c r="BO16" s="12"/>
      <c r="BP16" s="12"/>
      <c r="BQ16" s="12"/>
      <c r="BR16" s="12"/>
      <c r="BS16" s="12"/>
      <c r="BT16" s="12"/>
      <c r="BU16" s="12"/>
      <c r="BV16" s="412"/>
      <c r="BW16" s="12"/>
      <c r="BX16" s="12"/>
      <c r="BY16" s="12"/>
      <c r="BZ16" s="12"/>
      <c r="CA16" s="12"/>
      <c r="CB16" s="37"/>
      <c r="CC16" s="32"/>
      <c r="CD16" s="32"/>
      <c r="CE16" s="32"/>
      <c r="CF16" s="35"/>
      <c r="CG16" s="35"/>
    </row>
    <row r="17" spans="1:85" ht="15.75">
      <c r="A17" s="404"/>
      <c r="B17" s="404"/>
      <c r="C17" s="404"/>
      <c r="D17" s="404"/>
      <c r="E17" s="405"/>
      <c r="F17" s="405"/>
      <c r="G17" s="406"/>
      <c r="H17" s="406"/>
      <c r="I17" s="406"/>
      <c r="J17" s="406"/>
      <c r="K17" s="406"/>
      <c r="L17" s="406"/>
      <c r="M17" s="413"/>
      <c r="N17" s="406"/>
      <c r="O17" s="406"/>
      <c r="P17" s="406"/>
      <c r="Q17" s="406"/>
      <c r="R17" s="406"/>
      <c r="S17" s="405"/>
      <c r="T17" s="404"/>
      <c r="U17" s="404"/>
      <c r="V17" s="404"/>
      <c r="W17" s="404"/>
      <c r="X17" s="404"/>
      <c r="Y17" s="404"/>
      <c r="Z17" s="404"/>
      <c r="AA17" s="404"/>
      <c r="AB17" s="404"/>
      <c r="AC17" s="404"/>
      <c r="AD17" s="404"/>
      <c r="AE17" s="404"/>
      <c r="AF17" s="404"/>
      <c r="AG17" s="407"/>
      <c r="AH17" s="404"/>
      <c r="AI17" s="12"/>
      <c r="AJ17" s="404"/>
      <c r="AK17" s="404"/>
      <c r="AL17" s="404"/>
      <c r="AM17" s="404"/>
      <c r="AN17" s="404"/>
      <c r="AO17" s="404"/>
      <c r="AP17" s="404"/>
      <c r="AQ17" s="404"/>
      <c r="AR17" s="404"/>
      <c r="AS17" s="408"/>
      <c r="AT17" s="409"/>
      <c r="AU17" s="409"/>
      <c r="AV17" s="410"/>
      <c r="AW17" s="410"/>
      <c r="AX17" s="410"/>
      <c r="AY17" s="410"/>
      <c r="AZ17" s="410"/>
      <c r="BA17" s="411"/>
      <c r="BB17" s="410"/>
      <c r="BC17" s="410"/>
      <c r="BD17" s="410"/>
      <c r="BE17" s="410"/>
      <c r="BF17" s="410"/>
      <c r="BG17" s="12"/>
      <c r="BH17" s="12"/>
      <c r="BI17" s="12"/>
      <c r="BJ17" s="12"/>
      <c r="BK17" s="12"/>
      <c r="BL17" s="12"/>
      <c r="BM17" s="12"/>
      <c r="BN17" s="12"/>
      <c r="BO17" s="12"/>
      <c r="BP17" s="12"/>
      <c r="BQ17" s="12"/>
      <c r="BR17" s="12"/>
      <c r="BS17" s="12"/>
      <c r="BT17" s="12"/>
      <c r="BU17" s="12"/>
      <c r="BV17" s="412"/>
      <c r="BW17" s="12"/>
      <c r="BX17" s="12"/>
      <c r="BY17" s="12"/>
      <c r="BZ17" s="12"/>
      <c r="CA17" s="12"/>
      <c r="CB17" s="37"/>
      <c r="CC17" s="32"/>
      <c r="CD17" s="32"/>
      <c r="CE17" s="32"/>
      <c r="CF17" s="35"/>
      <c r="CG17" s="35"/>
    </row>
    <row r="18" spans="1:85" ht="15.75">
      <c r="A18" s="404"/>
      <c r="B18" s="404"/>
      <c r="C18" s="404"/>
      <c r="D18" s="404"/>
      <c r="E18" s="405"/>
      <c r="F18" s="405"/>
      <c r="G18" s="406"/>
      <c r="H18" s="406"/>
      <c r="I18" s="406"/>
      <c r="J18" s="406"/>
      <c r="K18" s="406"/>
      <c r="L18" s="406"/>
      <c r="M18" s="413"/>
      <c r="N18" s="406"/>
      <c r="O18" s="406"/>
      <c r="P18" s="406"/>
      <c r="Q18" s="406"/>
      <c r="R18" s="406"/>
      <c r="S18" s="405"/>
      <c r="T18" s="404"/>
      <c r="U18" s="404"/>
      <c r="V18" s="404"/>
      <c r="W18" s="404"/>
      <c r="X18" s="404"/>
      <c r="Y18" s="404"/>
      <c r="Z18" s="404"/>
      <c r="AA18" s="404"/>
      <c r="AB18" s="404"/>
      <c r="AC18" s="404"/>
      <c r="AD18" s="404"/>
      <c r="AE18" s="404"/>
      <c r="AF18" s="404"/>
      <c r="AG18" s="407"/>
      <c r="AH18" s="404"/>
      <c r="AI18" s="12"/>
      <c r="AJ18" s="404"/>
      <c r="AK18" s="404"/>
      <c r="AL18" s="404"/>
      <c r="AM18" s="404"/>
      <c r="AN18" s="404"/>
      <c r="AO18" s="404"/>
      <c r="AP18" s="404"/>
      <c r="AQ18" s="404"/>
      <c r="AR18" s="404"/>
      <c r="AS18" s="408"/>
      <c r="AT18" s="409"/>
      <c r="AU18" s="409"/>
      <c r="AV18" s="410"/>
      <c r="AW18" s="410"/>
      <c r="AX18" s="410"/>
      <c r="AY18" s="410"/>
      <c r="AZ18" s="410"/>
      <c r="BA18" s="411"/>
      <c r="BB18" s="410"/>
      <c r="BC18" s="410"/>
      <c r="BD18" s="410"/>
      <c r="BE18" s="410"/>
      <c r="BF18" s="410"/>
      <c r="BG18" s="12"/>
      <c r="BH18" s="12"/>
      <c r="BI18" s="12"/>
      <c r="BJ18" s="12"/>
      <c r="BK18" s="12"/>
      <c r="BL18" s="12"/>
      <c r="BM18" s="12"/>
      <c r="BN18" s="12"/>
      <c r="BO18" s="12"/>
      <c r="BP18" s="12"/>
      <c r="BQ18" s="12"/>
      <c r="BR18" s="12"/>
      <c r="BS18" s="12"/>
      <c r="BT18" s="12"/>
      <c r="BU18" s="12"/>
      <c r="BV18" s="412"/>
      <c r="BW18" s="12"/>
      <c r="BX18" s="12"/>
      <c r="BY18" s="12"/>
      <c r="BZ18" s="12"/>
      <c r="CA18" s="12"/>
      <c r="CB18" s="37"/>
      <c r="CC18" s="32"/>
      <c r="CD18" s="32"/>
      <c r="CE18" s="32"/>
      <c r="CF18" s="35"/>
      <c r="CG18" s="35"/>
    </row>
    <row r="19" spans="1:85" ht="15.75">
      <c r="A19" s="404"/>
      <c r="B19" s="404"/>
      <c r="C19" s="404"/>
      <c r="D19" s="404"/>
      <c r="E19" s="405"/>
      <c r="F19" s="405"/>
      <c r="G19" s="406"/>
      <c r="H19" s="406"/>
      <c r="I19" s="406"/>
      <c r="J19" s="406"/>
      <c r="K19" s="406"/>
      <c r="L19" s="406"/>
      <c r="M19" s="413"/>
      <c r="N19" s="406"/>
      <c r="O19" s="406"/>
      <c r="P19" s="406"/>
      <c r="Q19" s="406"/>
      <c r="R19" s="406"/>
      <c r="S19" s="405"/>
      <c r="T19" s="404"/>
      <c r="U19" s="404"/>
      <c r="V19" s="404"/>
      <c r="W19" s="404"/>
      <c r="X19" s="404"/>
      <c r="Y19" s="404"/>
      <c r="Z19" s="404"/>
      <c r="AA19" s="404"/>
      <c r="AB19" s="404"/>
      <c r="AC19" s="404"/>
      <c r="AD19" s="404"/>
      <c r="AE19" s="404"/>
      <c r="AF19" s="404"/>
      <c r="AG19" s="407"/>
      <c r="AH19" s="404"/>
      <c r="AI19" s="12"/>
      <c r="AJ19" s="404"/>
      <c r="AK19" s="404"/>
      <c r="AL19" s="404"/>
      <c r="AM19" s="404"/>
      <c r="AN19" s="404"/>
      <c r="AO19" s="404"/>
      <c r="AP19" s="404"/>
      <c r="AQ19" s="404"/>
      <c r="AR19" s="404"/>
      <c r="AS19" s="408"/>
      <c r="AT19" s="409"/>
      <c r="AU19" s="409"/>
      <c r="AV19" s="410"/>
      <c r="AW19" s="410"/>
      <c r="AX19" s="410"/>
      <c r="AY19" s="410"/>
      <c r="AZ19" s="410"/>
      <c r="BA19" s="411"/>
      <c r="BB19" s="410"/>
      <c r="BC19" s="410"/>
      <c r="BD19" s="410"/>
      <c r="BE19" s="410"/>
      <c r="BF19" s="410"/>
      <c r="BG19" s="12"/>
      <c r="BH19" s="12"/>
      <c r="BI19" s="12"/>
      <c r="BJ19" s="12"/>
      <c r="BK19" s="12"/>
      <c r="BL19" s="12"/>
      <c r="BM19" s="12"/>
      <c r="BN19" s="12"/>
      <c r="BO19" s="12"/>
      <c r="BP19" s="12"/>
      <c r="BQ19" s="12"/>
      <c r="BR19" s="12"/>
      <c r="BS19" s="12"/>
      <c r="BT19" s="12"/>
      <c r="BU19" s="12"/>
      <c r="BV19" s="412"/>
      <c r="BW19" s="12"/>
      <c r="BX19" s="12"/>
      <c r="BY19" s="12"/>
      <c r="BZ19" s="12"/>
      <c r="CA19" s="12"/>
      <c r="CB19" s="37"/>
      <c r="CC19" s="32"/>
      <c r="CD19" s="32"/>
      <c r="CE19" s="32"/>
      <c r="CF19" s="35"/>
      <c r="CG19" s="35"/>
    </row>
    <row r="20" spans="1:85" ht="15.75">
      <c r="A20" s="404"/>
      <c r="B20" s="404"/>
      <c r="C20" s="404"/>
      <c r="D20" s="404"/>
      <c r="E20" s="405"/>
      <c r="F20" s="405"/>
      <c r="G20" s="406"/>
      <c r="H20" s="406"/>
      <c r="I20" s="406"/>
      <c r="J20" s="406"/>
      <c r="K20" s="406"/>
      <c r="L20" s="406"/>
      <c r="M20" s="413"/>
      <c r="N20" s="406"/>
      <c r="O20" s="406"/>
      <c r="P20" s="406"/>
      <c r="Q20" s="406"/>
      <c r="R20" s="406"/>
      <c r="S20" s="405"/>
      <c r="T20" s="404"/>
      <c r="U20" s="404"/>
      <c r="V20" s="404"/>
      <c r="W20" s="404"/>
      <c r="X20" s="404"/>
      <c r="Y20" s="404"/>
      <c r="Z20" s="404"/>
      <c r="AA20" s="404"/>
      <c r="AB20" s="404"/>
      <c r="AC20" s="404"/>
      <c r="AD20" s="404"/>
      <c r="AE20" s="404"/>
      <c r="AF20" s="404"/>
      <c r="AG20" s="407"/>
      <c r="AH20" s="404"/>
      <c r="AI20" s="12"/>
      <c r="AJ20" s="404"/>
      <c r="AK20" s="404"/>
      <c r="AL20" s="404"/>
      <c r="AM20" s="404"/>
      <c r="AN20" s="404"/>
      <c r="AO20" s="404"/>
      <c r="AP20" s="404"/>
      <c r="AQ20" s="404"/>
      <c r="AR20" s="404"/>
      <c r="AS20" s="408"/>
      <c r="AT20" s="409"/>
      <c r="AU20" s="409"/>
      <c r="AV20" s="410"/>
      <c r="AW20" s="410"/>
      <c r="AX20" s="410"/>
      <c r="AY20" s="410"/>
      <c r="AZ20" s="410"/>
      <c r="BA20" s="411"/>
      <c r="BB20" s="410"/>
      <c r="BC20" s="410"/>
      <c r="BD20" s="410"/>
      <c r="BE20" s="410"/>
      <c r="BF20" s="410"/>
      <c r="BG20" s="12"/>
      <c r="BH20" s="12"/>
      <c r="BI20" s="12"/>
      <c r="BJ20" s="12"/>
      <c r="BK20" s="12"/>
      <c r="BL20" s="12"/>
      <c r="BM20" s="12"/>
      <c r="BN20" s="12"/>
      <c r="BO20" s="12"/>
      <c r="BP20" s="12"/>
      <c r="BQ20" s="12"/>
      <c r="BR20" s="12"/>
      <c r="BS20" s="12"/>
      <c r="BT20" s="12"/>
      <c r="BU20" s="12"/>
      <c r="BV20" s="412"/>
      <c r="BW20" s="12"/>
      <c r="BX20" s="12"/>
      <c r="BY20" s="12"/>
      <c r="BZ20" s="12"/>
      <c r="CA20" s="12"/>
      <c r="CB20" s="37"/>
      <c r="CC20" s="32"/>
      <c r="CD20" s="32"/>
      <c r="CE20" s="32"/>
      <c r="CF20" s="35"/>
      <c r="CG20" s="35"/>
    </row>
    <row r="21" spans="1:85" ht="15.75" customHeight="1">
      <c r="A21" s="404"/>
      <c r="B21" s="404"/>
      <c r="C21" s="404"/>
      <c r="D21" s="404"/>
      <c r="E21" s="405"/>
      <c r="F21" s="405"/>
      <c r="G21" s="406"/>
      <c r="H21" s="406"/>
      <c r="I21" s="406"/>
      <c r="J21" s="406"/>
      <c r="K21" s="406"/>
      <c r="L21" s="406"/>
      <c r="M21" s="413"/>
      <c r="N21" s="406"/>
      <c r="O21" s="406"/>
      <c r="P21" s="406"/>
      <c r="Q21" s="406"/>
      <c r="R21" s="406"/>
      <c r="S21" s="405"/>
      <c r="T21" s="404"/>
      <c r="U21" s="404"/>
      <c r="V21" s="404"/>
      <c r="W21" s="404"/>
      <c r="X21" s="404"/>
      <c r="Y21" s="404"/>
      <c r="Z21" s="404"/>
      <c r="AA21" s="404"/>
      <c r="AB21" s="404"/>
      <c r="AC21" s="404"/>
      <c r="AD21" s="404"/>
      <c r="AE21" s="404"/>
      <c r="AF21" s="404"/>
      <c r="AG21" s="407"/>
      <c r="AH21" s="404"/>
      <c r="AI21" s="12"/>
      <c r="AJ21" s="404"/>
      <c r="AK21" s="404"/>
      <c r="AL21" s="404"/>
      <c r="AM21" s="404"/>
      <c r="AN21" s="404"/>
      <c r="AO21" s="404"/>
      <c r="AP21" s="404"/>
      <c r="AQ21" s="404"/>
      <c r="AR21" s="404"/>
      <c r="AS21" s="408"/>
      <c r="AT21" s="409"/>
      <c r="AU21" s="409"/>
      <c r="AV21" s="410"/>
      <c r="AW21" s="410"/>
      <c r="AX21" s="410"/>
      <c r="AY21" s="410"/>
      <c r="AZ21" s="410"/>
      <c r="BA21" s="411"/>
      <c r="BB21" s="410"/>
      <c r="BC21" s="410"/>
      <c r="BD21" s="410"/>
      <c r="BE21" s="410"/>
      <c r="BF21" s="410"/>
      <c r="BG21" s="12"/>
      <c r="BH21" s="12"/>
      <c r="BI21" s="12"/>
      <c r="BJ21" s="12"/>
      <c r="BK21" s="12"/>
      <c r="BL21" s="12"/>
      <c r="BM21" s="12"/>
      <c r="BN21" s="12"/>
      <c r="BO21" s="12"/>
      <c r="BP21" s="12"/>
      <c r="BQ21" s="12"/>
      <c r="BR21" s="12"/>
      <c r="BS21" s="12"/>
      <c r="BT21" s="12"/>
      <c r="BU21" s="12"/>
      <c r="BV21" s="412"/>
      <c r="BW21" s="12"/>
      <c r="BX21" s="12"/>
      <c r="BY21" s="12"/>
      <c r="BZ21" s="12"/>
      <c r="CA21" s="12"/>
      <c r="CB21" s="37"/>
      <c r="CC21" s="32"/>
      <c r="CD21" s="32"/>
      <c r="CE21" s="32"/>
      <c r="CF21" s="35"/>
      <c r="CG21" s="35"/>
    </row>
    <row r="22" spans="1:85" ht="15.75" customHeight="1">
      <c r="A22" s="404"/>
      <c r="B22" s="404"/>
      <c r="C22" s="404"/>
      <c r="D22" s="404"/>
      <c r="E22" s="405"/>
      <c r="F22" s="405"/>
      <c r="G22" s="406"/>
      <c r="H22" s="406"/>
      <c r="I22" s="406"/>
      <c r="J22" s="406"/>
      <c r="K22" s="406"/>
      <c r="L22" s="406"/>
      <c r="M22" s="413"/>
      <c r="N22" s="406"/>
      <c r="O22" s="406"/>
      <c r="P22" s="406"/>
      <c r="Q22" s="406"/>
      <c r="R22" s="406"/>
      <c r="S22" s="405"/>
      <c r="T22" s="404"/>
      <c r="U22" s="404"/>
      <c r="V22" s="404"/>
      <c r="W22" s="404"/>
      <c r="X22" s="404"/>
      <c r="Y22" s="404"/>
      <c r="Z22" s="404"/>
      <c r="AA22" s="404"/>
      <c r="AB22" s="404"/>
      <c r="AC22" s="404"/>
      <c r="AD22" s="404"/>
      <c r="AE22" s="404"/>
      <c r="AF22" s="404"/>
      <c r="AG22" s="407"/>
      <c r="AH22" s="404"/>
      <c r="AI22" s="12"/>
      <c r="AJ22" s="404"/>
      <c r="AK22" s="404"/>
      <c r="AL22" s="404"/>
      <c r="AM22" s="404"/>
      <c r="AN22" s="404"/>
      <c r="AO22" s="404"/>
      <c r="AP22" s="404"/>
      <c r="AQ22" s="404"/>
      <c r="AR22" s="404"/>
      <c r="AS22" s="408"/>
      <c r="AT22" s="409"/>
      <c r="AU22" s="409"/>
      <c r="AV22" s="410"/>
      <c r="AW22" s="410"/>
      <c r="AX22" s="410"/>
      <c r="AY22" s="410"/>
      <c r="AZ22" s="410"/>
      <c r="BA22" s="411"/>
      <c r="BB22" s="410"/>
      <c r="BC22" s="410"/>
      <c r="BD22" s="410"/>
      <c r="BE22" s="410"/>
      <c r="BF22" s="410"/>
      <c r="BG22" s="12"/>
      <c r="BH22" s="12"/>
      <c r="BI22" s="12"/>
      <c r="BJ22" s="12"/>
      <c r="BK22" s="12"/>
      <c r="BL22" s="12"/>
      <c r="BM22" s="12"/>
      <c r="BN22" s="12"/>
      <c r="BO22" s="12"/>
      <c r="BP22" s="12"/>
      <c r="BQ22" s="12"/>
      <c r="BR22" s="12"/>
      <c r="BS22" s="12"/>
      <c r="BT22" s="12"/>
      <c r="BU22" s="12"/>
      <c r="BV22" s="412"/>
      <c r="BW22" s="12"/>
      <c r="BX22" s="12"/>
      <c r="BY22" s="12"/>
      <c r="BZ22" s="12"/>
      <c r="CA22" s="12"/>
      <c r="CB22" s="37"/>
      <c r="CC22" s="32"/>
      <c r="CD22" s="32"/>
      <c r="CE22" s="32"/>
      <c r="CF22" s="35"/>
      <c r="CG22" s="35"/>
    </row>
    <row r="23" spans="1:85" ht="15.75" customHeight="1">
      <c r="A23" s="404"/>
      <c r="B23" s="404"/>
      <c r="C23" s="404"/>
      <c r="D23" s="404"/>
      <c r="E23" s="405"/>
      <c r="F23" s="405"/>
      <c r="G23" s="406"/>
      <c r="H23" s="406"/>
      <c r="I23" s="406"/>
      <c r="J23" s="406"/>
      <c r="K23" s="406"/>
      <c r="L23" s="406"/>
      <c r="M23" s="413"/>
      <c r="N23" s="406"/>
      <c r="O23" s="406"/>
      <c r="P23" s="406"/>
      <c r="Q23" s="406"/>
      <c r="R23" s="406"/>
      <c r="S23" s="405"/>
      <c r="T23" s="404"/>
      <c r="U23" s="404"/>
      <c r="V23" s="404"/>
      <c r="W23" s="404"/>
      <c r="X23" s="404"/>
      <c r="Y23" s="404"/>
      <c r="Z23" s="404"/>
      <c r="AA23" s="404"/>
      <c r="AB23" s="404"/>
      <c r="AC23" s="404"/>
      <c r="AD23" s="404"/>
      <c r="AE23" s="404"/>
      <c r="AF23" s="404"/>
      <c r="AG23" s="407"/>
      <c r="AH23" s="404"/>
      <c r="AI23" s="12"/>
      <c r="AJ23" s="404"/>
      <c r="AK23" s="404"/>
      <c r="AL23" s="404"/>
      <c r="AM23" s="404"/>
      <c r="AN23" s="404"/>
      <c r="AO23" s="404"/>
      <c r="AP23" s="404"/>
      <c r="AQ23" s="404"/>
      <c r="AR23" s="404"/>
      <c r="AS23" s="408"/>
      <c r="AT23" s="409"/>
      <c r="AU23" s="409"/>
      <c r="AV23" s="410"/>
      <c r="AW23" s="410"/>
      <c r="AX23" s="410"/>
      <c r="AY23" s="410"/>
      <c r="AZ23" s="410"/>
      <c r="BA23" s="411"/>
      <c r="BB23" s="410"/>
      <c r="BC23" s="410"/>
      <c r="BD23" s="410"/>
      <c r="BE23" s="410"/>
      <c r="BF23" s="410"/>
      <c r="BG23" s="12"/>
      <c r="BH23" s="12"/>
      <c r="BI23" s="12"/>
      <c r="BJ23" s="12"/>
      <c r="BK23" s="12"/>
      <c r="BL23" s="12"/>
      <c r="BM23" s="12"/>
      <c r="BN23" s="12"/>
      <c r="BO23" s="12"/>
      <c r="BP23" s="12"/>
      <c r="BQ23" s="12"/>
      <c r="BR23" s="12"/>
      <c r="BS23" s="12"/>
      <c r="BT23" s="12"/>
      <c r="BU23" s="12"/>
      <c r="BV23" s="412"/>
      <c r="BW23" s="12"/>
      <c r="BX23" s="12"/>
      <c r="BY23" s="12"/>
      <c r="BZ23" s="12"/>
      <c r="CA23" s="12"/>
      <c r="CB23" s="37"/>
      <c r="CC23" s="32"/>
      <c r="CD23" s="32"/>
      <c r="CE23" s="32"/>
      <c r="CF23" s="35"/>
      <c r="CG23" s="35"/>
    </row>
    <row r="24" spans="1:85" ht="15.75" customHeight="1">
      <c r="A24" s="404"/>
      <c r="B24" s="404"/>
      <c r="C24" s="404"/>
      <c r="D24" s="404"/>
      <c r="E24" s="405"/>
      <c r="F24" s="405"/>
      <c r="G24" s="406"/>
      <c r="H24" s="406"/>
      <c r="I24" s="406"/>
      <c r="J24" s="406"/>
      <c r="K24" s="406"/>
      <c r="L24" s="406"/>
      <c r="M24" s="413"/>
      <c r="N24" s="406"/>
      <c r="O24" s="406"/>
      <c r="P24" s="406"/>
      <c r="Q24" s="406"/>
      <c r="R24" s="406"/>
      <c r="S24" s="405"/>
      <c r="T24" s="404"/>
      <c r="U24" s="404"/>
      <c r="V24" s="404"/>
      <c r="W24" s="404"/>
      <c r="X24" s="404"/>
      <c r="Y24" s="404"/>
      <c r="Z24" s="404"/>
      <c r="AA24" s="404"/>
      <c r="AB24" s="404"/>
      <c r="AC24" s="404"/>
      <c r="AD24" s="404"/>
      <c r="AE24" s="404"/>
      <c r="AF24" s="404"/>
      <c r="AG24" s="407"/>
      <c r="AH24" s="404"/>
      <c r="AI24" s="12"/>
      <c r="AJ24" s="404"/>
      <c r="AK24" s="404"/>
      <c r="AL24" s="404"/>
      <c r="AM24" s="404"/>
      <c r="AN24" s="404"/>
      <c r="AO24" s="404"/>
      <c r="AP24" s="404"/>
      <c r="AQ24" s="404"/>
      <c r="AR24" s="404"/>
      <c r="AS24" s="408"/>
      <c r="AT24" s="409"/>
      <c r="AU24" s="409"/>
      <c r="AV24" s="410"/>
      <c r="AW24" s="410"/>
      <c r="AX24" s="410"/>
      <c r="AY24" s="410"/>
      <c r="AZ24" s="410"/>
      <c r="BA24" s="411"/>
      <c r="BB24" s="410"/>
      <c r="BC24" s="410"/>
      <c r="BD24" s="410"/>
      <c r="BE24" s="410"/>
      <c r="BF24" s="410"/>
      <c r="BG24" s="12"/>
      <c r="BH24" s="12"/>
      <c r="BI24" s="12"/>
      <c r="BJ24" s="12"/>
      <c r="BK24" s="12"/>
      <c r="BL24" s="12"/>
      <c r="BM24" s="12"/>
      <c r="BN24" s="12"/>
      <c r="BO24" s="12"/>
      <c r="BP24" s="12"/>
      <c r="BQ24" s="12"/>
      <c r="BR24" s="12"/>
      <c r="BS24" s="12"/>
      <c r="BT24" s="12"/>
      <c r="BU24" s="12"/>
      <c r="BV24" s="412"/>
      <c r="BW24" s="12"/>
      <c r="BX24" s="12"/>
      <c r="BY24" s="12"/>
      <c r="BZ24" s="12"/>
      <c r="CA24" s="12"/>
      <c r="CB24" s="37"/>
      <c r="CC24" s="32"/>
      <c r="CD24" s="32"/>
      <c r="CE24" s="32"/>
      <c r="CF24" s="35"/>
      <c r="CG24" s="35"/>
    </row>
    <row r="25" spans="1:85" ht="27" hidden="1" customHeight="1">
      <c r="A25" s="404"/>
      <c r="B25" s="404"/>
      <c r="C25" s="404"/>
      <c r="D25" s="404"/>
      <c r="E25" s="405"/>
      <c r="F25" s="405"/>
      <c r="G25" s="406"/>
      <c r="H25" s="406"/>
      <c r="I25" s="406"/>
      <c r="J25" s="406"/>
      <c r="K25" s="406"/>
      <c r="L25" s="406"/>
      <c r="M25" s="413"/>
      <c r="N25" s="406"/>
      <c r="O25" s="406"/>
      <c r="P25" s="406"/>
      <c r="Q25" s="406"/>
      <c r="R25" s="406"/>
      <c r="S25" s="405"/>
      <c r="T25" s="404"/>
      <c r="U25" s="404"/>
      <c r="V25" s="404"/>
      <c r="W25" s="404"/>
      <c r="X25" s="404"/>
      <c r="Y25" s="404"/>
      <c r="Z25" s="404"/>
      <c r="AA25" s="404"/>
      <c r="AB25" s="404"/>
      <c r="AC25" s="404"/>
      <c r="AD25" s="404"/>
      <c r="AE25" s="404"/>
      <c r="AF25" s="404"/>
      <c r="AG25" s="407"/>
      <c r="AH25" s="404"/>
      <c r="AI25" s="12">
        <v>1</v>
      </c>
      <c r="AJ25" s="404"/>
      <c r="AK25" s="404"/>
      <c r="AL25" s="404"/>
      <c r="AM25" s="404"/>
      <c r="AN25" s="404"/>
      <c r="AO25" s="404"/>
      <c r="AP25" s="404"/>
      <c r="AQ25" s="404"/>
      <c r="AR25" s="404"/>
      <c r="AS25" s="408"/>
      <c r="AT25" s="409"/>
      <c r="AU25" s="409"/>
      <c r="AV25" s="410"/>
      <c r="AW25" s="410"/>
      <c r="AX25" s="410"/>
      <c r="AY25" s="410"/>
      <c r="AZ25" s="410"/>
      <c r="BA25" s="411"/>
      <c r="BB25" s="410"/>
      <c r="BC25" s="410"/>
      <c r="BD25" s="410"/>
      <c r="BE25" s="410"/>
      <c r="BF25" s="410"/>
      <c r="BG25" s="12"/>
      <c r="BH25" s="12"/>
      <c r="BI25" s="12"/>
      <c r="BJ25" s="12"/>
      <c r="BK25" s="12"/>
      <c r="BL25" s="12"/>
      <c r="BM25" s="12"/>
      <c r="BN25" s="12"/>
      <c r="BO25" s="12"/>
      <c r="BP25" s="12"/>
      <c r="BQ25" s="12"/>
      <c r="BR25" s="12"/>
      <c r="BS25" s="12"/>
      <c r="BT25" s="12"/>
      <c r="BU25" s="12"/>
      <c r="BV25" s="412"/>
      <c r="BW25" s="12"/>
      <c r="BX25" s="12"/>
      <c r="BY25" s="12"/>
      <c r="BZ25" s="12"/>
      <c r="CA25" s="12"/>
      <c r="CB25" s="37"/>
      <c r="CC25" s="32"/>
      <c r="CD25" s="32"/>
      <c r="CE25" s="32"/>
      <c r="CF25" s="35"/>
      <c r="CG25" s="35"/>
    </row>
    <row r="26" spans="1:85" ht="27" hidden="1" customHeight="1">
      <c r="A26" s="404"/>
      <c r="B26" s="404"/>
      <c r="C26" s="404"/>
      <c r="D26" s="404"/>
      <c r="E26" s="405"/>
      <c r="F26" s="405"/>
      <c r="G26" s="406"/>
      <c r="H26" s="406"/>
      <c r="I26" s="406"/>
      <c r="J26" s="406"/>
      <c r="K26" s="406"/>
      <c r="L26" s="406"/>
      <c r="M26" s="413"/>
      <c r="N26" s="406"/>
      <c r="O26" s="406"/>
      <c r="P26" s="406"/>
      <c r="Q26" s="406"/>
      <c r="R26" s="406"/>
      <c r="S26" s="405"/>
      <c r="T26" s="404"/>
      <c r="U26" s="404"/>
      <c r="V26" s="404"/>
      <c r="W26" s="404"/>
      <c r="X26" s="404"/>
      <c r="Y26" s="404"/>
      <c r="Z26" s="404"/>
      <c r="AA26" s="404"/>
      <c r="AB26" s="404"/>
      <c r="AC26" s="404"/>
      <c r="AD26" s="404"/>
      <c r="AE26" s="404"/>
      <c r="AF26" s="404"/>
      <c r="AG26" s="407"/>
      <c r="AH26" s="404"/>
      <c r="AI26" s="12">
        <v>2</v>
      </c>
      <c r="AJ26" s="404"/>
      <c r="AK26" s="404"/>
      <c r="AL26" s="404"/>
      <c r="AM26" s="404"/>
      <c r="AN26" s="404"/>
      <c r="AO26" s="404"/>
      <c r="AP26" s="404"/>
      <c r="AQ26" s="404"/>
      <c r="AR26" s="404"/>
      <c r="AS26" s="408"/>
      <c r="AT26" s="409"/>
      <c r="AU26" s="409"/>
      <c r="AV26" s="410"/>
      <c r="AW26" s="410"/>
      <c r="AX26" s="410"/>
      <c r="AY26" s="410"/>
      <c r="AZ26" s="410"/>
      <c r="BA26" s="411"/>
      <c r="BB26" s="410"/>
      <c r="BC26" s="410"/>
      <c r="BD26" s="410"/>
      <c r="BE26" s="410"/>
      <c r="BF26" s="410"/>
      <c r="BG26" s="12"/>
      <c r="BH26" s="12"/>
      <c r="BI26" s="12"/>
      <c r="BJ26" s="12"/>
      <c r="BK26" s="12"/>
      <c r="BL26" s="12"/>
      <c r="BM26" s="12"/>
      <c r="BN26" s="12"/>
      <c r="BO26" s="12"/>
      <c r="BP26" s="12"/>
      <c r="BQ26" s="12"/>
      <c r="BR26" s="12"/>
      <c r="BS26" s="12"/>
      <c r="BT26" s="12"/>
      <c r="BU26" s="12"/>
      <c r="BV26" s="412"/>
      <c r="BW26" s="12"/>
      <c r="BX26" s="12"/>
      <c r="BY26" s="12"/>
      <c r="BZ26" s="12"/>
      <c r="CA26" s="12"/>
      <c r="CB26" s="37"/>
      <c r="CC26" s="32"/>
      <c r="CD26" s="32"/>
      <c r="CE26" s="32"/>
      <c r="CF26" s="35"/>
      <c r="CG26" s="35"/>
    </row>
    <row r="27" spans="1:85" ht="27" hidden="1" customHeight="1">
      <c r="A27" s="404"/>
      <c r="B27" s="404"/>
      <c r="C27" s="404"/>
      <c r="D27" s="404"/>
      <c r="E27" s="404"/>
      <c r="F27" s="404"/>
      <c r="G27" s="404"/>
      <c r="H27" s="404"/>
      <c r="I27" s="404"/>
      <c r="J27" s="770">
        <v>6</v>
      </c>
      <c r="K27" s="404"/>
      <c r="L27" s="404"/>
      <c r="M27" s="404"/>
      <c r="N27" s="404"/>
      <c r="O27" s="404"/>
      <c r="P27" s="404"/>
      <c r="Q27" s="404"/>
      <c r="R27" s="404"/>
      <c r="S27" s="414" t="s">
        <v>2291</v>
      </c>
      <c r="T27" s="414"/>
      <c r="U27" s="404"/>
      <c r="V27" s="404"/>
      <c r="W27" s="404"/>
      <c r="X27" s="404"/>
      <c r="Y27" s="404"/>
      <c r="Z27" s="404"/>
      <c r="AA27" s="404"/>
      <c r="AB27" s="404"/>
      <c r="AC27" s="404" t="s">
        <v>13</v>
      </c>
      <c r="AD27" s="404" t="s">
        <v>24</v>
      </c>
      <c r="AE27" s="404" t="s">
        <v>131</v>
      </c>
      <c r="AF27" s="404" t="s">
        <v>317</v>
      </c>
      <c r="AG27" s="407"/>
      <c r="AH27" s="404" t="s">
        <v>318</v>
      </c>
      <c r="AI27" s="12">
        <v>3</v>
      </c>
      <c r="AJ27" s="404"/>
      <c r="AK27" s="404"/>
      <c r="AL27" s="404"/>
      <c r="AM27" s="404"/>
      <c r="AN27" s="404"/>
      <c r="AO27" s="404"/>
      <c r="AP27" s="404"/>
      <c r="AQ27" s="404"/>
      <c r="AR27" s="404"/>
      <c r="AS27" s="404"/>
      <c r="AT27" s="404"/>
      <c r="AU27" s="404"/>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412"/>
      <c r="BW27" s="12"/>
      <c r="BX27" s="12"/>
      <c r="BY27" s="12"/>
      <c r="BZ27" s="12"/>
      <c r="CA27" s="12"/>
      <c r="CB27" s="37"/>
      <c r="CC27" s="32"/>
      <c r="CD27" s="32"/>
      <c r="CE27" s="32"/>
      <c r="CF27" s="35"/>
      <c r="CG27" s="35"/>
    </row>
    <row r="28" spans="1:85" ht="27" hidden="1" customHeight="1">
      <c r="A28" s="404"/>
      <c r="B28" s="404"/>
      <c r="C28" s="404"/>
      <c r="D28" s="404"/>
      <c r="E28" s="404"/>
      <c r="F28" s="404"/>
      <c r="G28" s="404"/>
      <c r="H28" s="404"/>
      <c r="I28" s="404"/>
      <c r="J28" s="460"/>
      <c r="K28" s="404"/>
      <c r="L28" s="404"/>
      <c r="M28" s="404"/>
      <c r="N28" s="404"/>
      <c r="O28" s="404"/>
      <c r="P28" s="404"/>
      <c r="Q28" s="404"/>
      <c r="R28" s="404"/>
      <c r="S28" s="414" t="s">
        <v>2292</v>
      </c>
      <c r="T28" s="414"/>
      <c r="U28" s="404"/>
      <c r="V28" s="404"/>
      <c r="W28" s="404"/>
      <c r="X28" s="404"/>
      <c r="Y28" s="404"/>
      <c r="Z28" s="404"/>
      <c r="AA28" s="404"/>
      <c r="AB28" s="404"/>
      <c r="AC28" s="404" t="s">
        <v>47</v>
      </c>
      <c r="AD28" s="404" t="s">
        <v>58</v>
      </c>
      <c r="AE28" s="404" t="s">
        <v>32</v>
      </c>
      <c r="AF28" s="404" t="s">
        <v>320</v>
      </c>
      <c r="AG28" s="407"/>
      <c r="AH28" s="404" t="s">
        <v>55</v>
      </c>
      <c r="AI28" s="12">
        <v>4</v>
      </c>
      <c r="AJ28" s="404"/>
      <c r="AK28" s="404"/>
      <c r="AL28" s="404"/>
      <c r="AM28" s="404"/>
      <c r="AN28" s="404"/>
      <c r="AO28" s="404"/>
      <c r="AP28" s="404"/>
      <c r="AQ28" s="404"/>
      <c r="AR28" s="404"/>
      <c r="AS28" s="404"/>
      <c r="AT28" s="404"/>
      <c r="AU28" s="404"/>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412"/>
      <c r="BW28" s="12"/>
      <c r="BX28" s="12"/>
      <c r="BY28" s="12"/>
      <c r="BZ28" s="12"/>
      <c r="CA28" s="12"/>
      <c r="CB28" s="37"/>
      <c r="CC28" s="32"/>
      <c r="CD28" s="32"/>
      <c r="CE28" s="32"/>
      <c r="CF28" s="35"/>
      <c r="CG28" s="35"/>
    </row>
    <row r="29" spans="1:85" ht="27" hidden="1" customHeight="1">
      <c r="A29" s="404"/>
      <c r="B29" s="404"/>
      <c r="C29" s="404"/>
      <c r="D29" s="404"/>
      <c r="E29" s="404"/>
      <c r="F29" s="404"/>
      <c r="G29" s="404"/>
      <c r="H29" s="404"/>
      <c r="I29" s="404"/>
      <c r="J29" s="460"/>
      <c r="K29" s="404"/>
      <c r="L29" s="404"/>
      <c r="M29" s="404"/>
      <c r="N29" s="404"/>
      <c r="O29" s="404"/>
      <c r="P29" s="404"/>
      <c r="Q29" s="404"/>
      <c r="R29" s="404"/>
      <c r="S29" s="414" t="s">
        <v>2293</v>
      </c>
      <c r="T29" s="414"/>
      <c r="U29" s="404"/>
      <c r="V29" s="404"/>
      <c r="W29" s="404"/>
      <c r="X29" s="404"/>
      <c r="Y29" s="404"/>
      <c r="Z29" s="404"/>
      <c r="AA29" s="404"/>
      <c r="AB29" s="404"/>
      <c r="AC29" s="404" t="s">
        <v>71</v>
      </c>
      <c r="AD29" s="404" t="s">
        <v>21</v>
      </c>
      <c r="AE29" s="404" t="s">
        <v>322</v>
      </c>
      <c r="AF29" s="404" t="s">
        <v>323</v>
      </c>
      <c r="AG29" s="407"/>
      <c r="AH29" s="404" t="s">
        <v>71</v>
      </c>
      <c r="AI29" s="12">
        <v>5</v>
      </c>
      <c r="AJ29" s="404"/>
      <c r="AK29" s="404"/>
      <c r="AL29" s="404"/>
      <c r="AM29" s="404"/>
      <c r="AN29" s="404"/>
      <c r="AO29" s="404"/>
      <c r="AP29" s="404"/>
      <c r="AQ29" s="404"/>
      <c r="AR29" s="404"/>
      <c r="AS29" s="404"/>
      <c r="AT29" s="404"/>
      <c r="AU29" s="404"/>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412"/>
      <c r="BW29" s="12"/>
      <c r="BX29" s="12"/>
      <c r="BY29" s="12"/>
      <c r="BZ29" s="12"/>
      <c r="CA29" s="12"/>
      <c r="CB29" s="37"/>
      <c r="CC29" s="32"/>
      <c r="CD29" s="32"/>
      <c r="CE29" s="32"/>
      <c r="CF29" s="35"/>
      <c r="CG29" s="35"/>
    </row>
    <row r="30" spans="1:85" ht="15.75" customHeight="1">
      <c r="A30" s="404"/>
      <c r="B30" s="404"/>
      <c r="C30" s="404"/>
      <c r="D30" s="404"/>
      <c r="E30" s="404"/>
      <c r="F30" s="404"/>
      <c r="G30" s="404"/>
      <c r="H30" s="404"/>
      <c r="I30" s="404"/>
      <c r="J30" s="770">
        <v>7</v>
      </c>
      <c r="K30" s="404"/>
      <c r="L30" s="404"/>
      <c r="M30" s="404"/>
      <c r="N30" s="404"/>
      <c r="O30" s="404"/>
      <c r="P30" s="404"/>
      <c r="Q30" s="404"/>
      <c r="R30" s="404"/>
      <c r="S30" s="414" t="s">
        <v>2294</v>
      </c>
      <c r="T30" s="414"/>
      <c r="U30" s="404"/>
      <c r="V30" s="404"/>
      <c r="W30" s="404"/>
      <c r="X30" s="404"/>
      <c r="Y30" s="404"/>
      <c r="Z30" s="404"/>
      <c r="AA30" s="404"/>
      <c r="AB30" s="404"/>
      <c r="AC30" s="404" t="s">
        <v>85</v>
      </c>
      <c r="AD30" s="404" t="s">
        <v>89</v>
      </c>
      <c r="AE30" s="404" t="s">
        <v>94</v>
      </c>
      <c r="AF30" s="404" t="s">
        <v>61</v>
      </c>
      <c r="AG30" s="407"/>
      <c r="AH30" s="404" t="s">
        <v>326</v>
      </c>
      <c r="AI30" s="12"/>
      <c r="AJ30" s="404"/>
      <c r="AK30" s="404"/>
      <c r="AL30" s="404"/>
      <c r="AM30" s="404"/>
      <c r="AN30" s="404"/>
      <c r="AO30" s="404"/>
      <c r="AP30" s="404"/>
      <c r="AQ30" s="404"/>
      <c r="AR30" s="404"/>
      <c r="AS30" s="404"/>
      <c r="AT30" s="404"/>
      <c r="AU30" s="404"/>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412"/>
      <c r="BW30" s="12"/>
      <c r="BX30" s="12"/>
      <c r="BY30" s="12"/>
      <c r="BZ30" s="12"/>
      <c r="CA30" s="12"/>
      <c r="CB30" s="37"/>
      <c r="CC30" s="32"/>
      <c r="CD30" s="32"/>
      <c r="CE30" s="32"/>
      <c r="CF30" s="35"/>
      <c r="CG30" s="35"/>
    </row>
    <row r="31" spans="1:85" ht="15.75" customHeight="1">
      <c r="A31" s="404"/>
      <c r="B31" s="404"/>
      <c r="C31" s="404"/>
      <c r="D31" s="404"/>
      <c r="E31" s="404"/>
      <c r="F31" s="404"/>
      <c r="G31" s="404"/>
      <c r="H31" s="404"/>
      <c r="I31" s="404"/>
      <c r="J31" s="460"/>
      <c r="K31" s="404"/>
      <c r="L31" s="404"/>
      <c r="M31" s="404"/>
      <c r="N31" s="404"/>
      <c r="O31" s="404"/>
      <c r="P31" s="404"/>
      <c r="Q31" s="404"/>
      <c r="R31" s="404"/>
      <c r="S31" s="404"/>
      <c r="T31" s="404"/>
      <c r="U31" s="404"/>
      <c r="V31" s="404"/>
      <c r="W31" s="404"/>
      <c r="X31" s="404"/>
      <c r="Y31" s="404"/>
      <c r="Z31" s="404"/>
      <c r="AA31" s="404"/>
      <c r="AB31" s="404"/>
      <c r="AC31" s="404" t="s">
        <v>51</v>
      </c>
      <c r="AD31" s="404" t="s">
        <v>79</v>
      </c>
      <c r="AE31" s="404" t="s">
        <v>96</v>
      </c>
      <c r="AF31" s="404" t="s">
        <v>327</v>
      </c>
      <c r="AG31" s="407"/>
      <c r="AH31" s="404" t="s">
        <v>268</v>
      </c>
      <c r="AI31" s="12"/>
      <c r="AJ31" s="404"/>
      <c r="AK31" s="404"/>
      <c r="AL31" s="404"/>
      <c r="AM31" s="404"/>
      <c r="AN31" s="404"/>
      <c r="AO31" s="404"/>
      <c r="AP31" s="404"/>
      <c r="AQ31" s="404"/>
      <c r="AR31" s="404"/>
      <c r="AS31" s="404"/>
      <c r="AT31" s="404"/>
      <c r="AU31" s="404"/>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412"/>
      <c r="BW31" s="12"/>
      <c r="BX31" s="12"/>
      <c r="BY31" s="12"/>
      <c r="BZ31" s="12"/>
      <c r="CA31" s="12"/>
      <c r="CB31" s="37"/>
      <c r="CC31" s="32"/>
      <c r="CD31" s="32"/>
      <c r="CE31" s="32"/>
      <c r="CF31" s="35"/>
      <c r="CG31" s="35"/>
    </row>
    <row r="32" spans="1:85" ht="15.75" customHeight="1">
      <c r="A32" s="404"/>
      <c r="B32" s="404"/>
      <c r="C32" s="404"/>
      <c r="D32" s="404"/>
      <c r="E32" s="404"/>
      <c r="F32" s="404"/>
      <c r="G32" s="404"/>
      <c r="H32" s="404"/>
      <c r="I32" s="404"/>
      <c r="J32" s="460"/>
      <c r="K32" s="404"/>
      <c r="L32" s="404"/>
      <c r="M32" s="404"/>
      <c r="N32" s="404"/>
      <c r="O32" s="404"/>
      <c r="P32" s="404"/>
      <c r="Q32" s="404"/>
      <c r="R32" s="404"/>
      <c r="S32" s="404"/>
      <c r="T32" s="404"/>
      <c r="U32" s="404"/>
      <c r="V32" s="404"/>
      <c r="W32" s="404"/>
      <c r="X32" s="404"/>
      <c r="Y32" s="404"/>
      <c r="Z32" s="404"/>
      <c r="AA32" s="404"/>
      <c r="AB32" s="404"/>
      <c r="AC32" s="404" t="s">
        <v>328</v>
      </c>
      <c r="AD32" s="404" t="s">
        <v>61</v>
      </c>
      <c r="AE32" s="404" t="s">
        <v>98</v>
      </c>
      <c r="AF32" s="404" t="s">
        <v>329</v>
      </c>
      <c r="AG32" s="407"/>
      <c r="AH32" s="404" t="s">
        <v>330</v>
      </c>
      <c r="AI32" s="12"/>
      <c r="AJ32" s="404"/>
      <c r="AK32" s="404"/>
      <c r="AL32" s="404"/>
      <c r="AM32" s="404"/>
      <c r="AN32" s="404"/>
      <c r="AO32" s="404"/>
      <c r="AP32" s="404"/>
      <c r="AQ32" s="404"/>
      <c r="AR32" s="404"/>
      <c r="AS32" s="404"/>
      <c r="AT32" s="404"/>
      <c r="AU32" s="404"/>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412"/>
      <c r="BW32" s="12"/>
      <c r="BX32" s="12"/>
      <c r="BY32" s="12"/>
      <c r="BZ32" s="12"/>
      <c r="CA32" s="12"/>
      <c r="CB32" s="37"/>
      <c r="CC32" s="32"/>
      <c r="CD32" s="32"/>
      <c r="CE32" s="32"/>
      <c r="CF32" s="35"/>
      <c r="CG32" s="35"/>
    </row>
    <row r="33" spans="1:85" ht="15.75" customHeight="1">
      <c r="A33" s="404"/>
      <c r="B33" s="404"/>
      <c r="C33" s="404"/>
      <c r="D33" s="404"/>
      <c r="E33" s="404"/>
      <c r="F33" s="404"/>
      <c r="G33" s="404"/>
      <c r="H33" s="404"/>
      <c r="I33" s="404"/>
      <c r="J33" s="770">
        <v>8</v>
      </c>
      <c r="K33" s="404"/>
      <c r="L33" s="404"/>
      <c r="M33" s="404"/>
      <c r="N33" s="404"/>
      <c r="O33" s="404"/>
      <c r="P33" s="404"/>
      <c r="Q33" s="404"/>
      <c r="R33" s="404"/>
      <c r="S33" s="404"/>
      <c r="T33" s="404"/>
      <c r="U33" s="404"/>
      <c r="V33" s="404"/>
      <c r="W33" s="404"/>
      <c r="X33" s="404"/>
      <c r="Y33" s="404"/>
      <c r="Z33" s="404"/>
      <c r="AA33" s="404"/>
      <c r="AB33" s="404"/>
      <c r="AC33" s="404"/>
      <c r="AD33" s="404" t="s">
        <v>92</v>
      </c>
      <c r="AE33" s="404" t="s">
        <v>38</v>
      </c>
      <c r="AF33" s="404" t="s">
        <v>58</v>
      </c>
      <c r="AG33" s="407"/>
      <c r="AH33" s="404" t="s">
        <v>331</v>
      </c>
      <c r="AI33" s="12"/>
      <c r="AJ33" s="404"/>
      <c r="AK33" s="404"/>
      <c r="AL33" s="404"/>
      <c r="AM33" s="404"/>
      <c r="AN33" s="404"/>
      <c r="AO33" s="404"/>
      <c r="AP33" s="404"/>
      <c r="AQ33" s="404"/>
      <c r="AR33" s="404"/>
      <c r="AS33" s="404"/>
      <c r="AT33" s="404"/>
      <c r="AU33" s="404"/>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412"/>
      <c r="BW33" s="12"/>
      <c r="BX33" s="12"/>
      <c r="BY33" s="12"/>
      <c r="BZ33" s="12"/>
      <c r="CA33" s="12"/>
      <c r="CB33" s="37"/>
      <c r="CC33" s="32"/>
      <c r="CD33" s="32"/>
      <c r="CE33" s="32"/>
      <c r="CF33" s="35"/>
      <c r="CG33" s="35"/>
    </row>
    <row r="34" spans="1:85" ht="15.75" customHeight="1">
      <c r="A34" s="404"/>
      <c r="B34" s="404"/>
      <c r="C34" s="404"/>
      <c r="D34" s="404"/>
      <c r="E34" s="404"/>
      <c r="F34" s="404"/>
      <c r="G34" s="404"/>
      <c r="H34" s="404"/>
      <c r="I34" s="404"/>
      <c r="J34" s="460"/>
      <c r="K34" s="404"/>
      <c r="L34" s="404"/>
      <c r="M34" s="404"/>
      <c r="N34" s="404"/>
      <c r="O34" s="404"/>
      <c r="P34" s="404"/>
      <c r="Q34" s="404"/>
      <c r="R34" s="404"/>
      <c r="S34" s="404"/>
      <c r="T34" s="404"/>
      <c r="U34" s="404"/>
      <c r="V34" s="404"/>
      <c r="W34" s="404"/>
      <c r="X34" s="404"/>
      <c r="Y34" s="404"/>
      <c r="Z34" s="404"/>
      <c r="AA34" s="404"/>
      <c r="AB34" s="404"/>
      <c r="AC34" s="404"/>
      <c r="AD34" s="404" t="s">
        <v>127</v>
      </c>
      <c r="AE34" s="404"/>
      <c r="AF34" s="404"/>
      <c r="AG34" s="415"/>
      <c r="AH34" s="404" t="s">
        <v>85</v>
      </c>
      <c r="AI34" s="12"/>
      <c r="AJ34" s="404"/>
      <c r="AK34" s="404"/>
      <c r="AL34" s="404"/>
      <c r="AM34" s="404"/>
      <c r="AN34" s="404"/>
      <c r="AO34" s="404"/>
      <c r="AP34" s="404"/>
      <c r="AQ34" s="404"/>
      <c r="AR34" s="404"/>
      <c r="AS34" s="404"/>
      <c r="AT34" s="404"/>
      <c r="AU34" s="404"/>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412"/>
      <c r="BW34" s="12"/>
      <c r="BX34" s="12"/>
      <c r="BY34" s="12"/>
      <c r="BZ34" s="12"/>
      <c r="CA34" s="12"/>
      <c r="CB34" s="37"/>
      <c r="CC34" s="32"/>
      <c r="CD34" s="32"/>
      <c r="CE34" s="32"/>
      <c r="CF34" s="35"/>
      <c r="CG34" s="35"/>
    </row>
    <row r="35" spans="1:85" ht="15.75" customHeight="1">
      <c r="A35" s="404"/>
      <c r="B35" s="404"/>
      <c r="C35" s="404"/>
      <c r="D35" s="404"/>
      <c r="E35" s="404"/>
      <c r="F35" s="404"/>
      <c r="G35" s="404"/>
      <c r="H35" s="404"/>
      <c r="I35" s="404"/>
      <c r="J35" s="460"/>
      <c r="K35" s="404"/>
      <c r="L35" s="404"/>
      <c r="M35" s="404"/>
      <c r="N35" s="404"/>
      <c r="O35" s="404"/>
      <c r="P35" s="404"/>
      <c r="Q35" s="404"/>
      <c r="R35" s="404"/>
      <c r="S35" s="404"/>
      <c r="T35" s="404"/>
      <c r="U35" s="404"/>
      <c r="V35" s="404"/>
      <c r="W35" s="404"/>
      <c r="X35" s="404"/>
      <c r="Y35" s="404"/>
      <c r="Z35" s="404"/>
      <c r="AA35" s="404"/>
      <c r="AB35" s="404"/>
      <c r="AC35" s="404"/>
      <c r="AD35" s="404" t="s">
        <v>332</v>
      </c>
      <c r="AE35" s="404"/>
      <c r="AF35" s="404"/>
      <c r="AG35" s="404"/>
      <c r="AH35" s="404"/>
      <c r="AI35" s="12"/>
      <c r="AJ35" s="404"/>
      <c r="AK35" s="404"/>
      <c r="AL35" s="404"/>
      <c r="AM35" s="404"/>
      <c r="AN35" s="404"/>
      <c r="AO35" s="404"/>
      <c r="AP35" s="404"/>
      <c r="AQ35" s="404"/>
      <c r="AR35" s="404"/>
      <c r="AS35" s="404"/>
      <c r="AT35" s="404"/>
      <c r="AU35" s="404"/>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412"/>
      <c r="BW35" s="12"/>
      <c r="BX35" s="12"/>
      <c r="BY35" s="12"/>
      <c r="BZ35" s="12"/>
      <c r="CA35" s="12"/>
      <c r="CB35" s="37"/>
      <c r="CC35" s="32"/>
      <c r="CD35" s="32"/>
      <c r="CE35" s="32"/>
      <c r="CF35" s="35"/>
      <c r="CG35" s="35"/>
    </row>
    <row r="36" spans="1:85" ht="15.75" customHeight="1">
      <c r="A36" s="404"/>
      <c r="B36" s="404"/>
      <c r="C36" s="404"/>
      <c r="D36" s="404"/>
      <c r="E36" s="404"/>
      <c r="F36" s="404"/>
      <c r="G36" s="404"/>
      <c r="H36" s="404"/>
      <c r="I36" s="404"/>
      <c r="J36" s="770">
        <v>9</v>
      </c>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15"/>
      <c r="AH36" s="404"/>
      <c r="AI36" s="404"/>
      <c r="AJ36" s="404"/>
      <c r="AK36" s="404"/>
      <c r="AL36" s="404"/>
      <c r="AM36" s="404"/>
      <c r="AN36" s="404"/>
      <c r="AO36" s="404"/>
      <c r="AP36" s="404"/>
      <c r="AQ36" s="404"/>
      <c r="AR36" s="404"/>
      <c r="AS36" s="404"/>
      <c r="AT36" s="404"/>
      <c r="AU36" s="404"/>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412"/>
      <c r="BW36" s="12"/>
      <c r="BX36" s="12"/>
      <c r="BY36" s="12"/>
      <c r="BZ36" s="12"/>
      <c r="CA36" s="12"/>
      <c r="CB36" s="37"/>
      <c r="CC36" s="32"/>
      <c r="CD36" s="32"/>
      <c r="CE36" s="32"/>
      <c r="CF36" s="35"/>
      <c r="CG36" s="35"/>
    </row>
    <row r="37" spans="1:85" ht="15.75" customHeight="1">
      <c r="A37" s="404"/>
      <c r="B37" s="404"/>
      <c r="C37" s="404"/>
      <c r="D37" s="404"/>
      <c r="E37" s="404"/>
      <c r="F37" s="404"/>
      <c r="G37" s="404"/>
      <c r="H37" s="404"/>
      <c r="I37" s="404"/>
      <c r="J37" s="460"/>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15"/>
      <c r="AH37" s="404"/>
      <c r="AI37" s="404"/>
      <c r="AJ37" s="404"/>
      <c r="AK37" s="404"/>
      <c r="AL37" s="404"/>
      <c r="AM37" s="404"/>
      <c r="AN37" s="404"/>
      <c r="AO37" s="404"/>
      <c r="AP37" s="404"/>
      <c r="AQ37" s="404"/>
      <c r="AR37" s="404"/>
      <c r="AS37" s="404"/>
      <c r="AT37" s="404"/>
      <c r="AU37" s="404"/>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412"/>
      <c r="BW37" s="12"/>
      <c r="BX37" s="12"/>
      <c r="BY37" s="12"/>
      <c r="BZ37" s="12"/>
      <c r="CA37" s="12"/>
      <c r="CB37" s="37"/>
      <c r="CC37" s="32"/>
      <c r="CD37" s="32"/>
      <c r="CE37" s="32"/>
      <c r="CF37" s="35"/>
      <c r="CG37" s="35"/>
    </row>
    <row r="38" spans="1:85" ht="15.75" customHeight="1">
      <c r="A38" s="404"/>
      <c r="B38" s="404"/>
      <c r="C38" s="404"/>
      <c r="D38" s="404"/>
      <c r="E38" s="404"/>
      <c r="F38" s="404"/>
      <c r="G38" s="404"/>
      <c r="H38" s="404"/>
      <c r="I38" s="404"/>
      <c r="J38" s="460"/>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15"/>
      <c r="AH38" s="404"/>
      <c r="AI38" s="404"/>
      <c r="AJ38" s="404"/>
      <c r="AK38" s="404"/>
      <c r="AL38" s="404"/>
      <c r="AM38" s="404"/>
      <c r="AN38" s="404"/>
      <c r="AO38" s="404"/>
      <c r="AP38" s="404"/>
      <c r="AQ38" s="404"/>
      <c r="AR38" s="404"/>
      <c r="AS38" s="404"/>
      <c r="AT38" s="404"/>
      <c r="AU38" s="404"/>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412"/>
      <c r="BW38" s="12"/>
      <c r="BX38" s="12"/>
      <c r="BY38" s="12"/>
      <c r="BZ38" s="12"/>
      <c r="CA38" s="12"/>
      <c r="CB38" s="37"/>
      <c r="CC38" s="32"/>
      <c r="CD38" s="32"/>
      <c r="CE38" s="32"/>
      <c r="CF38" s="35"/>
      <c r="CG38" s="35"/>
    </row>
    <row r="39" spans="1:85" ht="15" customHeight="1">
      <c r="A39" s="404"/>
      <c r="B39" s="404"/>
      <c r="C39" s="404"/>
      <c r="D39" s="404"/>
      <c r="E39" s="404"/>
      <c r="F39" s="404"/>
      <c r="G39" s="404"/>
      <c r="H39" s="404"/>
      <c r="I39" s="404"/>
      <c r="J39" s="409">
        <v>10</v>
      </c>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15"/>
      <c r="AH39" s="404"/>
      <c r="AI39" s="404"/>
      <c r="AJ39" s="404"/>
      <c r="AK39" s="404"/>
      <c r="AL39" s="404"/>
      <c r="AM39" s="404"/>
      <c r="AN39" s="404"/>
      <c r="AO39" s="404"/>
      <c r="AP39" s="404"/>
      <c r="AQ39" s="404"/>
      <c r="AR39" s="404"/>
      <c r="AS39" s="404"/>
      <c r="AT39" s="404"/>
      <c r="AU39" s="404"/>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412"/>
      <c r="BW39" s="12"/>
      <c r="BX39" s="12"/>
      <c r="BY39" s="12"/>
      <c r="BZ39" s="12"/>
      <c r="CA39" s="12"/>
      <c r="CB39" s="37"/>
      <c r="CC39" s="32"/>
      <c r="CD39" s="32"/>
      <c r="CE39" s="32"/>
      <c r="CF39" s="35"/>
      <c r="CG39" s="35"/>
    </row>
    <row r="40" spans="1:85" ht="15.75" customHeight="1">
      <c r="A40" s="404"/>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412"/>
      <c r="BW40" s="12"/>
      <c r="BX40" s="12"/>
      <c r="BY40" s="12"/>
      <c r="BZ40" s="12"/>
      <c r="CA40" s="12"/>
      <c r="CB40" s="37"/>
      <c r="CC40" s="32"/>
      <c r="CD40" s="32"/>
      <c r="CE40" s="32"/>
      <c r="CF40" s="35"/>
      <c r="CG40" s="35"/>
    </row>
    <row r="41" spans="1:85" ht="15.75" customHeight="1">
      <c r="A41" s="404"/>
      <c r="B41" s="404"/>
      <c r="C41" s="404"/>
      <c r="D41" s="404"/>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412"/>
      <c r="BW41" s="12"/>
      <c r="BX41" s="12"/>
      <c r="BY41" s="12"/>
      <c r="BZ41" s="12"/>
      <c r="CA41" s="12"/>
      <c r="CB41" s="37"/>
      <c r="CC41" s="32"/>
      <c r="CD41" s="32"/>
      <c r="CE41" s="32"/>
      <c r="CF41" s="35"/>
      <c r="CG41" s="35"/>
    </row>
    <row r="42" spans="1:85" ht="15.75" customHeight="1">
      <c r="A42" s="404"/>
      <c r="B42" s="404"/>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t="s">
        <v>12</v>
      </c>
      <c r="AG42" s="404"/>
      <c r="AH42" s="404"/>
      <c r="AI42" s="404"/>
      <c r="AJ42" s="404"/>
      <c r="AK42" s="404"/>
      <c r="AL42" s="404"/>
      <c r="AM42" s="404"/>
      <c r="AN42" s="404"/>
      <c r="AO42" s="404"/>
      <c r="AP42" s="404"/>
      <c r="AQ42" s="404"/>
      <c r="AR42" s="404"/>
      <c r="AS42" s="404"/>
      <c r="AT42" s="404"/>
      <c r="AU42" s="404"/>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412"/>
      <c r="BW42" s="12"/>
      <c r="BX42" s="12"/>
      <c r="BY42" s="12"/>
      <c r="BZ42" s="12"/>
      <c r="CA42" s="12"/>
      <c r="CB42" s="37"/>
      <c r="CC42" s="32"/>
      <c r="CD42" s="32"/>
      <c r="CE42" s="32"/>
      <c r="CF42" s="35"/>
      <c r="CG42" s="35"/>
    </row>
    <row r="43" spans="1:85" ht="15.75" customHeight="1">
      <c r="A43" s="404"/>
      <c r="B43" s="404"/>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t="s">
        <v>15</v>
      </c>
      <c r="AG43" s="404"/>
      <c r="AH43" s="404"/>
      <c r="AI43" s="404"/>
      <c r="AJ43" s="404"/>
      <c r="AK43" s="404"/>
      <c r="AL43" s="404"/>
      <c r="AM43" s="404"/>
      <c r="AN43" s="404"/>
      <c r="AO43" s="404"/>
      <c r="AP43" s="404"/>
      <c r="AQ43" s="404"/>
      <c r="AR43" s="404"/>
      <c r="AS43" s="404"/>
      <c r="AT43" s="404"/>
      <c r="AU43" s="404"/>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412"/>
      <c r="BW43" s="12"/>
      <c r="BX43" s="12"/>
      <c r="BY43" s="12"/>
      <c r="BZ43" s="12"/>
      <c r="CA43" s="12"/>
      <c r="CB43" s="37"/>
      <c r="CC43" s="32"/>
      <c r="CD43" s="32"/>
      <c r="CE43" s="32"/>
      <c r="CF43" s="35"/>
      <c r="CG43" s="35"/>
    </row>
    <row r="44" spans="1:85" ht="15.75" customHeight="1">
      <c r="A44" s="404"/>
      <c r="B44" s="404"/>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412"/>
      <c r="BW44" s="12"/>
      <c r="BX44" s="12"/>
      <c r="BY44" s="12"/>
      <c r="BZ44" s="12"/>
      <c r="CA44" s="12"/>
      <c r="CB44" s="37"/>
      <c r="CC44" s="32"/>
      <c r="CD44" s="32"/>
      <c r="CE44" s="32"/>
      <c r="CF44" s="35"/>
      <c r="CG44" s="35"/>
    </row>
    <row r="45" spans="1:85" ht="15.75" customHeight="1">
      <c r="A45" s="404"/>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t="s">
        <v>27</v>
      </c>
      <c r="AG45" s="404"/>
      <c r="AH45" s="404"/>
      <c r="AI45" s="404"/>
      <c r="AJ45" s="404"/>
      <c r="AK45" s="404"/>
      <c r="AL45" s="404"/>
      <c r="AM45" s="404"/>
      <c r="AN45" s="404"/>
      <c r="AO45" s="404"/>
      <c r="AP45" s="404"/>
      <c r="AQ45" s="404"/>
      <c r="AR45" s="404"/>
      <c r="AS45" s="404"/>
      <c r="AT45" s="404"/>
      <c r="AU45" s="404"/>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412"/>
      <c r="BW45" s="12"/>
      <c r="BX45" s="12"/>
      <c r="BY45" s="12"/>
      <c r="BZ45" s="12"/>
      <c r="CA45" s="12"/>
      <c r="CB45" s="37"/>
      <c r="CC45" s="32"/>
      <c r="CD45" s="32"/>
      <c r="CE45" s="32"/>
      <c r="CF45" s="35"/>
      <c r="CG45" s="35"/>
    </row>
    <row r="46" spans="1:85" ht="15.75" customHeight="1">
      <c r="A46" s="404"/>
      <c r="B46" s="404"/>
      <c r="C46" s="404"/>
      <c r="D46" s="404"/>
      <c r="E46" s="404"/>
      <c r="F46" s="404"/>
      <c r="G46" s="404"/>
      <c r="H46" s="404"/>
      <c r="I46" s="404"/>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t="s">
        <v>141</v>
      </c>
      <c r="AG46" s="404"/>
      <c r="AH46" s="404"/>
      <c r="AI46" s="404"/>
      <c r="AJ46" s="404"/>
      <c r="AK46" s="404"/>
      <c r="AL46" s="404"/>
      <c r="AM46" s="404"/>
      <c r="AN46" s="404"/>
      <c r="AO46" s="404"/>
      <c r="AP46" s="404"/>
      <c r="AQ46" s="404"/>
      <c r="AR46" s="404"/>
      <c r="AS46" s="404"/>
      <c r="AT46" s="404"/>
      <c r="AU46" s="404"/>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412"/>
      <c r="BW46" s="12"/>
      <c r="BX46" s="12"/>
      <c r="BY46" s="12"/>
      <c r="BZ46" s="12"/>
      <c r="CA46" s="12"/>
      <c r="CB46" s="37"/>
      <c r="CC46" s="32"/>
      <c r="CD46" s="32"/>
      <c r="CE46" s="32"/>
      <c r="CF46" s="35"/>
      <c r="CG46" s="35"/>
    </row>
    <row r="47" spans="1:85" ht="15.75" customHeight="1">
      <c r="A47" s="404"/>
      <c r="B47" s="404"/>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412"/>
      <c r="BW47" s="12"/>
      <c r="BX47" s="12"/>
      <c r="BY47" s="12"/>
      <c r="BZ47" s="12"/>
      <c r="CA47" s="12"/>
      <c r="CB47" s="37"/>
      <c r="CC47" s="32"/>
      <c r="CD47" s="32"/>
      <c r="CE47" s="32"/>
      <c r="CF47" s="35"/>
      <c r="CG47" s="35"/>
    </row>
    <row r="48" spans="1:85" ht="15.75" customHeight="1">
      <c r="A48" s="404"/>
      <c r="B48" s="404"/>
      <c r="C48" s="404"/>
      <c r="D48" s="404"/>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412"/>
      <c r="BW48" s="12"/>
      <c r="BX48" s="12"/>
      <c r="BY48" s="12"/>
      <c r="BZ48" s="12"/>
      <c r="CA48" s="12"/>
      <c r="CB48" s="37"/>
      <c r="CC48" s="32"/>
      <c r="CD48" s="32"/>
      <c r="CE48" s="32"/>
      <c r="CF48" s="35"/>
      <c r="CG48" s="35"/>
    </row>
    <row r="49" spans="1:85" ht="15.75" customHeight="1">
      <c r="A49" s="404"/>
      <c r="B49" s="404"/>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c r="AT49" s="404"/>
      <c r="AU49" s="404"/>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412"/>
      <c r="BW49" s="12"/>
      <c r="BX49" s="12"/>
      <c r="BY49" s="12"/>
      <c r="BZ49" s="12"/>
      <c r="CA49" s="12"/>
      <c r="CB49" s="37"/>
      <c r="CC49" s="32"/>
      <c r="CD49" s="32"/>
      <c r="CE49" s="32"/>
      <c r="CF49" s="35"/>
      <c r="CG49" s="35"/>
    </row>
    <row r="50" spans="1:85" ht="15.75" customHeight="1">
      <c r="A50" s="404"/>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412"/>
      <c r="BW50" s="12"/>
      <c r="BX50" s="12"/>
      <c r="BY50" s="12"/>
      <c r="BZ50" s="12"/>
      <c r="CA50" s="12"/>
      <c r="CB50" s="37"/>
      <c r="CC50" s="32"/>
      <c r="CD50" s="32"/>
      <c r="CE50" s="32"/>
      <c r="CF50" s="35"/>
      <c r="CG50" s="35"/>
    </row>
    <row r="51" spans="1:85" ht="15.75" customHeight="1">
      <c r="A51" s="404"/>
      <c r="B51" s="404"/>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412"/>
      <c r="BW51" s="12"/>
      <c r="BX51" s="12"/>
      <c r="BY51" s="12"/>
      <c r="BZ51" s="12"/>
      <c r="CA51" s="12"/>
      <c r="CB51" s="37"/>
      <c r="CC51" s="32"/>
      <c r="CD51" s="32"/>
      <c r="CE51" s="32"/>
      <c r="CF51" s="35"/>
      <c r="CG51" s="35"/>
    </row>
    <row r="52" spans="1:85" ht="15.75" customHeight="1">
      <c r="A52" s="404"/>
      <c r="B52" s="404"/>
      <c r="C52" s="404"/>
      <c r="D52" s="404"/>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412"/>
      <c r="BW52" s="12"/>
      <c r="BX52" s="12"/>
      <c r="BY52" s="12"/>
      <c r="BZ52" s="12"/>
      <c r="CA52" s="12"/>
      <c r="CB52" s="37"/>
      <c r="CC52" s="32"/>
      <c r="CD52" s="32"/>
      <c r="CE52" s="32"/>
      <c r="CF52" s="35"/>
      <c r="CG52" s="35"/>
    </row>
    <row r="53" spans="1:85" ht="15.75" customHeight="1">
      <c r="A53" s="404"/>
      <c r="B53" s="404"/>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412"/>
      <c r="BW53" s="12"/>
      <c r="BX53" s="12"/>
      <c r="BY53" s="12"/>
      <c r="BZ53" s="12"/>
      <c r="CA53" s="12"/>
      <c r="CB53" s="37"/>
      <c r="CC53" s="32"/>
      <c r="CD53" s="32"/>
      <c r="CE53" s="32"/>
      <c r="CF53" s="35"/>
      <c r="CG53" s="35"/>
    </row>
    <row r="54" spans="1:85" ht="15.75" customHeight="1">
      <c r="A54" s="404"/>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412"/>
      <c r="BW54" s="12"/>
      <c r="BX54" s="12"/>
      <c r="BY54" s="12"/>
      <c r="BZ54" s="12"/>
      <c r="CA54" s="12"/>
      <c r="CB54" s="37"/>
      <c r="CC54" s="32"/>
      <c r="CD54" s="32"/>
      <c r="CE54" s="32"/>
      <c r="CF54" s="35"/>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412"/>
      <c r="BW55" s="12"/>
      <c r="BX55" s="12"/>
      <c r="BY55" s="12"/>
      <c r="BZ55" s="12"/>
      <c r="CA55" s="12"/>
      <c r="CB55" s="37"/>
      <c r="CC55" s="32"/>
      <c r="CD55" s="32"/>
      <c r="CE55" s="32"/>
      <c r="CF55" s="35"/>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412"/>
      <c r="BW56" s="12"/>
      <c r="BX56" s="12"/>
      <c r="BY56" s="12"/>
      <c r="BZ56" s="12"/>
      <c r="CA56" s="12"/>
      <c r="CB56" s="37"/>
      <c r="CC56" s="32"/>
      <c r="CD56" s="32"/>
      <c r="CE56" s="32"/>
      <c r="CF56" s="35"/>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412"/>
      <c r="BW57" s="12"/>
      <c r="BX57" s="12"/>
      <c r="BY57" s="12"/>
      <c r="BZ57" s="12"/>
      <c r="CA57" s="12"/>
      <c r="CB57" s="37"/>
      <c r="CC57" s="32"/>
      <c r="CD57" s="32"/>
      <c r="CE57" s="32"/>
      <c r="CF57" s="35"/>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412"/>
      <c r="BW58" s="12"/>
      <c r="BX58" s="12"/>
      <c r="BY58" s="12"/>
      <c r="BZ58" s="12"/>
      <c r="CA58" s="12"/>
      <c r="CB58" s="37"/>
      <c r="CC58" s="12"/>
      <c r="CD58" s="12"/>
      <c r="CE58" s="12"/>
      <c r="CF58" s="37"/>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412"/>
      <c r="BW59" s="12"/>
      <c r="BX59" s="12"/>
      <c r="BY59" s="12"/>
      <c r="BZ59" s="12"/>
      <c r="CA59" s="12"/>
      <c r="CB59" s="37"/>
      <c r="CC59" s="12"/>
      <c r="CD59" s="12"/>
      <c r="CE59" s="12"/>
      <c r="CF59" s="37"/>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412"/>
      <c r="BW60" s="12"/>
      <c r="BX60" s="12"/>
      <c r="BY60" s="12"/>
      <c r="BZ60" s="12"/>
      <c r="CA60" s="12"/>
      <c r="CB60" s="37"/>
      <c r="CC60" s="12"/>
      <c r="CD60" s="12"/>
      <c r="CE60" s="12"/>
      <c r="CF60" s="37"/>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412"/>
      <c r="BW61" s="12"/>
      <c r="BX61" s="12"/>
      <c r="BY61" s="12"/>
      <c r="BZ61" s="12"/>
      <c r="CA61" s="12"/>
      <c r="CB61" s="37"/>
      <c r="CC61" s="12"/>
      <c r="CD61" s="12"/>
      <c r="CE61" s="12"/>
      <c r="CF61" s="37"/>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412"/>
      <c r="BW62" s="12"/>
      <c r="BX62" s="12"/>
      <c r="BY62" s="12"/>
      <c r="BZ62" s="12"/>
      <c r="CA62" s="12"/>
      <c r="CB62" s="37"/>
      <c r="CC62" s="12"/>
      <c r="CD62" s="12"/>
      <c r="CE62" s="12"/>
      <c r="CF62" s="37"/>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412"/>
      <c r="BW63" s="12"/>
      <c r="BX63" s="12"/>
      <c r="BY63" s="12"/>
      <c r="BZ63" s="12"/>
      <c r="CA63" s="12"/>
      <c r="CB63" s="37"/>
      <c r="CC63" s="12"/>
      <c r="CD63" s="12"/>
      <c r="CE63" s="12"/>
      <c r="CF63" s="37"/>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412"/>
      <c r="BW64" s="12"/>
      <c r="BX64" s="12"/>
      <c r="BY64" s="12"/>
      <c r="BZ64" s="12"/>
      <c r="CA64" s="12"/>
      <c r="CB64" s="37"/>
      <c r="CC64" s="12"/>
      <c r="CD64" s="12"/>
      <c r="CE64" s="12"/>
      <c r="CF64" s="37"/>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412"/>
      <c r="BW65" s="12"/>
      <c r="BX65" s="12"/>
      <c r="BY65" s="12"/>
      <c r="BZ65" s="12"/>
      <c r="CA65" s="12"/>
      <c r="CB65" s="37"/>
      <c r="CC65" s="12"/>
      <c r="CD65" s="12"/>
      <c r="CE65" s="12"/>
      <c r="CF65" s="37"/>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412"/>
      <c r="BW66" s="12"/>
      <c r="BX66" s="12"/>
      <c r="BY66" s="12"/>
      <c r="BZ66" s="12"/>
      <c r="CA66" s="12"/>
      <c r="CB66" s="37"/>
      <c r="CC66" s="12"/>
      <c r="CD66" s="12"/>
      <c r="CE66" s="12"/>
      <c r="CF66" s="37"/>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412"/>
      <c r="BW67" s="12"/>
      <c r="BX67" s="12"/>
      <c r="BY67" s="12"/>
      <c r="BZ67" s="12"/>
      <c r="CA67" s="12"/>
      <c r="CB67" s="37"/>
      <c r="CC67" s="12"/>
      <c r="CD67" s="12"/>
      <c r="CE67" s="12"/>
      <c r="CF67" s="37"/>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412"/>
      <c r="BW68" s="12"/>
      <c r="BX68" s="12"/>
      <c r="BY68" s="12"/>
      <c r="BZ68" s="12"/>
      <c r="CA68" s="12"/>
      <c r="CB68" s="37"/>
      <c r="CC68" s="12"/>
      <c r="CD68" s="12"/>
      <c r="CE68" s="12"/>
      <c r="CF68" s="37"/>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412"/>
      <c r="BW69" s="12"/>
      <c r="BX69" s="12"/>
      <c r="BY69" s="12"/>
      <c r="BZ69" s="12"/>
      <c r="CA69" s="12"/>
      <c r="CB69" s="37"/>
      <c r="CC69" s="12"/>
      <c r="CD69" s="12"/>
      <c r="CE69" s="12"/>
      <c r="CF69" s="37"/>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412"/>
      <c r="BW70" s="12"/>
      <c r="BX70" s="12"/>
      <c r="BY70" s="12"/>
      <c r="BZ70" s="12"/>
      <c r="CA70" s="12"/>
      <c r="CB70" s="37"/>
      <c r="CC70" s="12"/>
      <c r="CD70" s="12"/>
      <c r="CE70" s="12"/>
      <c r="CF70" s="37"/>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412"/>
      <c r="BW71" s="12"/>
      <c r="BX71" s="12"/>
      <c r="BY71" s="12"/>
      <c r="BZ71" s="12"/>
      <c r="CA71" s="12"/>
      <c r="CB71" s="37"/>
      <c r="CC71" s="12"/>
      <c r="CD71" s="12"/>
      <c r="CE71" s="12"/>
      <c r="CF71" s="37"/>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412"/>
      <c r="BW72" s="12"/>
      <c r="BX72" s="12"/>
      <c r="BY72" s="12"/>
      <c r="BZ72" s="12"/>
      <c r="CA72" s="12"/>
      <c r="CB72" s="37"/>
      <c r="CC72" s="12"/>
      <c r="CD72" s="12"/>
      <c r="CE72" s="12"/>
      <c r="CF72" s="37"/>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412"/>
      <c r="BW73" s="12"/>
      <c r="BX73" s="12"/>
      <c r="BY73" s="12"/>
      <c r="BZ73" s="12"/>
      <c r="CA73" s="12"/>
      <c r="CB73" s="37"/>
      <c r="CC73" s="12"/>
      <c r="CD73" s="12"/>
      <c r="CE73" s="12"/>
      <c r="CF73" s="37"/>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412"/>
      <c r="BW74" s="12"/>
      <c r="BX74" s="12"/>
      <c r="BY74" s="12"/>
      <c r="BZ74" s="12"/>
      <c r="CA74" s="12"/>
      <c r="CB74" s="37"/>
      <c r="CC74" s="12"/>
      <c r="CD74" s="12"/>
      <c r="CE74" s="12"/>
      <c r="CF74" s="37"/>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412"/>
      <c r="BW75" s="12"/>
      <c r="BX75" s="12"/>
      <c r="BY75" s="12"/>
      <c r="BZ75" s="12"/>
      <c r="CA75" s="12"/>
      <c r="CB75" s="37"/>
      <c r="CC75" s="12"/>
      <c r="CD75" s="12"/>
      <c r="CE75" s="12"/>
      <c r="CF75" s="37"/>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412"/>
      <c r="BW76" s="12"/>
      <c r="BX76" s="12"/>
      <c r="BY76" s="12"/>
      <c r="BZ76" s="12"/>
      <c r="CA76" s="12"/>
      <c r="CB76" s="37"/>
      <c r="CC76" s="12"/>
      <c r="CD76" s="12"/>
      <c r="CE76" s="12"/>
      <c r="CF76" s="37"/>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412"/>
      <c r="BW77" s="12"/>
      <c r="BX77" s="12"/>
      <c r="BY77" s="12"/>
      <c r="BZ77" s="12"/>
      <c r="CA77" s="12"/>
      <c r="CB77" s="37"/>
      <c r="CC77" s="12"/>
      <c r="CD77" s="12"/>
      <c r="CE77" s="12"/>
      <c r="CF77" s="37"/>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412"/>
      <c r="BW78" s="12"/>
      <c r="BX78" s="12"/>
      <c r="BY78" s="12"/>
      <c r="BZ78" s="12"/>
      <c r="CA78" s="12"/>
      <c r="CB78" s="37"/>
      <c r="CC78" s="12"/>
      <c r="CD78" s="12"/>
      <c r="CE78" s="12"/>
      <c r="CF78" s="37"/>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412"/>
      <c r="BW79" s="12"/>
      <c r="BX79" s="12"/>
      <c r="BY79" s="12"/>
      <c r="BZ79" s="12"/>
      <c r="CA79" s="12"/>
      <c r="CB79" s="37"/>
      <c r="CC79" s="12"/>
      <c r="CD79" s="12"/>
      <c r="CE79" s="12"/>
      <c r="CF79" s="37"/>
    </row>
    <row r="80" spans="1:84"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412"/>
      <c r="BW80" s="12"/>
      <c r="BX80" s="12"/>
      <c r="BY80" s="12"/>
      <c r="BZ80" s="12"/>
      <c r="CA80" s="12"/>
      <c r="CB80" s="37"/>
      <c r="CC80" s="12"/>
      <c r="CD80" s="12"/>
      <c r="CE80" s="12"/>
      <c r="CF80" s="37"/>
    </row>
    <row r="81" spans="1:84"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412"/>
      <c r="BW81" s="12"/>
      <c r="BX81" s="12"/>
      <c r="BY81" s="12"/>
      <c r="BZ81" s="12"/>
      <c r="CA81" s="12"/>
      <c r="CB81" s="37"/>
      <c r="CC81" s="12"/>
      <c r="CD81" s="12"/>
      <c r="CE81" s="12"/>
      <c r="CF81" s="37"/>
    </row>
    <row r="82" spans="1:84"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412"/>
      <c r="BW82" s="12"/>
      <c r="BX82" s="12"/>
      <c r="BY82" s="12"/>
      <c r="BZ82" s="12"/>
      <c r="CA82" s="12"/>
      <c r="CB82" s="37"/>
      <c r="CC82" s="12"/>
      <c r="CD82" s="12"/>
      <c r="CE82" s="12"/>
      <c r="CF82" s="37"/>
    </row>
    <row r="83" spans="1:84"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412"/>
      <c r="BW83" s="12"/>
      <c r="BX83" s="12"/>
      <c r="BY83" s="12"/>
      <c r="BZ83" s="12"/>
      <c r="CA83" s="12"/>
      <c r="CB83" s="37"/>
      <c r="CC83" s="12"/>
      <c r="CD83" s="12"/>
      <c r="CE83" s="12"/>
      <c r="CF83" s="37"/>
    </row>
    <row r="84" spans="1:84"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412"/>
      <c r="BW84" s="12"/>
      <c r="BX84" s="12"/>
      <c r="BY84" s="12"/>
      <c r="BZ84" s="12"/>
      <c r="CA84" s="12"/>
      <c r="CB84" s="37"/>
      <c r="CC84" s="12"/>
      <c r="CD84" s="12"/>
      <c r="CE84" s="12"/>
      <c r="CF84" s="37"/>
    </row>
    <row r="85" spans="1:84"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412"/>
      <c r="BW85" s="12"/>
      <c r="BX85" s="12"/>
      <c r="BY85" s="12"/>
      <c r="BZ85" s="12"/>
      <c r="CA85" s="12"/>
      <c r="CB85" s="37"/>
      <c r="CC85" s="12"/>
      <c r="CD85" s="12"/>
      <c r="CE85" s="12"/>
      <c r="CF85" s="37"/>
    </row>
    <row r="86" spans="1:84"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412"/>
      <c r="BW86" s="12"/>
      <c r="BX86" s="12"/>
      <c r="BY86" s="12"/>
      <c r="BZ86" s="12"/>
      <c r="CA86" s="12"/>
      <c r="CB86" s="37"/>
      <c r="CC86" s="12"/>
      <c r="CD86" s="12"/>
      <c r="CE86" s="12"/>
      <c r="CF86" s="37"/>
    </row>
    <row r="87" spans="1:84"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412"/>
      <c r="BW87" s="12"/>
      <c r="BX87" s="12"/>
      <c r="BY87" s="12"/>
      <c r="BZ87" s="12"/>
      <c r="CA87" s="12"/>
      <c r="CB87" s="37"/>
      <c r="CC87" s="12"/>
      <c r="CD87" s="12"/>
      <c r="CE87" s="12"/>
      <c r="CF87" s="37"/>
    </row>
    <row r="88" spans="1:84"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412"/>
      <c r="BW88" s="12"/>
      <c r="BX88" s="12"/>
      <c r="BY88" s="12"/>
      <c r="BZ88" s="12"/>
      <c r="CA88" s="12"/>
      <c r="CB88" s="37"/>
      <c r="CC88" s="12"/>
      <c r="CD88" s="12"/>
      <c r="CE88" s="12"/>
      <c r="CF88" s="37"/>
    </row>
    <row r="89" spans="1:84"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412"/>
      <c r="BW89" s="12"/>
      <c r="BX89" s="12"/>
      <c r="BY89" s="12"/>
      <c r="BZ89" s="12"/>
      <c r="CA89" s="12"/>
      <c r="CB89" s="37"/>
      <c r="CC89" s="12"/>
      <c r="CD89" s="12"/>
      <c r="CE89" s="12"/>
      <c r="CF89" s="37"/>
    </row>
    <row r="90" spans="1:84"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412"/>
      <c r="BW90" s="12"/>
      <c r="BX90" s="12"/>
      <c r="BY90" s="12"/>
      <c r="BZ90" s="12"/>
      <c r="CA90" s="12"/>
      <c r="CB90" s="37"/>
      <c r="CC90" s="12"/>
      <c r="CD90" s="12"/>
      <c r="CE90" s="12"/>
      <c r="CF90" s="37"/>
    </row>
    <row r="91" spans="1:84"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412"/>
      <c r="BW91" s="12"/>
      <c r="BX91" s="12"/>
      <c r="BY91" s="12"/>
      <c r="BZ91" s="12"/>
      <c r="CA91" s="12"/>
      <c r="CB91" s="37"/>
      <c r="CC91" s="12"/>
      <c r="CD91" s="12"/>
      <c r="CE91" s="12"/>
      <c r="CF91" s="37"/>
    </row>
    <row r="92" spans="1:84"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412"/>
      <c r="BW92" s="12"/>
      <c r="BX92" s="12"/>
      <c r="BY92" s="12"/>
      <c r="BZ92" s="12"/>
      <c r="CA92" s="12"/>
      <c r="CB92" s="37"/>
      <c r="CC92" s="12"/>
      <c r="CD92" s="12"/>
      <c r="CE92" s="12"/>
      <c r="CF92" s="37"/>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t="s">
        <v>277</v>
      </c>
      <c r="AB93" s="12">
        <v>15</v>
      </c>
      <c r="AC93" s="12" t="s">
        <v>278</v>
      </c>
      <c r="AD93" s="12">
        <v>15</v>
      </c>
      <c r="AE93" s="12" t="s">
        <v>279</v>
      </c>
      <c r="AF93" s="12"/>
      <c r="AG93" s="12" t="s">
        <v>276</v>
      </c>
      <c r="AH93" s="12"/>
      <c r="AI93" s="12" t="s">
        <v>280</v>
      </c>
      <c r="AJ93" s="12"/>
      <c r="AK93" s="12" t="s">
        <v>281</v>
      </c>
      <c r="AL93" s="12"/>
      <c r="AM93" s="12" t="s">
        <v>282</v>
      </c>
      <c r="AN93" s="12"/>
      <c r="AO93" s="12"/>
      <c r="AP93" s="12"/>
      <c r="AQ93" s="12" t="s">
        <v>283</v>
      </c>
      <c r="AR93" s="12"/>
      <c r="AS93" s="12"/>
      <c r="AT93" s="12" t="s">
        <v>284</v>
      </c>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412"/>
      <c r="BW93" s="12"/>
      <c r="BX93" s="12"/>
      <c r="BY93" s="12"/>
      <c r="BZ93" s="12"/>
      <c r="CA93" s="12"/>
      <c r="CB93" s="37"/>
      <c r="CC93" s="12"/>
      <c r="CD93" s="12"/>
      <c r="CE93" s="12"/>
      <c r="CF93" s="37"/>
    </row>
    <row r="94" spans="1:84"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t="s">
        <v>334</v>
      </c>
      <c r="AB94" s="12">
        <v>10</v>
      </c>
      <c r="AC94" s="12" t="s">
        <v>335</v>
      </c>
      <c r="AD94" s="12">
        <v>0</v>
      </c>
      <c r="AE94" s="12" t="s">
        <v>336</v>
      </c>
      <c r="AF94" s="12"/>
      <c r="AG94" s="12" t="s">
        <v>337</v>
      </c>
      <c r="AH94" s="12"/>
      <c r="AI94" s="12" t="s">
        <v>338</v>
      </c>
      <c r="AJ94" s="12"/>
      <c r="AK94" s="12" t="s">
        <v>339</v>
      </c>
      <c r="AL94" s="12"/>
      <c r="AM94" s="12" t="s">
        <v>340</v>
      </c>
      <c r="AN94" s="12"/>
      <c r="AO94" s="12"/>
      <c r="AP94" s="12"/>
      <c r="AQ94" s="12" t="s">
        <v>341</v>
      </c>
      <c r="AR94" s="12"/>
      <c r="AS94" s="12"/>
      <c r="AT94" s="12" t="s">
        <v>342</v>
      </c>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412"/>
      <c r="BW94" s="12"/>
      <c r="BX94" s="12"/>
      <c r="BY94" s="12"/>
      <c r="BZ94" s="12"/>
      <c r="CA94" s="12"/>
      <c r="CB94" s="37"/>
      <c r="CC94" s="12"/>
      <c r="CD94" s="12"/>
      <c r="CE94" s="12"/>
      <c r="CF94" s="37"/>
    </row>
    <row r="95" spans="1:84"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v>5</v>
      </c>
      <c r="AC95" s="12"/>
      <c r="AD95" s="12"/>
      <c r="AE95" s="12"/>
      <c r="AF95" s="12"/>
      <c r="AG95" s="12" t="s">
        <v>343</v>
      </c>
      <c r="AH95" s="12"/>
      <c r="AI95" s="12"/>
      <c r="AJ95" s="12"/>
      <c r="AK95" s="12"/>
      <c r="AL95" s="12"/>
      <c r="AM95" s="12" t="s">
        <v>344</v>
      </c>
      <c r="AN95" s="12"/>
      <c r="AO95" s="12"/>
      <c r="AP95" s="12"/>
      <c r="AQ95" s="12" t="s">
        <v>345</v>
      </c>
      <c r="AR95" s="12"/>
      <c r="AS95" s="12"/>
      <c r="AT95" s="12" t="s">
        <v>346</v>
      </c>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412"/>
      <c r="BW95" s="12"/>
      <c r="BX95" s="12"/>
      <c r="BY95" s="12"/>
      <c r="BZ95" s="12"/>
      <c r="CA95" s="12"/>
      <c r="CB95" s="37"/>
      <c r="CC95" s="12"/>
      <c r="CD95" s="12"/>
      <c r="CE95" s="12"/>
      <c r="CF95" s="37"/>
    </row>
    <row r="96" spans="1:84"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412"/>
      <c r="BW96" s="12"/>
      <c r="BX96" s="12"/>
      <c r="BY96" s="12"/>
      <c r="BZ96" s="12"/>
      <c r="CA96" s="12"/>
      <c r="CB96" s="37"/>
      <c r="CC96" s="12"/>
      <c r="CD96" s="12"/>
      <c r="CE96" s="12"/>
      <c r="CF96" s="37"/>
    </row>
    <row r="97" spans="1:84"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412"/>
      <c r="BW97" s="12"/>
      <c r="BX97" s="12"/>
      <c r="BY97" s="12"/>
      <c r="BZ97" s="12"/>
      <c r="CA97" s="12"/>
      <c r="CB97" s="37"/>
      <c r="CC97" s="12"/>
      <c r="CD97" s="12"/>
      <c r="CE97" s="12"/>
      <c r="CF97" s="37"/>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412"/>
      <c r="BW98" s="12"/>
      <c r="BX98" s="12"/>
      <c r="BY98" s="12"/>
      <c r="BZ98" s="12"/>
      <c r="CA98" s="12"/>
      <c r="CB98" s="37"/>
      <c r="CC98" s="12"/>
      <c r="CD98" s="12"/>
      <c r="CE98" s="12"/>
      <c r="CF98" s="37"/>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412"/>
      <c r="BW99" s="12"/>
      <c r="BX99" s="12"/>
      <c r="BY99" s="12"/>
      <c r="BZ99" s="12"/>
      <c r="CA99" s="12"/>
      <c r="CB99" s="37"/>
      <c r="CC99" s="12"/>
      <c r="CD99" s="12"/>
      <c r="CE99" s="12"/>
      <c r="CF99" s="37"/>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412"/>
      <c r="BW100" s="12"/>
      <c r="BX100" s="12"/>
      <c r="BY100" s="12"/>
      <c r="BZ100" s="12"/>
      <c r="CA100" s="12"/>
      <c r="CB100" s="37"/>
      <c r="CC100" s="12"/>
      <c r="CD100" s="12"/>
      <c r="CE100" s="12"/>
      <c r="CF100" s="37"/>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412"/>
      <c r="BW101" s="12"/>
      <c r="BX101" s="12"/>
      <c r="BY101" s="12"/>
      <c r="BZ101" s="12"/>
      <c r="CA101" s="12"/>
      <c r="CB101" s="37"/>
      <c r="CC101" s="12"/>
      <c r="CD101" s="12"/>
      <c r="CE101" s="12"/>
      <c r="CF101" s="37"/>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412"/>
      <c r="BW102" s="12"/>
      <c r="BX102" s="12"/>
      <c r="BY102" s="12"/>
      <c r="BZ102" s="12"/>
      <c r="CA102" s="12"/>
      <c r="CB102" s="37"/>
      <c r="CC102" s="12"/>
      <c r="CD102" s="12"/>
      <c r="CE102" s="12"/>
      <c r="CF102" s="37"/>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412"/>
      <c r="BW103" s="12"/>
      <c r="BX103" s="12"/>
      <c r="BY103" s="12"/>
      <c r="BZ103" s="12"/>
      <c r="CA103" s="12"/>
      <c r="CB103" s="37"/>
      <c r="CC103" s="12"/>
      <c r="CD103" s="12"/>
      <c r="CE103" s="12"/>
      <c r="CF103" s="37"/>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412"/>
      <c r="BW104" s="12"/>
      <c r="BX104" s="12"/>
      <c r="BY104" s="12"/>
      <c r="BZ104" s="12"/>
      <c r="CA104" s="12"/>
      <c r="CB104" s="37"/>
      <c r="CC104" s="12"/>
      <c r="CD104" s="12"/>
      <c r="CE104" s="12"/>
      <c r="CF104" s="37"/>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412"/>
      <c r="BW105" s="12"/>
      <c r="BX105" s="12"/>
      <c r="BY105" s="12"/>
      <c r="BZ105" s="12"/>
      <c r="CA105" s="12"/>
      <c r="CB105" s="37"/>
      <c r="CC105" s="12"/>
      <c r="CD105" s="12"/>
      <c r="CE105" s="12"/>
      <c r="CF105" s="37"/>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412"/>
      <c r="BW106" s="12"/>
      <c r="BX106" s="12"/>
      <c r="BY106" s="12"/>
      <c r="BZ106" s="12"/>
      <c r="CA106" s="12"/>
      <c r="CB106" s="37"/>
      <c r="CC106" s="12"/>
      <c r="CD106" s="12"/>
      <c r="CE106" s="12"/>
      <c r="CF106" s="37"/>
    </row>
    <row r="107" spans="1:84"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412"/>
      <c r="BW107" s="12"/>
      <c r="BX107" s="12"/>
      <c r="BY107" s="12"/>
      <c r="BZ107" s="12"/>
      <c r="CA107" s="12"/>
      <c r="CB107" s="37"/>
      <c r="CC107" s="12"/>
      <c r="CD107" s="12"/>
      <c r="CE107" s="12"/>
      <c r="CF107" s="37"/>
    </row>
    <row r="108" spans="1:84"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412"/>
      <c r="BW108" s="12"/>
      <c r="BX108" s="12"/>
      <c r="BY108" s="12"/>
      <c r="BZ108" s="12"/>
      <c r="CA108" s="12"/>
      <c r="CB108" s="37"/>
      <c r="CC108" s="12"/>
      <c r="CD108" s="12"/>
      <c r="CE108" s="12"/>
      <c r="CF108" s="37"/>
    </row>
    <row r="109" spans="1:84"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412"/>
      <c r="BW109" s="12"/>
      <c r="BX109" s="12"/>
      <c r="BY109" s="12"/>
      <c r="BZ109" s="12"/>
      <c r="CA109" s="12"/>
      <c r="CB109" s="37"/>
      <c r="CC109" s="12"/>
      <c r="CD109" s="12"/>
      <c r="CE109" s="12"/>
      <c r="CF109" s="37"/>
    </row>
    <row r="110" spans="1:84"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412"/>
      <c r="BW110" s="12"/>
      <c r="BX110" s="12"/>
      <c r="BY110" s="12"/>
      <c r="BZ110" s="12"/>
      <c r="CA110" s="12"/>
      <c r="CB110" s="37"/>
      <c r="CC110" s="12"/>
      <c r="CD110" s="12"/>
      <c r="CE110" s="12"/>
      <c r="CF110" s="37"/>
    </row>
    <row r="111" spans="1:84"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412"/>
      <c r="BW111" s="12"/>
      <c r="BX111" s="12"/>
      <c r="BY111" s="12"/>
      <c r="BZ111" s="12"/>
      <c r="CA111" s="12"/>
      <c r="CB111" s="37"/>
      <c r="CC111" s="12"/>
      <c r="CD111" s="12"/>
      <c r="CE111" s="12"/>
      <c r="CF111" s="37"/>
    </row>
    <row r="112" spans="1:84"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412"/>
      <c r="BW112" s="12"/>
      <c r="BX112" s="12"/>
      <c r="BY112" s="12"/>
      <c r="BZ112" s="12"/>
      <c r="CA112" s="12"/>
      <c r="CB112" s="37"/>
      <c r="CC112" s="12"/>
      <c r="CD112" s="12"/>
      <c r="CE112" s="12"/>
      <c r="CF112" s="37"/>
    </row>
    <row r="113" spans="1:84"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412"/>
      <c r="BW113" s="12"/>
      <c r="BX113" s="12"/>
      <c r="BY113" s="12"/>
      <c r="BZ113" s="12"/>
      <c r="CA113" s="12"/>
      <c r="CB113" s="37"/>
      <c r="CC113" s="12"/>
      <c r="CD113" s="12"/>
      <c r="CE113" s="12"/>
      <c r="CF113" s="37"/>
    </row>
    <row r="114" spans="1:84"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412"/>
      <c r="BW114" s="12"/>
      <c r="BX114" s="12"/>
      <c r="BY114" s="12"/>
      <c r="BZ114" s="12"/>
      <c r="CA114" s="12"/>
      <c r="CB114" s="37"/>
      <c r="CC114" s="12"/>
      <c r="CD114" s="12"/>
      <c r="CE114" s="12"/>
      <c r="CF114" s="37"/>
    </row>
    <row r="115" spans="1:84"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412"/>
      <c r="BW115" s="12"/>
      <c r="BX115" s="12"/>
      <c r="BY115" s="12"/>
      <c r="BZ115" s="12"/>
      <c r="CA115" s="12"/>
      <c r="CB115" s="37"/>
      <c r="CC115" s="12"/>
      <c r="CD115" s="12"/>
      <c r="CE115" s="12"/>
      <c r="CF115" s="37"/>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412"/>
      <c r="BW116" s="12"/>
      <c r="BX116" s="12"/>
      <c r="BY116" s="12"/>
      <c r="BZ116" s="12"/>
      <c r="CA116" s="12"/>
      <c r="CB116" s="37"/>
      <c r="CC116" s="12"/>
      <c r="CD116" s="12"/>
      <c r="CE116" s="12"/>
      <c r="CF116" s="37"/>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412"/>
      <c r="BW117" s="12"/>
      <c r="BX117" s="12"/>
      <c r="BY117" s="12"/>
      <c r="BZ117" s="12"/>
      <c r="CA117" s="12"/>
      <c r="CB117" s="37"/>
      <c r="CC117" s="12"/>
      <c r="CD117" s="12"/>
      <c r="CE117" s="12"/>
      <c r="CF117" s="37"/>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412"/>
      <c r="BW118" s="12"/>
      <c r="BX118" s="12"/>
      <c r="BY118" s="12"/>
      <c r="BZ118" s="12"/>
      <c r="CA118" s="12"/>
      <c r="CB118" s="37"/>
      <c r="CC118" s="12"/>
      <c r="CD118" s="12"/>
      <c r="CE118" s="12"/>
      <c r="CF118" s="37"/>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412"/>
      <c r="BW119" s="12"/>
      <c r="BX119" s="12"/>
      <c r="BY119" s="12"/>
      <c r="BZ119" s="12"/>
      <c r="CA119" s="12"/>
      <c r="CB119" s="37"/>
      <c r="CC119" s="12"/>
      <c r="CD119" s="12"/>
      <c r="CE119" s="12"/>
      <c r="CF119" s="37"/>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412"/>
      <c r="BW120" s="12"/>
      <c r="BX120" s="12"/>
      <c r="BY120" s="12"/>
      <c r="BZ120" s="12"/>
      <c r="CA120" s="12"/>
      <c r="CB120" s="37"/>
      <c r="CC120" s="12"/>
      <c r="CD120" s="12"/>
      <c r="CE120" s="12"/>
      <c r="CF120" s="37"/>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412"/>
      <c r="BW121" s="12"/>
      <c r="BX121" s="12"/>
      <c r="BY121" s="12"/>
      <c r="BZ121" s="12"/>
      <c r="CA121" s="12"/>
      <c r="CB121" s="37"/>
      <c r="CC121" s="12"/>
      <c r="CD121" s="12"/>
      <c r="CE121" s="12"/>
      <c r="CF121" s="37"/>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412"/>
      <c r="BW122" s="12"/>
      <c r="BX122" s="12"/>
      <c r="BY122" s="12"/>
      <c r="BZ122" s="12"/>
      <c r="CA122" s="12"/>
      <c r="CB122" s="37"/>
      <c r="CC122" s="12"/>
      <c r="CD122" s="12"/>
      <c r="CE122" s="12"/>
      <c r="CF122" s="37"/>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412"/>
      <c r="BW123" s="12"/>
      <c r="BX123" s="12"/>
      <c r="BY123" s="12"/>
      <c r="BZ123" s="12"/>
      <c r="CA123" s="12"/>
      <c r="CB123" s="37"/>
      <c r="CC123" s="12"/>
      <c r="CD123" s="12"/>
      <c r="CE123" s="12"/>
      <c r="CF123" s="37"/>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412"/>
      <c r="BW124" s="12"/>
      <c r="BX124" s="12"/>
      <c r="BY124" s="12"/>
      <c r="BZ124" s="12"/>
      <c r="CA124" s="12"/>
      <c r="CB124" s="37"/>
      <c r="CC124" s="12"/>
      <c r="CD124" s="12"/>
      <c r="CE124" s="12"/>
      <c r="CF124" s="37"/>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412"/>
      <c r="BW125" s="12"/>
      <c r="BX125" s="12"/>
      <c r="BY125" s="12"/>
      <c r="BZ125" s="12"/>
      <c r="CA125" s="12"/>
      <c r="CB125" s="37"/>
      <c r="CC125" s="12"/>
      <c r="CD125" s="12"/>
      <c r="CE125" s="12"/>
      <c r="CF125" s="37"/>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412"/>
      <c r="BW126" s="12"/>
      <c r="BX126" s="12"/>
      <c r="BY126" s="12"/>
      <c r="BZ126" s="12"/>
      <c r="CA126" s="12"/>
      <c r="CB126" s="37"/>
      <c r="CC126" s="12"/>
      <c r="CD126" s="12"/>
      <c r="CE126" s="12"/>
      <c r="CF126" s="37"/>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412"/>
      <c r="BW127" s="12"/>
      <c r="BX127" s="12"/>
      <c r="BY127" s="12"/>
      <c r="BZ127" s="12"/>
      <c r="CA127" s="12"/>
      <c r="CB127" s="37"/>
      <c r="CC127" s="12"/>
      <c r="CD127" s="12"/>
      <c r="CE127" s="12"/>
      <c r="CF127" s="37"/>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412"/>
      <c r="BW128" s="12"/>
      <c r="BX128" s="12"/>
      <c r="BY128" s="12"/>
      <c r="BZ128" s="12"/>
      <c r="CA128" s="12"/>
      <c r="CB128" s="37"/>
      <c r="CC128" s="12"/>
      <c r="CD128" s="12"/>
      <c r="CE128" s="12"/>
      <c r="CF128" s="37"/>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412"/>
      <c r="BW129" s="12"/>
      <c r="BX129" s="12"/>
      <c r="BY129" s="12"/>
      <c r="BZ129" s="12"/>
      <c r="CA129" s="12"/>
      <c r="CB129" s="37"/>
      <c r="CC129" s="12"/>
      <c r="CD129" s="12"/>
      <c r="CE129" s="12"/>
      <c r="CF129" s="37"/>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412"/>
      <c r="BW130" s="12"/>
      <c r="BX130" s="12"/>
      <c r="BY130" s="12"/>
      <c r="BZ130" s="12"/>
      <c r="CA130" s="12"/>
      <c r="CB130" s="37"/>
      <c r="CC130" s="12"/>
      <c r="CD130" s="12"/>
      <c r="CE130" s="12"/>
      <c r="CF130" s="37"/>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412"/>
      <c r="BW131" s="12"/>
      <c r="BX131" s="12"/>
      <c r="BY131" s="12"/>
      <c r="BZ131" s="12"/>
      <c r="CA131" s="12"/>
      <c r="CB131" s="37"/>
      <c r="CC131" s="12"/>
      <c r="CD131" s="12"/>
      <c r="CE131" s="12"/>
      <c r="CF131" s="37"/>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412"/>
      <c r="BW132" s="12"/>
      <c r="BX132" s="12"/>
      <c r="BY132" s="12"/>
      <c r="BZ132" s="12"/>
      <c r="CA132" s="12"/>
      <c r="CB132" s="37"/>
      <c r="CC132" s="12"/>
      <c r="CD132" s="12"/>
      <c r="CE132" s="12"/>
      <c r="CF132" s="37"/>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412"/>
      <c r="BW133" s="12"/>
      <c r="BX133" s="12"/>
      <c r="BY133" s="12"/>
      <c r="BZ133" s="12"/>
      <c r="CA133" s="12"/>
      <c r="CB133" s="37"/>
      <c r="CC133" s="12"/>
      <c r="CD133" s="12"/>
      <c r="CE133" s="12"/>
      <c r="CF133" s="37"/>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412"/>
      <c r="BW134" s="12"/>
      <c r="BX134" s="12"/>
      <c r="BY134" s="12"/>
      <c r="BZ134" s="12"/>
      <c r="CA134" s="12"/>
      <c r="CB134" s="37"/>
      <c r="CC134" s="12"/>
      <c r="CD134" s="12"/>
      <c r="CE134" s="12"/>
      <c r="CF134" s="37"/>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412"/>
      <c r="BW135" s="12"/>
      <c r="BX135" s="12"/>
      <c r="BY135" s="12"/>
      <c r="BZ135" s="12"/>
      <c r="CA135" s="12"/>
      <c r="CB135" s="37"/>
      <c r="CC135" s="12"/>
      <c r="CD135" s="12"/>
      <c r="CE135" s="12"/>
      <c r="CF135" s="37"/>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412"/>
      <c r="BW136" s="12"/>
      <c r="BX136" s="12"/>
      <c r="BY136" s="12"/>
      <c r="BZ136" s="12"/>
      <c r="CA136" s="12"/>
      <c r="CB136" s="37"/>
      <c r="CC136" s="12"/>
      <c r="CD136" s="12"/>
      <c r="CE136" s="12"/>
      <c r="CF136" s="37"/>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412"/>
      <c r="BW137" s="12"/>
      <c r="BX137" s="12"/>
      <c r="BY137" s="12"/>
      <c r="BZ137" s="12"/>
      <c r="CA137" s="12"/>
      <c r="CB137" s="37"/>
      <c r="CC137" s="12"/>
      <c r="CD137" s="12"/>
      <c r="CE137" s="12"/>
      <c r="CF137" s="37"/>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412"/>
      <c r="BW138" s="12"/>
      <c r="BX138" s="12"/>
      <c r="BY138" s="12"/>
      <c r="BZ138" s="12"/>
      <c r="CA138" s="12"/>
      <c r="CB138" s="37"/>
      <c r="CC138" s="12"/>
      <c r="CD138" s="12"/>
      <c r="CE138" s="12"/>
      <c r="CF138" s="37"/>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412"/>
      <c r="BW139" s="12"/>
      <c r="BX139" s="12"/>
      <c r="BY139" s="12"/>
      <c r="BZ139" s="12"/>
      <c r="CA139" s="12"/>
      <c r="CB139" s="37"/>
      <c r="CC139" s="12"/>
      <c r="CD139" s="12"/>
      <c r="CE139" s="12"/>
      <c r="CF139" s="37"/>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412"/>
      <c r="BW140" s="12"/>
      <c r="BX140" s="12"/>
      <c r="BY140" s="12"/>
      <c r="BZ140" s="12"/>
      <c r="CA140" s="12"/>
      <c r="CB140" s="37"/>
      <c r="CC140" s="12"/>
      <c r="CD140" s="12"/>
      <c r="CE140" s="12"/>
      <c r="CF140" s="37"/>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412"/>
      <c r="BW141" s="12"/>
      <c r="BX141" s="12"/>
      <c r="BY141" s="12"/>
      <c r="BZ141" s="12"/>
      <c r="CA141" s="12"/>
      <c r="CB141" s="37"/>
      <c r="CC141" s="12"/>
      <c r="CD141" s="12"/>
      <c r="CE141" s="12"/>
      <c r="CF141" s="37"/>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412"/>
      <c r="BW142" s="12"/>
      <c r="BX142" s="12"/>
      <c r="BY142" s="12"/>
      <c r="BZ142" s="12"/>
      <c r="CA142" s="12"/>
      <c r="CB142" s="37"/>
      <c r="CC142" s="12"/>
      <c r="CD142" s="12"/>
      <c r="CE142" s="12"/>
      <c r="CF142" s="37"/>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412"/>
      <c r="BW143" s="12"/>
      <c r="BX143" s="12"/>
      <c r="BY143" s="12"/>
      <c r="BZ143" s="12"/>
      <c r="CA143" s="12"/>
      <c r="CB143" s="37"/>
      <c r="CC143" s="12"/>
      <c r="CD143" s="12"/>
      <c r="CE143" s="12"/>
      <c r="CF143" s="37"/>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412"/>
      <c r="BW144" s="12"/>
      <c r="BX144" s="12"/>
      <c r="BY144" s="12"/>
      <c r="BZ144" s="12"/>
      <c r="CA144" s="12"/>
      <c r="CB144" s="37"/>
      <c r="CC144" s="12"/>
      <c r="CD144" s="12"/>
      <c r="CE144" s="12"/>
      <c r="CF144" s="37"/>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412"/>
      <c r="BW145" s="12"/>
      <c r="BX145" s="12"/>
      <c r="BY145" s="12"/>
      <c r="BZ145" s="12"/>
      <c r="CA145" s="12"/>
      <c r="CB145" s="37"/>
      <c r="CC145" s="12"/>
      <c r="CD145" s="12"/>
      <c r="CE145" s="12"/>
      <c r="CF145" s="37"/>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412"/>
      <c r="BW146" s="12"/>
      <c r="BX146" s="12"/>
      <c r="BY146" s="12"/>
      <c r="BZ146" s="12"/>
      <c r="CA146" s="12"/>
      <c r="CB146" s="37"/>
      <c r="CC146" s="12"/>
      <c r="CD146" s="12"/>
      <c r="CE146" s="12"/>
      <c r="CF146" s="37"/>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412"/>
      <c r="BW147" s="12"/>
      <c r="BX147" s="12"/>
      <c r="BY147" s="12"/>
      <c r="BZ147" s="12"/>
      <c r="CA147" s="12"/>
      <c r="CB147" s="37"/>
      <c r="CC147" s="12"/>
      <c r="CD147" s="12"/>
      <c r="CE147" s="12"/>
      <c r="CF147" s="37"/>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412"/>
      <c r="BW148" s="12"/>
      <c r="BX148" s="12"/>
      <c r="BY148" s="12"/>
      <c r="BZ148" s="12"/>
      <c r="CA148" s="12"/>
      <c r="CB148" s="37"/>
      <c r="CC148" s="12"/>
      <c r="CD148" s="12"/>
      <c r="CE148" s="12"/>
      <c r="CF148" s="37"/>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412"/>
      <c r="BW149" s="12"/>
      <c r="BX149" s="12"/>
      <c r="BY149" s="12"/>
      <c r="BZ149" s="12"/>
      <c r="CA149" s="12"/>
      <c r="CB149" s="37"/>
      <c r="CC149" s="12"/>
      <c r="CD149" s="12"/>
      <c r="CE149" s="12"/>
      <c r="CF149" s="37"/>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412"/>
      <c r="BW150" s="12"/>
      <c r="BX150" s="12"/>
      <c r="BY150" s="12"/>
      <c r="BZ150" s="12"/>
      <c r="CA150" s="12"/>
      <c r="CB150" s="37"/>
      <c r="CC150" s="12"/>
      <c r="CD150" s="12"/>
      <c r="CE150" s="12"/>
      <c r="CF150" s="37"/>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412"/>
      <c r="BW151" s="12"/>
      <c r="BX151" s="12"/>
      <c r="BY151" s="12"/>
      <c r="BZ151" s="12"/>
      <c r="CA151" s="12"/>
      <c r="CB151" s="37"/>
      <c r="CC151" s="12"/>
      <c r="CD151" s="12"/>
      <c r="CE151" s="12"/>
      <c r="CF151" s="37"/>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412"/>
      <c r="BW152" s="12"/>
      <c r="BX152" s="12"/>
      <c r="BY152" s="12"/>
      <c r="BZ152" s="12"/>
      <c r="CA152" s="12"/>
      <c r="CB152" s="37"/>
      <c r="CC152" s="12"/>
      <c r="CD152" s="12"/>
      <c r="CE152" s="12"/>
      <c r="CF152" s="37"/>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412"/>
      <c r="BW153" s="12"/>
      <c r="BX153" s="12"/>
      <c r="BY153" s="12"/>
      <c r="BZ153" s="12"/>
      <c r="CA153" s="12"/>
      <c r="CB153" s="37"/>
      <c r="CC153" s="12"/>
      <c r="CD153" s="12"/>
      <c r="CE153" s="12"/>
      <c r="CF153" s="37"/>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412"/>
      <c r="BW154" s="12"/>
      <c r="BX154" s="12"/>
      <c r="BY154" s="12"/>
      <c r="BZ154" s="12"/>
      <c r="CA154" s="12"/>
      <c r="CB154" s="37"/>
      <c r="CC154" s="12"/>
      <c r="CD154" s="12"/>
      <c r="CE154" s="12"/>
      <c r="CF154" s="37"/>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412"/>
      <c r="BW155" s="12"/>
      <c r="BX155" s="12"/>
      <c r="BY155" s="12"/>
      <c r="BZ155" s="12"/>
      <c r="CA155" s="12"/>
      <c r="CB155" s="37"/>
      <c r="CC155" s="12"/>
      <c r="CD155" s="12"/>
      <c r="CE155" s="12"/>
      <c r="CF155" s="37"/>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412"/>
      <c r="BW156" s="12"/>
      <c r="BX156" s="12"/>
      <c r="BY156" s="12"/>
      <c r="BZ156" s="12"/>
      <c r="CA156" s="12"/>
      <c r="CB156" s="37"/>
      <c r="CC156" s="12"/>
      <c r="CD156" s="12"/>
      <c r="CE156" s="12"/>
      <c r="CF156" s="37"/>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412"/>
      <c r="BW157" s="12"/>
      <c r="BX157" s="12"/>
      <c r="BY157" s="12"/>
      <c r="BZ157" s="12"/>
      <c r="CA157" s="12"/>
      <c r="CB157" s="37"/>
      <c r="CC157" s="12"/>
      <c r="CD157" s="12"/>
      <c r="CE157" s="12"/>
      <c r="CF157" s="37"/>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412"/>
      <c r="BW158" s="12"/>
      <c r="BX158" s="12"/>
      <c r="BY158" s="12"/>
      <c r="BZ158" s="12"/>
      <c r="CA158" s="12"/>
      <c r="CB158" s="37"/>
      <c r="CC158" s="12"/>
      <c r="CD158" s="12"/>
      <c r="CE158" s="12"/>
      <c r="CF158" s="37"/>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412"/>
      <c r="BW159" s="12"/>
      <c r="BX159" s="12"/>
      <c r="BY159" s="12"/>
      <c r="BZ159" s="12"/>
      <c r="CA159" s="12"/>
      <c r="CB159" s="37"/>
      <c r="CC159" s="12"/>
      <c r="CD159" s="12"/>
      <c r="CE159" s="12"/>
      <c r="CF159" s="37"/>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412"/>
      <c r="BW160" s="12"/>
      <c r="BX160" s="12"/>
      <c r="BY160" s="12"/>
      <c r="BZ160" s="12"/>
      <c r="CA160" s="12"/>
      <c r="CB160" s="37"/>
      <c r="CC160" s="12"/>
      <c r="CD160" s="12"/>
      <c r="CE160" s="12"/>
      <c r="CF160" s="37"/>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412"/>
      <c r="BW161" s="12"/>
      <c r="BX161" s="12"/>
      <c r="BY161" s="12"/>
      <c r="BZ161" s="12"/>
      <c r="CA161" s="12"/>
      <c r="CB161" s="37"/>
      <c r="CC161" s="12"/>
      <c r="CD161" s="12"/>
      <c r="CE161" s="12"/>
      <c r="CF161" s="37"/>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412"/>
      <c r="BW162" s="12"/>
      <c r="BX162" s="12"/>
      <c r="BY162" s="12"/>
      <c r="BZ162" s="12"/>
      <c r="CA162" s="12"/>
      <c r="CB162" s="37"/>
      <c r="CC162" s="12"/>
      <c r="CD162" s="12"/>
      <c r="CE162" s="12"/>
      <c r="CF162" s="37"/>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412"/>
      <c r="BW163" s="12"/>
      <c r="BX163" s="12"/>
      <c r="BY163" s="12"/>
      <c r="BZ163" s="12"/>
      <c r="CA163" s="12"/>
      <c r="CB163" s="37"/>
      <c r="CC163" s="12"/>
      <c r="CD163" s="12"/>
      <c r="CE163" s="12"/>
      <c r="CF163" s="37"/>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412"/>
      <c r="BW164" s="12"/>
      <c r="BX164" s="12"/>
      <c r="BY164" s="12"/>
      <c r="BZ164" s="12"/>
      <c r="CA164" s="12"/>
      <c r="CB164" s="37"/>
      <c r="CC164" s="12"/>
      <c r="CD164" s="12"/>
      <c r="CE164" s="12"/>
      <c r="CF164" s="37"/>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412"/>
      <c r="BW165" s="12"/>
      <c r="BX165" s="12"/>
      <c r="BY165" s="12"/>
      <c r="BZ165" s="12"/>
      <c r="CA165" s="12"/>
      <c r="CB165" s="37"/>
      <c r="CC165" s="12"/>
      <c r="CD165" s="12"/>
      <c r="CE165" s="12"/>
      <c r="CF165" s="37"/>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412"/>
      <c r="BW166" s="12"/>
      <c r="BX166" s="12"/>
      <c r="BY166" s="12"/>
      <c r="BZ166" s="12"/>
      <c r="CA166" s="12"/>
      <c r="CB166" s="37"/>
      <c r="CC166" s="12"/>
      <c r="CD166" s="12"/>
      <c r="CE166" s="12"/>
      <c r="CF166" s="37"/>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412"/>
      <c r="BW167" s="12"/>
      <c r="BX167" s="12"/>
      <c r="BY167" s="12"/>
      <c r="BZ167" s="12"/>
      <c r="CA167" s="12"/>
      <c r="CB167" s="37"/>
      <c r="CC167" s="12"/>
      <c r="CD167" s="12"/>
      <c r="CE167" s="12"/>
      <c r="CF167" s="37"/>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412"/>
      <c r="BW168" s="12"/>
      <c r="BX168" s="12"/>
      <c r="BY168" s="12"/>
      <c r="BZ168" s="12"/>
      <c r="CA168" s="12"/>
      <c r="CB168" s="37"/>
      <c r="CC168" s="12"/>
      <c r="CD168" s="12"/>
      <c r="CE168" s="12"/>
      <c r="CF168" s="37"/>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412"/>
      <c r="BW169" s="12"/>
      <c r="BX169" s="12"/>
      <c r="BY169" s="12"/>
      <c r="BZ169" s="12"/>
      <c r="CA169" s="12"/>
      <c r="CB169" s="37"/>
      <c r="CC169" s="12"/>
      <c r="CD169" s="12"/>
      <c r="CE169" s="12"/>
      <c r="CF169" s="37"/>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412"/>
      <c r="BW170" s="12"/>
      <c r="BX170" s="12"/>
      <c r="BY170" s="12"/>
      <c r="BZ170" s="12"/>
      <c r="CA170" s="12"/>
      <c r="CB170" s="37"/>
      <c r="CC170" s="12"/>
      <c r="CD170" s="12"/>
      <c r="CE170" s="12"/>
      <c r="CF170" s="37"/>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412"/>
      <c r="BW171" s="12"/>
      <c r="BX171" s="12"/>
      <c r="BY171" s="12"/>
      <c r="BZ171" s="12"/>
      <c r="CA171" s="12"/>
      <c r="CB171" s="37"/>
      <c r="CC171" s="12"/>
      <c r="CD171" s="12"/>
      <c r="CE171" s="12"/>
      <c r="CF171" s="37"/>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412"/>
      <c r="BW172" s="12"/>
      <c r="BX172" s="12"/>
      <c r="BY172" s="12"/>
      <c r="BZ172" s="12"/>
      <c r="CA172" s="12"/>
      <c r="CB172" s="37"/>
      <c r="CC172" s="12"/>
      <c r="CD172" s="12"/>
      <c r="CE172" s="12"/>
      <c r="CF172" s="37"/>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412"/>
      <c r="BW173" s="12"/>
      <c r="BX173" s="12"/>
      <c r="BY173" s="12"/>
      <c r="BZ173" s="12"/>
      <c r="CA173" s="12"/>
      <c r="CB173" s="37"/>
      <c r="CC173" s="12"/>
      <c r="CD173" s="12"/>
      <c r="CE173" s="12"/>
      <c r="CF173" s="37"/>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412"/>
      <c r="BW174" s="12"/>
      <c r="BX174" s="12"/>
      <c r="BY174" s="12"/>
      <c r="BZ174" s="12"/>
      <c r="CA174" s="12"/>
      <c r="CB174" s="37"/>
      <c r="CC174" s="12"/>
      <c r="CD174" s="12"/>
      <c r="CE174" s="12"/>
      <c r="CF174" s="37"/>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412"/>
      <c r="BW175" s="12"/>
      <c r="BX175" s="12"/>
      <c r="BY175" s="12"/>
      <c r="BZ175" s="12"/>
      <c r="CA175" s="12"/>
      <c r="CB175" s="37"/>
      <c r="CC175" s="12"/>
      <c r="CD175" s="12"/>
      <c r="CE175" s="12"/>
      <c r="CF175" s="37"/>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412"/>
      <c r="BW176" s="12"/>
      <c r="BX176" s="12"/>
      <c r="BY176" s="12"/>
      <c r="BZ176" s="12"/>
      <c r="CA176" s="12"/>
      <c r="CB176" s="37"/>
      <c r="CC176" s="12"/>
      <c r="CD176" s="12"/>
      <c r="CE176" s="12"/>
      <c r="CF176" s="37"/>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412"/>
      <c r="BW177" s="12"/>
      <c r="BX177" s="12"/>
      <c r="BY177" s="12"/>
      <c r="BZ177" s="12"/>
      <c r="CA177" s="12"/>
      <c r="CB177" s="37"/>
      <c r="CC177" s="12"/>
      <c r="CD177" s="12"/>
      <c r="CE177" s="12"/>
      <c r="CF177" s="37"/>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412"/>
      <c r="BW178" s="12"/>
      <c r="BX178" s="12"/>
      <c r="BY178" s="12"/>
      <c r="BZ178" s="12"/>
      <c r="CA178" s="12"/>
      <c r="CB178" s="37"/>
      <c r="CC178" s="12"/>
      <c r="CD178" s="12"/>
      <c r="CE178" s="12"/>
      <c r="CF178" s="37"/>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412"/>
      <c r="BW179" s="12"/>
      <c r="BX179" s="12"/>
      <c r="BY179" s="12"/>
      <c r="BZ179" s="12"/>
      <c r="CA179" s="12"/>
      <c r="CB179" s="37"/>
      <c r="CC179" s="12"/>
      <c r="CD179" s="12"/>
      <c r="CE179" s="12"/>
      <c r="CF179" s="37"/>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412"/>
      <c r="BW180" s="12"/>
      <c r="BX180" s="12"/>
      <c r="BY180" s="12"/>
      <c r="BZ180" s="12"/>
      <c r="CA180" s="12"/>
      <c r="CB180" s="37"/>
      <c r="CC180" s="12"/>
      <c r="CD180" s="12"/>
      <c r="CE180" s="12"/>
      <c r="CF180" s="37"/>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412"/>
      <c r="BW181" s="12"/>
      <c r="BX181" s="12"/>
      <c r="BY181" s="12"/>
      <c r="BZ181" s="12"/>
      <c r="CA181" s="12"/>
      <c r="CB181" s="37"/>
      <c r="CC181" s="12"/>
      <c r="CD181" s="12"/>
      <c r="CE181" s="12"/>
      <c r="CF181" s="37"/>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412"/>
      <c r="BW182" s="12"/>
      <c r="BX182" s="12"/>
      <c r="BY182" s="12"/>
      <c r="BZ182" s="12"/>
      <c r="CA182" s="12"/>
      <c r="CB182" s="37"/>
      <c r="CC182" s="12"/>
      <c r="CD182" s="12"/>
      <c r="CE182" s="12"/>
      <c r="CF182" s="37"/>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412"/>
      <c r="BW183" s="12"/>
      <c r="BX183" s="12"/>
      <c r="BY183" s="12"/>
      <c r="BZ183" s="12"/>
      <c r="CA183" s="12"/>
      <c r="CB183" s="37"/>
      <c r="CC183" s="12"/>
      <c r="CD183" s="12"/>
      <c r="CE183" s="12"/>
      <c r="CF183" s="37"/>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412"/>
      <c r="BW184" s="12"/>
      <c r="BX184" s="12"/>
      <c r="BY184" s="12"/>
      <c r="BZ184" s="12"/>
      <c r="CA184" s="12"/>
      <c r="CB184" s="37"/>
      <c r="CC184" s="12"/>
      <c r="CD184" s="12"/>
      <c r="CE184" s="12"/>
      <c r="CF184" s="37"/>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412"/>
      <c r="BW185" s="12"/>
      <c r="BX185" s="12"/>
      <c r="BY185" s="12"/>
      <c r="BZ185" s="12"/>
      <c r="CA185" s="12"/>
      <c r="CB185" s="37"/>
      <c r="CC185" s="12"/>
      <c r="CD185" s="12"/>
      <c r="CE185" s="12"/>
      <c r="CF185" s="37"/>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412"/>
      <c r="BW186" s="12"/>
      <c r="BX186" s="12"/>
      <c r="BY186" s="12"/>
      <c r="BZ186" s="12"/>
      <c r="CA186" s="12"/>
      <c r="CB186" s="37"/>
      <c r="CC186" s="12"/>
      <c r="CD186" s="12"/>
      <c r="CE186" s="12"/>
      <c r="CF186" s="37"/>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412"/>
      <c r="BW187" s="12"/>
      <c r="BX187" s="12"/>
      <c r="BY187" s="12"/>
      <c r="BZ187" s="12"/>
      <c r="CA187" s="12"/>
      <c r="CB187" s="37"/>
      <c r="CC187" s="12"/>
      <c r="CD187" s="12"/>
      <c r="CE187" s="12"/>
      <c r="CF187" s="37"/>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412"/>
      <c r="BW188" s="12"/>
      <c r="BX188" s="12"/>
      <c r="BY188" s="12"/>
      <c r="BZ188" s="12"/>
      <c r="CA188" s="12"/>
      <c r="CB188" s="37"/>
      <c r="CC188" s="12"/>
      <c r="CD188" s="12"/>
      <c r="CE188" s="12"/>
      <c r="CF188" s="37"/>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412"/>
      <c r="BW189" s="12"/>
      <c r="BX189" s="12"/>
      <c r="BY189" s="12"/>
      <c r="BZ189" s="12"/>
      <c r="CA189" s="12"/>
      <c r="CB189" s="37"/>
      <c r="CC189" s="12"/>
      <c r="CD189" s="12"/>
      <c r="CE189" s="12"/>
      <c r="CF189" s="37"/>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412"/>
      <c r="BW190" s="12"/>
      <c r="BX190" s="12"/>
      <c r="BY190" s="12"/>
      <c r="BZ190" s="12"/>
      <c r="CA190" s="12"/>
      <c r="CB190" s="37"/>
      <c r="CC190" s="12"/>
      <c r="CD190" s="12"/>
      <c r="CE190" s="12"/>
      <c r="CF190" s="37"/>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412"/>
      <c r="BW191" s="12"/>
      <c r="BX191" s="12"/>
      <c r="BY191" s="12"/>
      <c r="BZ191" s="12"/>
      <c r="CA191" s="12"/>
      <c r="CB191" s="37"/>
      <c r="CC191" s="12"/>
      <c r="CD191" s="12"/>
      <c r="CE191" s="12"/>
      <c r="CF191" s="37"/>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412"/>
      <c r="BW192" s="12"/>
      <c r="BX192" s="12"/>
      <c r="BY192" s="12"/>
      <c r="BZ192" s="12"/>
      <c r="CA192" s="12"/>
      <c r="CB192" s="37"/>
      <c r="CC192" s="12"/>
      <c r="CD192" s="12"/>
      <c r="CE192" s="12"/>
      <c r="CF192" s="37"/>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412"/>
      <c r="BW193" s="12"/>
      <c r="BX193" s="12"/>
      <c r="BY193" s="12"/>
      <c r="BZ193" s="12"/>
      <c r="CA193" s="12"/>
      <c r="CB193" s="37"/>
      <c r="CC193" s="12"/>
      <c r="CD193" s="12"/>
      <c r="CE193" s="12"/>
      <c r="CF193" s="37"/>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412"/>
      <c r="BW194" s="12"/>
      <c r="BX194" s="12"/>
      <c r="BY194" s="12"/>
      <c r="BZ194" s="12"/>
      <c r="CA194" s="12"/>
      <c r="CB194" s="37"/>
      <c r="CC194" s="12"/>
      <c r="CD194" s="12"/>
      <c r="CE194" s="12"/>
      <c r="CF194" s="37"/>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412"/>
      <c r="BW195" s="12"/>
      <c r="BX195" s="12"/>
      <c r="BY195" s="12"/>
      <c r="BZ195" s="12"/>
      <c r="CA195" s="12"/>
      <c r="CB195" s="37"/>
      <c r="CC195" s="12"/>
      <c r="CD195" s="12"/>
      <c r="CE195" s="12"/>
      <c r="CF195" s="37"/>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412"/>
      <c r="BW196" s="12"/>
      <c r="BX196" s="12"/>
      <c r="BY196" s="12"/>
      <c r="BZ196" s="12"/>
      <c r="CA196" s="12"/>
      <c r="CB196" s="37"/>
      <c r="CC196" s="12"/>
      <c r="CD196" s="12"/>
      <c r="CE196" s="12"/>
      <c r="CF196" s="37"/>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412"/>
      <c r="BW197" s="12"/>
      <c r="BX197" s="12"/>
      <c r="BY197" s="12"/>
      <c r="BZ197" s="12"/>
      <c r="CA197" s="12"/>
      <c r="CB197" s="37"/>
      <c r="CC197" s="12"/>
      <c r="CD197" s="12"/>
      <c r="CE197" s="12"/>
      <c r="CF197" s="37"/>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412"/>
      <c r="BW198" s="12"/>
      <c r="BX198" s="12"/>
      <c r="BY198" s="12"/>
      <c r="BZ198" s="12"/>
      <c r="CA198" s="12"/>
      <c r="CB198" s="37"/>
      <c r="CC198" s="12"/>
      <c r="CD198" s="12"/>
      <c r="CE198" s="12"/>
      <c r="CF198" s="37"/>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412"/>
      <c r="BW199" s="12"/>
      <c r="BX199" s="12"/>
      <c r="BY199" s="12"/>
      <c r="BZ199" s="12"/>
      <c r="CA199" s="12"/>
      <c r="CB199" s="37"/>
      <c r="CC199" s="12"/>
      <c r="CD199" s="12"/>
      <c r="CE199" s="12"/>
      <c r="CF199" s="37"/>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412"/>
      <c r="BW200" s="12"/>
      <c r="BX200" s="12"/>
      <c r="BY200" s="12"/>
      <c r="BZ200" s="12"/>
      <c r="CA200" s="12"/>
      <c r="CB200" s="37"/>
      <c r="CC200" s="12"/>
      <c r="CD200" s="12"/>
      <c r="CE200" s="12"/>
      <c r="CF200" s="37"/>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412"/>
      <c r="BW201" s="12"/>
      <c r="BX201" s="12"/>
      <c r="BY201" s="12"/>
      <c r="BZ201" s="12"/>
      <c r="CA201" s="12"/>
      <c r="CB201" s="37"/>
      <c r="CC201" s="12"/>
      <c r="CD201" s="12"/>
      <c r="CE201" s="12"/>
      <c r="CF201" s="37"/>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412"/>
      <c r="BW202" s="12"/>
      <c r="BX202" s="12"/>
      <c r="BY202" s="12"/>
      <c r="BZ202" s="12"/>
      <c r="CA202" s="12"/>
      <c r="CB202" s="37"/>
      <c r="CC202" s="12"/>
      <c r="CD202" s="12"/>
      <c r="CE202" s="12"/>
      <c r="CF202" s="37"/>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412"/>
      <c r="BW203" s="12"/>
      <c r="BX203" s="12"/>
      <c r="BY203" s="12"/>
      <c r="BZ203" s="12"/>
      <c r="CA203" s="12"/>
      <c r="CB203" s="37"/>
      <c r="CC203" s="12"/>
      <c r="CD203" s="12"/>
      <c r="CE203" s="12"/>
      <c r="CF203" s="37"/>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412"/>
      <c r="BW204" s="12"/>
      <c r="BX204" s="12"/>
      <c r="BY204" s="12"/>
      <c r="BZ204" s="12"/>
      <c r="CA204" s="12"/>
      <c r="CB204" s="37"/>
      <c r="CC204" s="12"/>
      <c r="CD204" s="12"/>
      <c r="CE204" s="12"/>
      <c r="CF204" s="37"/>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412"/>
      <c r="BW205" s="12"/>
      <c r="BX205" s="12"/>
      <c r="BY205" s="12"/>
      <c r="BZ205" s="12"/>
      <c r="CA205" s="12"/>
      <c r="CB205" s="37"/>
      <c r="CC205" s="12"/>
      <c r="CD205" s="12"/>
      <c r="CE205" s="12"/>
      <c r="CF205" s="37"/>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412"/>
      <c r="BW206" s="12"/>
      <c r="BX206" s="12"/>
      <c r="BY206" s="12"/>
      <c r="BZ206" s="12"/>
      <c r="CA206" s="12"/>
      <c r="CB206" s="37"/>
      <c r="CC206" s="12"/>
      <c r="CD206" s="12"/>
      <c r="CE206" s="12"/>
      <c r="CF206" s="37"/>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412"/>
      <c r="BW207" s="12"/>
      <c r="BX207" s="12"/>
      <c r="BY207" s="12"/>
      <c r="BZ207" s="12"/>
      <c r="CA207" s="12"/>
      <c r="CB207" s="37"/>
      <c r="CC207" s="12"/>
      <c r="CD207" s="12"/>
      <c r="CE207" s="12"/>
      <c r="CF207" s="37"/>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412"/>
      <c r="BW208" s="12"/>
      <c r="BX208" s="12"/>
      <c r="BY208" s="12"/>
      <c r="BZ208" s="12"/>
      <c r="CA208" s="12"/>
      <c r="CB208" s="37"/>
      <c r="CC208" s="12"/>
      <c r="CD208" s="12"/>
      <c r="CE208" s="12"/>
      <c r="CF208" s="37"/>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412"/>
      <c r="BW209" s="12"/>
      <c r="BX209" s="12"/>
      <c r="BY209" s="12"/>
      <c r="BZ209" s="12"/>
      <c r="CA209" s="12"/>
      <c r="CB209" s="37"/>
      <c r="CC209" s="12"/>
      <c r="CD209" s="12"/>
      <c r="CE209" s="12"/>
      <c r="CF209" s="37"/>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412"/>
      <c r="BW210" s="12"/>
      <c r="BX210" s="12"/>
      <c r="BY210" s="12"/>
      <c r="BZ210" s="12"/>
      <c r="CA210" s="12"/>
      <c r="CB210" s="37"/>
      <c r="CC210" s="12"/>
      <c r="CD210" s="12"/>
      <c r="CE210" s="12"/>
      <c r="CF210" s="37"/>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412"/>
      <c r="BW211" s="12"/>
      <c r="BX211" s="12"/>
      <c r="BY211" s="12"/>
      <c r="BZ211" s="12"/>
      <c r="CA211" s="12"/>
      <c r="CB211" s="37"/>
      <c r="CC211" s="12"/>
      <c r="CD211" s="12"/>
      <c r="CE211" s="12"/>
      <c r="CF211" s="37"/>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412"/>
      <c r="BW212" s="12"/>
      <c r="BX212" s="12"/>
      <c r="BY212" s="12"/>
      <c r="BZ212" s="12"/>
      <c r="CA212" s="12"/>
      <c r="CB212" s="37"/>
      <c r="CC212" s="12"/>
      <c r="CD212" s="12"/>
      <c r="CE212" s="12"/>
      <c r="CF212" s="37"/>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412"/>
      <c r="BW213" s="12"/>
      <c r="BX213" s="12"/>
      <c r="BY213" s="12"/>
      <c r="BZ213" s="12"/>
      <c r="CA213" s="12"/>
      <c r="CB213" s="37"/>
      <c r="CC213" s="12"/>
      <c r="CD213" s="12"/>
      <c r="CE213" s="12"/>
      <c r="CF213" s="37"/>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412"/>
      <c r="BW214" s="12"/>
      <c r="BX214" s="12"/>
      <c r="BY214" s="12"/>
      <c r="BZ214" s="12"/>
      <c r="CA214" s="12"/>
      <c r="CB214" s="37"/>
      <c r="CC214" s="12"/>
      <c r="CD214" s="12"/>
      <c r="CE214" s="12"/>
      <c r="CF214" s="37"/>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412"/>
      <c r="BW215" s="12"/>
      <c r="BX215" s="12"/>
      <c r="BY215" s="12"/>
      <c r="BZ215" s="12"/>
      <c r="CA215" s="12"/>
      <c r="CB215" s="37"/>
      <c r="CC215" s="12"/>
      <c r="CD215" s="12"/>
      <c r="CE215" s="12"/>
      <c r="CF215" s="37"/>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412"/>
      <c r="BW216" s="12"/>
      <c r="BX216" s="12"/>
      <c r="BY216" s="12"/>
      <c r="BZ216" s="12"/>
      <c r="CA216" s="12"/>
      <c r="CB216" s="37"/>
      <c r="CC216" s="12"/>
      <c r="CD216" s="12"/>
      <c r="CE216" s="12"/>
      <c r="CF216" s="37"/>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412"/>
      <c r="BW217" s="12"/>
      <c r="BX217" s="12"/>
      <c r="BY217" s="12"/>
      <c r="BZ217" s="12"/>
      <c r="CA217" s="12"/>
      <c r="CB217" s="37"/>
      <c r="CC217" s="12"/>
      <c r="CD217" s="12"/>
      <c r="CE217" s="12"/>
      <c r="CF217" s="37"/>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412"/>
      <c r="BW218" s="12"/>
      <c r="BX218" s="12"/>
      <c r="BY218" s="12"/>
      <c r="BZ218" s="12"/>
      <c r="CA218" s="12"/>
      <c r="CB218" s="37"/>
      <c r="CC218" s="12"/>
      <c r="CD218" s="12"/>
      <c r="CE218" s="12"/>
      <c r="CF218" s="37"/>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412"/>
      <c r="BW219" s="12"/>
      <c r="BX219" s="12"/>
      <c r="BY219" s="12"/>
      <c r="BZ219" s="12"/>
      <c r="CA219" s="12"/>
      <c r="CB219" s="37"/>
      <c r="CC219" s="12"/>
      <c r="CD219" s="12"/>
      <c r="CE219" s="12"/>
      <c r="CF219" s="37"/>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412"/>
      <c r="BW220" s="12"/>
      <c r="BX220" s="12"/>
      <c r="BY220" s="12"/>
      <c r="BZ220" s="12"/>
      <c r="CA220" s="12"/>
      <c r="CB220" s="37"/>
      <c r="CC220" s="12"/>
      <c r="CD220" s="12"/>
      <c r="CE220" s="12"/>
      <c r="CF220" s="37"/>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412"/>
      <c r="BW221" s="12"/>
      <c r="BX221" s="12"/>
      <c r="BY221" s="12"/>
      <c r="BZ221" s="12"/>
      <c r="CA221" s="12"/>
      <c r="CB221" s="37"/>
      <c r="CC221" s="12"/>
      <c r="CD221" s="12"/>
      <c r="CE221" s="12"/>
      <c r="CF221" s="37"/>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412"/>
      <c r="BW222" s="12"/>
      <c r="BX222" s="12"/>
      <c r="BY222" s="12"/>
      <c r="BZ222" s="12"/>
      <c r="CA222" s="12"/>
      <c r="CB222" s="37"/>
      <c r="CC222" s="12"/>
      <c r="CD222" s="12"/>
      <c r="CE222" s="12"/>
      <c r="CF222" s="37"/>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412"/>
      <c r="BW223" s="12"/>
      <c r="BX223" s="12"/>
      <c r="BY223" s="12"/>
      <c r="BZ223" s="12"/>
      <c r="CA223" s="12"/>
      <c r="CB223" s="37"/>
      <c r="CC223" s="12"/>
      <c r="CD223" s="12"/>
      <c r="CE223" s="12"/>
      <c r="CF223" s="37"/>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412"/>
      <c r="BW224" s="12"/>
      <c r="BX224" s="12"/>
      <c r="BY224" s="12"/>
      <c r="BZ224" s="12"/>
      <c r="CA224" s="12"/>
      <c r="CB224" s="37"/>
      <c r="CC224" s="12"/>
      <c r="CD224" s="12"/>
      <c r="CE224" s="12"/>
      <c r="CF224" s="37"/>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412"/>
      <c r="BW225" s="12"/>
      <c r="BX225" s="12"/>
      <c r="BY225" s="12"/>
      <c r="BZ225" s="12"/>
      <c r="CA225" s="12"/>
      <c r="CB225" s="37"/>
      <c r="CC225" s="12"/>
      <c r="CD225" s="12"/>
      <c r="CE225" s="12"/>
      <c r="CF225" s="37"/>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412"/>
      <c r="BW226" s="12"/>
      <c r="BX226" s="12"/>
      <c r="BY226" s="12"/>
      <c r="BZ226" s="12"/>
      <c r="CA226" s="12"/>
      <c r="CB226" s="37"/>
      <c r="CC226" s="12"/>
      <c r="CD226" s="12"/>
      <c r="CE226" s="12"/>
      <c r="CF226" s="37"/>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412"/>
      <c r="BW227" s="12"/>
      <c r="BX227" s="12"/>
      <c r="BY227" s="12"/>
      <c r="BZ227" s="12"/>
      <c r="CA227" s="12"/>
      <c r="CB227" s="37"/>
      <c r="CC227" s="12"/>
      <c r="CD227" s="12"/>
      <c r="CE227" s="12"/>
      <c r="CF227" s="37"/>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412"/>
      <c r="BW228" s="12"/>
      <c r="BX228" s="12"/>
      <c r="BY228" s="12"/>
      <c r="BZ228" s="12"/>
      <c r="CA228" s="12"/>
      <c r="CB228" s="37"/>
      <c r="CC228" s="12"/>
      <c r="CD228" s="12"/>
      <c r="CE228" s="12"/>
      <c r="CF228" s="37"/>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412"/>
      <c r="BW229" s="12"/>
      <c r="BX229" s="12"/>
      <c r="BY229" s="12"/>
      <c r="BZ229" s="12"/>
      <c r="CA229" s="12"/>
      <c r="CB229" s="37"/>
      <c r="CC229" s="12"/>
      <c r="CD229" s="12"/>
      <c r="CE229" s="12"/>
      <c r="CF229" s="37"/>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412"/>
      <c r="BW230" s="12"/>
      <c r="BX230" s="12"/>
      <c r="BY230" s="12"/>
      <c r="BZ230" s="12"/>
      <c r="CA230" s="12"/>
      <c r="CB230" s="37"/>
      <c r="CC230" s="12"/>
      <c r="CD230" s="12"/>
      <c r="CE230" s="12"/>
      <c r="CF230" s="37"/>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412"/>
      <c r="BW231" s="12"/>
      <c r="BX231" s="12"/>
      <c r="BY231" s="12"/>
      <c r="BZ231" s="12"/>
      <c r="CA231" s="12"/>
      <c r="CB231" s="37"/>
      <c r="CC231" s="12"/>
      <c r="CD231" s="12"/>
      <c r="CE231" s="12"/>
      <c r="CF231" s="37"/>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412"/>
      <c r="BW232" s="12"/>
      <c r="BX232" s="12"/>
      <c r="BY232" s="12"/>
      <c r="BZ232" s="12"/>
      <c r="CA232" s="12"/>
      <c r="CB232" s="37"/>
      <c r="CC232" s="12"/>
      <c r="CD232" s="12"/>
      <c r="CE232" s="12"/>
      <c r="CF232" s="37"/>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412"/>
      <c r="BW233" s="12"/>
      <c r="BX233" s="12"/>
      <c r="BY233" s="12"/>
      <c r="BZ233" s="12"/>
      <c r="CA233" s="12"/>
      <c r="CB233" s="37"/>
      <c r="CC233" s="12"/>
      <c r="CD233" s="12"/>
      <c r="CE233" s="12"/>
      <c r="CF233" s="37"/>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412"/>
      <c r="BW234" s="12"/>
      <c r="BX234" s="12"/>
      <c r="BY234" s="12"/>
      <c r="BZ234" s="12"/>
      <c r="CA234" s="12"/>
      <c r="CB234" s="37"/>
      <c r="CC234" s="12"/>
      <c r="CD234" s="12"/>
      <c r="CE234" s="12"/>
      <c r="CF234" s="37"/>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412"/>
      <c r="BW235" s="12"/>
      <c r="BX235" s="12"/>
      <c r="BY235" s="12"/>
      <c r="BZ235" s="12"/>
      <c r="CA235" s="12"/>
      <c r="CB235" s="37"/>
      <c r="CC235" s="12"/>
      <c r="CD235" s="12"/>
      <c r="CE235" s="12"/>
      <c r="CF235" s="37"/>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412"/>
      <c r="BW236" s="12"/>
      <c r="BX236" s="12"/>
      <c r="BY236" s="12"/>
      <c r="BZ236" s="12"/>
      <c r="CA236" s="12"/>
      <c r="CB236" s="37"/>
      <c r="CC236" s="12"/>
      <c r="CD236" s="12"/>
      <c r="CE236" s="12"/>
      <c r="CF236" s="37"/>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412"/>
      <c r="BW237" s="12"/>
      <c r="BX237" s="12"/>
      <c r="BY237" s="12"/>
      <c r="BZ237" s="12"/>
      <c r="CA237" s="12"/>
      <c r="CB237" s="37"/>
      <c r="CC237" s="12"/>
      <c r="CD237" s="12"/>
      <c r="CE237" s="12"/>
      <c r="CF237" s="37"/>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412"/>
      <c r="BW238" s="12"/>
      <c r="BX238" s="12"/>
      <c r="BY238" s="12"/>
      <c r="BZ238" s="12"/>
      <c r="CA238" s="12"/>
      <c r="CB238" s="37"/>
      <c r="CC238" s="12"/>
      <c r="CD238" s="12"/>
      <c r="CE238" s="12"/>
      <c r="CF238" s="37"/>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412"/>
      <c r="BW239" s="12"/>
      <c r="BX239" s="12"/>
      <c r="BY239" s="12"/>
      <c r="BZ239" s="12"/>
      <c r="CA239" s="12"/>
      <c r="CB239" s="37"/>
      <c r="CC239" s="12"/>
      <c r="CD239" s="12"/>
      <c r="CE239" s="12"/>
      <c r="CF239" s="37"/>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412"/>
      <c r="BW240" s="12"/>
      <c r="BX240" s="12"/>
      <c r="BY240" s="12"/>
      <c r="BZ240" s="12"/>
      <c r="CA240" s="12"/>
      <c r="CB240" s="37"/>
      <c r="CC240" s="12"/>
      <c r="CD240" s="12"/>
      <c r="CE240" s="12"/>
      <c r="CF240" s="37"/>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412"/>
      <c r="BW241" s="12"/>
      <c r="BX241" s="12"/>
      <c r="BY241" s="12"/>
      <c r="BZ241" s="12"/>
      <c r="CA241" s="12"/>
      <c r="CB241" s="37"/>
      <c r="CC241" s="12"/>
      <c r="CD241" s="12"/>
      <c r="CE241" s="12"/>
      <c r="CF241" s="37"/>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412"/>
      <c r="BW242" s="12"/>
      <c r="BX242" s="12"/>
      <c r="BY242" s="12"/>
      <c r="BZ242" s="12"/>
      <c r="CA242" s="12"/>
      <c r="CB242" s="37"/>
      <c r="CC242" s="12"/>
      <c r="CD242" s="12"/>
      <c r="CE242" s="12"/>
      <c r="CF242" s="37"/>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412"/>
      <c r="BW243" s="12"/>
      <c r="BX243" s="12"/>
      <c r="BY243" s="12"/>
      <c r="BZ243" s="12"/>
      <c r="CA243" s="12"/>
      <c r="CB243" s="37"/>
      <c r="CC243" s="12"/>
      <c r="CD243" s="12"/>
      <c r="CE243" s="12"/>
      <c r="CF243" s="37"/>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412"/>
      <c r="BW244" s="12"/>
      <c r="BX244" s="12"/>
      <c r="BY244" s="12"/>
      <c r="BZ244" s="12"/>
      <c r="CA244" s="12"/>
      <c r="CB244" s="37"/>
      <c r="CC244" s="12"/>
      <c r="CD244" s="12"/>
      <c r="CE244" s="12"/>
      <c r="CF244" s="37"/>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412"/>
      <c r="BW245" s="12"/>
      <c r="BX245" s="12"/>
      <c r="BY245" s="12"/>
      <c r="BZ245" s="12"/>
      <c r="CA245" s="12"/>
      <c r="CB245" s="37"/>
      <c r="CC245" s="12"/>
      <c r="CD245" s="12"/>
      <c r="CE245" s="12"/>
      <c r="CF245" s="37"/>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412"/>
      <c r="BW246" s="12"/>
      <c r="BX246" s="12"/>
      <c r="BY246" s="12"/>
      <c r="BZ246" s="12"/>
      <c r="CA246" s="12"/>
      <c r="CB246" s="37"/>
      <c r="CC246" s="12"/>
      <c r="CD246" s="12"/>
      <c r="CE246" s="12"/>
      <c r="CF246" s="37"/>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412"/>
      <c r="BW247" s="12"/>
      <c r="BX247" s="12"/>
      <c r="BY247" s="12"/>
      <c r="BZ247" s="12"/>
      <c r="CA247" s="12"/>
      <c r="CB247" s="37"/>
      <c r="CC247" s="12"/>
      <c r="CD247" s="12"/>
      <c r="CE247" s="12"/>
      <c r="CF247" s="37"/>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412"/>
      <c r="BW248" s="12"/>
      <c r="BX248" s="12"/>
      <c r="BY248" s="12"/>
      <c r="BZ248" s="12"/>
      <c r="CA248" s="12"/>
      <c r="CB248" s="37"/>
      <c r="CC248" s="12"/>
      <c r="CD248" s="12"/>
      <c r="CE248" s="12"/>
      <c r="CF248" s="37"/>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412"/>
      <c r="BW249" s="12"/>
      <c r="BX249" s="12"/>
      <c r="BY249" s="12"/>
      <c r="BZ249" s="12"/>
      <c r="CA249" s="12"/>
      <c r="CB249" s="37"/>
      <c r="CC249" s="12"/>
      <c r="CD249" s="12"/>
      <c r="CE249" s="12"/>
      <c r="CF249" s="37"/>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412"/>
      <c r="BW250" s="12"/>
      <c r="BX250" s="12"/>
      <c r="BY250" s="12"/>
      <c r="BZ250" s="12"/>
      <c r="CA250" s="12"/>
      <c r="CB250" s="37"/>
      <c r="CC250" s="12"/>
      <c r="CD250" s="12"/>
      <c r="CE250" s="12"/>
      <c r="CF250" s="37"/>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412"/>
      <c r="BW251" s="12"/>
      <c r="BX251" s="12"/>
      <c r="BY251" s="12"/>
      <c r="BZ251" s="12"/>
      <c r="CA251" s="12"/>
      <c r="CB251" s="37"/>
      <c r="CC251" s="12"/>
      <c r="CD251" s="12"/>
      <c r="CE251" s="12"/>
      <c r="CF251" s="37"/>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412"/>
      <c r="BW252" s="12"/>
      <c r="BX252" s="12"/>
      <c r="BY252" s="12"/>
      <c r="BZ252" s="12"/>
      <c r="CA252" s="12"/>
      <c r="CB252" s="37"/>
      <c r="CC252" s="12"/>
      <c r="CD252" s="12"/>
      <c r="CE252" s="12"/>
      <c r="CF252" s="37"/>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412"/>
      <c r="BW253" s="12"/>
      <c r="BX253" s="12"/>
      <c r="BY253" s="12"/>
      <c r="BZ253" s="12"/>
      <c r="CA253" s="12"/>
      <c r="CB253" s="37"/>
      <c r="CC253" s="12"/>
      <c r="CD253" s="12"/>
      <c r="CE253" s="12"/>
      <c r="CF253" s="37"/>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412"/>
      <c r="BW254" s="12"/>
      <c r="BX254" s="12"/>
      <c r="BY254" s="12"/>
      <c r="BZ254" s="12"/>
      <c r="CA254" s="12"/>
      <c r="CB254" s="37"/>
      <c r="CC254" s="12"/>
      <c r="CD254" s="12"/>
      <c r="CE254" s="12"/>
      <c r="CF254" s="37"/>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412"/>
      <c r="BW255" s="12"/>
      <c r="BX255" s="12"/>
      <c r="BY255" s="12"/>
      <c r="BZ255" s="12"/>
      <c r="CA255" s="12"/>
      <c r="CB255" s="37"/>
      <c r="CC255" s="12"/>
      <c r="CD255" s="12"/>
      <c r="CE255" s="12"/>
      <c r="CF255" s="37"/>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412"/>
      <c r="BW256" s="12"/>
      <c r="BX256" s="12"/>
      <c r="BY256" s="12"/>
      <c r="BZ256" s="12"/>
      <c r="CA256" s="12"/>
      <c r="CB256" s="37"/>
      <c r="CC256" s="12"/>
      <c r="CD256" s="12"/>
      <c r="CE256" s="12"/>
      <c r="CF256" s="37"/>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412"/>
      <c r="BW257" s="12"/>
      <c r="BX257" s="12"/>
      <c r="BY257" s="12"/>
      <c r="BZ257" s="12"/>
      <c r="CA257" s="12"/>
      <c r="CB257" s="37"/>
      <c r="CC257" s="12"/>
      <c r="CD257" s="12"/>
      <c r="CE257" s="12"/>
      <c r="CF257" s="37"/>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412"/>
      <c r="BW258" s="12"/>
      <c r="BX258" s="12"/>
      <c r="BY258" s="12"/>
      <c r="BZ258" s="12"/>
      <c r="CA258" s="12"/>
      <c r="CB258" s="37"/>
      <c r="CC258" s="12"/>
      <c r="CD258" s="12"/>
      <c r="CE258" s="12"/>
      <c r="CF258" s="37"/>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412"/>
      <c r="BW259" s="12"/>
      <c r="BX259" s="12"/>
      <c r="BY259" s="12"/>
      <c r="BZ259" s="12"/>
      <c r="CA259" s="12"/>
      <c r="CB259" s="37"/>
      <c r="CC259" s="12"/>
      <c r="CD259" s="12"/>
      <c r="CE259" s="12"/>
      <c r="CF259" s="37"/>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412"/>
      <c r="BW260" s="12"/>
      <c r="BX260" s="12"/>
      <c r="BY260" s="12"/>
      <c r="BZ260" s="12"/>
      <c r="CA260" s="12"/>
      <c r="CB260" s="37"/>
      <c r="CC260" s="12"/>
      <c r="CD260" s="12"/>
      <c r="CE260" s="12"/>
      <c r="CF260" s="37"/>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412"/>
      <c r="BW261" s="12"/>
      <c r="BX261" s="12"/>
      <c r="BY261" s="12"/>
      <c r="BZ261" s="12"/>
      <c r="CA261" s="12"/>
      <c r="CB261" s="37"/>
      <c r="CC261" s="12"/>
      <c r="CD261" s="12"/>
      <c r="CE261" s="12"/>
      <c r="CF261" s="37"/>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412"/>
      <c r="BW262" s="12"/>
      <c r="BX262" s="12"/>
      <c r="BY262" s="12"/>
      <c r="BZ262" s="12"/>
      <c r="CA262" s="12"/>
      <c r="CB262" s="37"/>
      <c r="CC262" s="12"/>
      <c r="CD262" s="12"/>
      <c r="CE262" s="12"/>
      <c r="CF262" s="37"/>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412"/>
      <c r="BW263" s="12"/>
      <c r="BX263" s="12"/>
      <c r="BY263" s="12"/>
      <c r="BZ263" s="12"/>
      <c r="CA263" s="12"/>
      <c r="CB263" s="37"/>
      <c r="CC263" s="12"/>
      <c r="CD263" s="12"/>
      <c r="CE263" s="12"/>
      <c r="CF263" s="37"/>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412"/>
      <c r="BW264" s="12"/>
      <c r="BX264" s="12"/>
      <c r="BY264" s="12"/>
      <c r="BZ264" s="12"/>
      <c r="CA264" s="12"/>
      <c r="CB264" s="37"/>
      <c r="CC264" s="12"/>
      <c r="CD264" s="12"/>
      <c r="CE264" s="12"/>
      <c r="CF264" s="37"/>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412"/>
      <c r="BW265" s="12"/>
      <c r="BX265" s="12"/>
      <c r="BY265" s="12"/>
      <c r="BZ265" s="12"/>
      <c r="CA265" s="12"/>
      <c r="CB265" s="37"/>
      <c r="CC265" s="12"/>
      <c r="CD265" s="12"/>
      <c r="CE265" s="12"/>
      <c r="CF265" s="37"/>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412"/>
      <c r="BW266" s="12"/>
      <c r="BX266" s="12"/>
      <c r="BY266" s="12"/>
      <c r="BZ266" s="12"/>
      <c r="CA266" s="12"/>
      <c r="CB266" s="37"/>
      <c r="CC266" s="12"/>
      <c r="CD266" s="12"/>
      <c r="CE266" s="12"/>
      <c r="CF266" s="37"/>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412"/>
      <c r="BW267" s="12"/>
      <c r="BX267" s="12"/>
      <c r="BY267" s="12"/>
      <c r="BZ267" s="12"/>
      <c r="CA267" s="12"/>
      <c r="CB267" s="37"/>
      <c r="CC267" s="12"/>
      <c r="CD267" s="12"/>
      <c r="CE267" s="12"/>
      <c r="CF267" s="37"/>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412"/>
      <c r="BW268" s="12"/>
      <c r="BX268" s="12"/>
      <c r="BY268" s="12"/>
      <c r="BZ268" s="12"/>
      <c r="CA268" s="12"/>
      <c r="CB268" s="37"/>
      <c r="CC268" s="12"/>
      <c r="CD268" s="12"/>
      <c r="CE268" s="12"/>
      <c r="CF268" s="37"/>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412"/>
      <c r="BW269" s="12"/>
      <c r="BX269" s="12"/>
      <c r="BY269" s="12"/>
      <c r="BZ269" s="12"/>
      <c r="CA269" s="12"/>
      <c r="CB269" s="37"/>
      <c r="CC269" s="12"/>
      <c r="CD269" s="12"/>
      <c r="CE269" s="12"/>
      <c r="CF269" s="37"/>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412"/>
      <c r="BW270" s="12"/>
      <c r="BX270" s="12"/>
      <c r="BY270" s="12"/>
      <c r="BZ270" s="12"/>
      <c r="CA270" s="12"/>
      <c r="CB270" s="37"/>
      <c r="CC270" s="12"/>
      <c r="CD270" s="12"/>
      <c r="CE270" s="12"/>
      <c r="CF270" s="37"/>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412"/>
      <c r="BW271" s="12"/>
      <c r="BX271" s="12"/>
      <c r="BY271" s="12"/>
      <c r="BZ271" s="12"/>
      <c r="CA271" s="12"/>
      <c r="CB271" s="37"/>
      <c r="CC271" s="12"/>
      <c r="CD271" s="12"/>
      <c r="CE271" s="12"/>
      <c r="CF271" s="37"/>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412"/>
      <c r="BW272" s="12"/>
      <c r="BX272" s="12"/>
      <c r="BY272" s="12"/>
      <c r="BZ272" s="12"/>
      <c r="CA272" s="12"/>
      <c r="CB272" s="37"/>
      <c r="CC272" s="12"/>
      <c r="CD272" s="12"/>
      <c r="CE272" s="12"/>
      <c r="CF272" s="37"/>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412"/>
      <c r="BW273" s="12"/>
      <c r="BX273" s="12"/>
      <c r="BY273" s="12"/>
      <c r="BZ273" s="12"/>
      <c r="CA273" s="12"/>
      <c r="CB273" s="37"/>
      <c r="CC273" s="12"/>
      <c r="CD273" s="12"/>
      <c r="CE273" s="12"/>
      <c r="CF273" s="37"/>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412"/>
      <c r="BW274" s="12"/>
      <c r="BX274" s="12"/>
      <c r="BY274" s="12"/>
      <c r="BZ274" s="12"/>
      <c r="CA274" s="12"/>
      <c r="CB274" s="37"/>
      <c r="CC274" s="12"/>
      <c r="CD274" s="12"/>
      <c r="CE274" s="12"/>
      <c r="CF274" s="37"/>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412"/>
      <c r="BW275" s="12"/>
      <c r="BX275" s="12"/>
      <c r="BY275" s="12"/>
      <c r="BZ275" s="12"/>
      <c r="CA275" s="12"/>
      <c r="CB275" s="37"/>
      <c r="CC275" s="12"/>
      <c r="CD275" s="12"/>
      <c r="CE275" s="12"/>
      <c r="CF275" s="37"/>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412"/>
      <c r="BW276" s="12"/>
      <c r="BX276" s="12"/>
      <c r="BY276" s="12"/>
      <c r="BZ276" s="12"/>
      <c r="CA276" s="12"/>
      <c r="CB276" s="37"/>
      <c r="CC276" s="12"/>
      <c r="CD276" s="12"/>
      <c r="CE276" s="12"/>
      <c r="CF276" s="37"/>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412"/>
      <c r="BW277" s="12"/>
      <c r="BX277" s="12"/>
      <c r="BY277" s="12"/>
      <c r="BZ277" s="12"/>
      <c r="CA277" s="12"/>
      <c r="CB277" s="37"/>
      <c r="CC277" s="12"/>
      <c r="CD277" s="12"/>
      <c r="CE277" s="12"/>
      <c r="CF277" s="37"/>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412"/>
      <c r="BW278" s="12"/>
      <c r="BX278" s="12"/>
      <c r="BY278" s="12"/>
      <c r="BZ278" s="12"/>
      <c r="CA278" s="12"/>
      <c r="CB278" s="37"/>
      <c r="CC278" s="12"/>
      <c r="CD278" s="12"/>
      <c r="CE278" s="12"/>
      <c r="CF278" s="37"/>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412"/>
      <c r="BW279" s="12"/>
      <c r="BX279" s="12"/>
      <c r="BY279" s="12"/>
      <c r="BZ279" s="12"/>
      <c r="CA279" s="12"/>
      <c r="CB279" s="37"/>
      <c r="CC279" s="12"/>
      <c r="CD279" s="12"/>
      <c r="CE279" s="12"/>
      <c r="CF279" s="37"/>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412"/>
      <c r="BW280" s="12"/>
      <c r="BX280" s="12"/>
      <c r="BY280" s="12"/>
      <c r="BZ280" s="12"/>
      <c r="CA280" s="12"/>
      <c r="CB280" s="37"/>
      <c r="CC280" s="12"/>
      <c r="CD280" s="12"/>
      <c r="CE280" s="12"/>
      <c r="CF280" s="37"/>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412"/>
      <c r="BW281" s="12"/>
      <c r="BX281" s="12"/>
      <c r="BY281" s="12"/>
      <c r="BZ281" s="12"/>
      <c r="CA281" s="12"/>
      <c r="CB281" s="37"/>
      <c r="CC281" s="12"/>
      <c r="CD281" s="12"/>
      <c r="CE281" s="12"/>
      <c r="CF281" s="37"/>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412"/>
      <c r="BW282" s="12"/>
      <c r="BX282" s="12"/>
      <c r="BY282" s="12"/>
      <c r="BZ282" s="12"/>
      <c r="CA282" s="12"/>
      <c r="CB282" s="37"/>
      <c r="CC282" s="12"/>
      <c r="CD282" s="12"/>
      <c r="CE282" s="12"/>
      <c r="CF282" s="37"/>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412"/>
      <c r="BW283" s="12"/>
      <c r="BX283" s="12"/>
      <c r="BY283" s="12"/>
      <c r="BZ283" s="12"/>
      <c r="CA283" s="12"/>
      <c r="CB283" s="37"/>
      <c r="CC283" s="12"/>
      <c r="CD283" s="12"/>
      <c r="CE283" s="12"/>
      <c r="CF283" s="37"/>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412"/>
      <c r="BW284" s="12"/>
      <c r="BX284" s="12"/>
      <c r="BY284" s="12"/>
      <c r="BZ284" s="12"/>
      <c r="CA284" s="12"/>
      <c r="CB284" s="37"/>
      <c r="CC284" s="12"/>
      <c r="CD284" s="12"/>
      <c r="CE284" s="12"/>
      <c r="CF284" s="37"/>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412"/>
      <c r="BW285" s="12"/>
      <c r="BX285" s="12"/>
      <c r="BY285" s="12"/>
      <c r="BZ285" s="12"/>
      <c r="CA285" s="12"/>
      <c r="CB285" s="37"/>
      <c r="CC285" s="12"/>
      <c r="CD285" s="12"/>
      <c r="CE285" s="12"/>
      <c r="CF285" s="37"/>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412"/>
      <c r="BW286" s="12"/>
      <c r="BX286" s="12"/>
      <c r="BY286" s="12"/>
      <c r="BZ286" s="12"/>
      <c r="CA286" s="12"/>
      <c r="CB286" s="37"/>
      <c r="CC286" s="12"/>
      <c r="CD286" s="12"/>
      <c r="CE286" s="12"/>
      <c r="CF286" s="37"/>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412"/>
      <c r="BW287" s="12"/>
      <c r="BX287" s="12"/>
      <c r="BY287" s="12"/>
      <c r="BZ287" s="12"/>
      <c r="CA287" s="12"/>
      <c r="CB287" s="37"/>
      <c r="CC287" s="12"/>
      <c r="CD287" s="12"/>
      <c r="CE287" s="12"/>
      <c r="CF287" s="37"/>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412"/>
      <c r="BW288" s="12"/>
      <c r="BX288" s="12"/>
      <c r="BY288" s="12"/>
      <c r="BZ288" s="12"/>
      <c r="CA288" s="12"/>
      <c r="CB288" s="37"/>
      <c r="CC288" s="12"/>
      <c r="CD288" s="12"/>
      <c r="CE288" s="12"/>
      <c r="CF288" s="37"/>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412"/>
      <c r="BW289" s="12"/>
      <c r="BX289" s="12"/>
      <c r="BY289" s="12"/>
      <c r="BZ289" s="12"/>
      <c r="CA289" s="12"/>
      <c r="CB289" s="37"/>
      <c r="CC289" s="12"/>
      <c r="CD289" s="12"/>
      <c r="CE289" s="12"/>
      <c r="CF289" s="37"/>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412"/>
      <c r="BW290" s="12"/>
      <c r="BX290" s="12"/>
      <c r="BY290" s="12"/>
      <c r="BZ290" s="12"/>
      <c r="CA290" s="12"/>
      <c r="CB290" s="37"/>
      <c r="CC290" s="12"/>
      <c r="CD290" s="12"/>
      <c r="CE290" s="12"/>
      <c r="CF290" s="37"/>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412"/>
      <c r="BW291" s="12"/>
      <c r="BX291" s="12"/>
      <c r="BY291" s="12"/>
      <c r="BZ291" s="12"/>
      <c r="CA291" s="12"/>
      <c r="CB291" s="37"/>
      <c r="CC291" s="12"/>
      <c r="CD291" s="12"/>
      <c r="CE291" s="12"/>
      <c r="CF291" s="37"/>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412"/>
      <c r="BW292" s="12"/>
      <c r="BX292" s="12"/>
      <c r="BY292" s="12"/>
      <c r="BZ292" s="12"/>
      <c r="CA292" s="12"/>
      <c r="CB292" s="37"/>
      <c r="CC292" s="12"/>
      <c r="CD292" s="12"/>
      <c r="CE292" s="12"/>
      <c r="CF292" s="37"/>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412"/>
      <c r="BW293" s="12"/>
      <c r="BX293" s="12"/>
      <c r="BY293" s="12"/>
      <c r="BZ293" s="12"/>
      <c r="CA293" s="12"/>
      <c r="CB293" s="37"/>
      <c r="CC293" s="12"/>
      <c r="CD293" s="12"/>
      <c r="CE293" s="12"/>
      <c r="CF293" s="37"/>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412"/>
      <c r="BW294" s="12"/>
      <c r="BX294" s="12"/>
      <c r="BY294" s="12"/>
      <c r="BZ294" s="12"/>
      <c r="CA294" s="12"/>
      <c r="CB294" s="37"/>
      <c r="CC294" s="12"/>
      <c r="CD294" s="12"/>
      <c r="CE294" s="12"/>
      <c r="CF294" s="37"/>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412"/>
      <c r="BW295" s="12"/>
      <c r="BX295" s="12"/>
      <c r="BY295" s="12"/>
      <c r="BZ295" s="12"/>
      <c r="CA295" s="12"/>
      <c r="CB295" s="37"/>
      <c r="CC295" s="12"/>
      <c r="CD295" s="12"/>
      <c r="CE295" s="12"/>
      <c r="CF295" s="37"/>
    </row>
    <row r="296" spans="1:84"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416"/>
      <c r="BV296" s="417"/>
      <c r="BW296" s="37"/>
      <c r="BX296" s="37"/>
      <c r="BY296" s="37"/>
      <c r="BZ296" s="37"/>
      <c r="CA296" s="37"/>
      <c r="CB296" s="37"/>
      <c r="CC296" s="37"/>
      <c r="CD296" s="37"/>
      <c r="CE296" s="37"/>
      <c r="CF296" s="37"/>
    </row>
    <row r="297" spans="1:84"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416"/>
      <c r="BV297" s="417"/>
      <c r="BW297" s="37"/>
      <c r="BX297" s="37"/>
      <c r="BY297" s="37"/>
      <c r="BZ297" s="37"/>
      <c r="CA297" s="37"/>
      <c r="CB297" s="37"/>
      <c r="CC297" s="37"/>
      <c r="CD297" s="37"/>
      <c r="CE297" s="37"/>
      <c r="CF297" s="37"/>
    </row>
    <row r="298" spans="1:84"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416"/>
      <c r="BV298" s="417"/>
      <c r="BW298" s="37"/>
      <c r="BX298" s="37"/>
      <c r="BY298" s="37"/>
      <c r="BZ298" s="37"/>
      <c r="CA298" s="37"/>
      <c r="CB298" s="37"/>
      <c r="CC298" s="37"/>
      <c r="CD298" s="37"/>
      <c r="CE298" s="37"/>
      <c r="CF298" s="37"/>
    </row>
    <row r="299" spans="1:84"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416"/>
      <c r="BV299" s="417"/>
      <c r="BW299" s="37"/>
      <c r="BX299" s="37"/>
      <c r="BY299" s="37"/>
      <c r="BZ299" s="37"/>
      <c r="CA299" s="37"/>
      <c r="CB299" s="37"/>
      <c r="CC299" s="37"/>
      <c r="CD299" s="37"/>
      <c r="CE299" s="37"/>
      <c r="CF299" s="37"/>
    </row>
    <row r="300" spans="1:84"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416"/>
      <c r="BV300" s="417"/>
      <c r="BW300" s="37"/>
      <c r="BX300" s="37"/>
      <c r="BY300" s="37"/>
      <c r="BZ300" s="37"/>
      <c r="CA300" s="37"/>
      <c r="CB300" s="37"/>
      <c r="CC300" s="37"/>
      <c r="CD300" s="37"/>
      <c r="CE300" s="37"/>
      <c r="CF300" s="37"/>
    </row>
    <row r="301" spans="1:84"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416"/>
      <c r="BV301" s="417"/>
      <c r="BW301" s="37"/>
      <c r="BX301" s="37"/>
      <c r="BY301" s="37"/>
      <c r="BZ301" s="37"/>
      <c r="CA301" s="37"/>
      <c r="CB301" s="37"/>
      <c r="CC301" s="37"/>
      <c r="CD301" s="37"/>
      <c r="CE301" s="37"/>
      <c r="CF301" s="37"/>
    </row>
    <row r="302" spans="1:84"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416"/>
      <c r="BV302" s="417"/>
      <c r="BW302" s="37"/>
      <c r="BX302" s="37"/>
      <c r="BY302" s="37"/>
      <c r="BZ302" s="37"/>
      <c r="CA302" s="37"/>
      <c r="CB302" s="37"/>
      <c r="CC302" s="37"/>
      <c r="CD302" s="37"/>
      <c r="CE302" s="37"/>
      <c r="CF302" s="37"/>
    </row>
    <row r="303" spans="1:84"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416"/>
      <c r="BV303" s="417"/>
      <c r="BW303" s="37"/>
      <c r="BX303" s="37"/>
      <c r="BY303" s="37"/>
      <c r="BZ303" s="37"/>
      <c r="CA303" s="37"/>
      <c r="CB303" s="37"/>
      <c r="CC303" s="37"/>
      <c r="CD303" s="37"/>
      <c r="CE303" s="37"/>
      <c r="CF303" s="37"/>
    </row>
    <row r="304" spans="1:8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416"/>
      <c r="BV304" s="417"/>
      <c r="BW304" s="37"/>
      <c r="BX304" s="37"/>
      <c r="BY304" s="37"/>
      <c r="BZ304" s="37"/>
      <c r="CA304" s="37"/>
      <c r="CB304" s="37"/>
      <c r="CC304" s="37"/>
      <c r="CD304" s="37"/>
      <c r="CE304" s="37"/>
      <c r="CF304" s="37"/>
    </row>
    <row r="305" spans="1:84"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416"/>
      <c r="BV305" s="417"/>
      <c r="BW305" s="37"/>
      <c r="BX305" s="37"/>
      <c r="BY305" s="37"/>
      <c r="BZ305" s="37"/>
      <c r="CA305" s="37"/>
      <c r="CB305" s="37"/>
      <c r="CC305" s="37"/>
      <c r="CD305" s="37"/>
      <c r="CE305" s="37"/>
      <c r="CF305" s="37"/>
    </row>
    <row r="306" spans="1:84"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416"/>
      <c r="BV306" s="417"/>
      <c r="BW306" s="37"/>
      <c r="BX306" s="37"/>
      <c r="BY306" s="37"/>
      <c r="BZ306" s="37"/>
      <c r="CA306" s="37"/>
      <c r="CB306" s="37"/>
      <c r="CC306" s="37"/>
      <c r="CD306" s="37"/>
      <c r="CE306" s="37"/>
      <c r="CF306" s="37"/>
    </row>
    <row r="307" spans="1:84"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416"/>
      <c r="BV307" s="417"/>
      <c r="BW307" s="37"/>
      <c r="BX307" s="37"/>
      <c r="BY307" s="37"/>
      <c r="BZ307" s="37"/>
      <c r="CA307" s="37"/>
      <c r="CB307" s="37"/>
      <c r="CC307" s="37"/>
      <c r="CD307" s="37"/>
      <c r="CE307" s="37"/>
      <c r="CF307" s="37"/>
    </row>
    <row r="308" spans="1:84"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416"/>
      <c r="BV308" s="417"/>
      <c r="BW308" s="37"/>
      <c r="BX308" s="37"/>
      <c r="BY308" s="37"/>
      <c r="BZ308" s="37"/>
      <c r="CA308" s="37"/>
      <c r="CB308" s="37"/>
      <c r="CC308" s="37"/>
      <c r="CD308" s="37"/>
      <c r="CE308" s="37"/>
      <c r="CF308" s="37"/>
    </row>
    <row r="309" spans="1:84"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416"/>
      <c r="BV309" s="417"/>
      <c r="BW309" s="37"/>
      <c r="BX309" s="37"/>
      <c r="BY309" s="37"/>
      <c r="BZ309" s="37"/>
      <c r="CA309" s="37"/>
      <c r="CB309" s="37"/>
      <c r="CC309" s="37"/>
      <c r="CD309" s="37"/>
      <c r="CE309" s="37"/>
      <c r="CF309" s="37"/>
    </row>
    <row r="310" spans="1:84"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416"/>
      <c r="BV310" s="417"/>
      <c r="BW310" s="37"/>
      <c r="BX310" s="37"/>
      <c r="BY310" s="37"/>
      <c r="BZ310" s="37"/>
      <c r="CA310" s="37"/>
      <c r="CB310" s="37"/>
      <c r="CC310" s="37"/>
      <c r="CD310" s="37"/>
      <c r="CE310" s="37"/>
      <c r="CF310" s="37"/>
    </row>
    <row r="311" spans="1:84"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416"/>
      <c r="BV311" s="417"/>
      <c r="BW311" s="37"/>
      <c r="BX311" s="37"/>
      <c r="BY311" s="37"/>
      <c r="BZ311" s="37"/>
      <c r="CA311" s="37"/>
      <c r="CB311" s="37"/>
      <c r="CC311" s="37"/>
      <c r="CD311" s="37"/>
      <c r="CE311" s="37"/>
      <c r="CF311" s="37"/>
    </row>
    <row r="312" spans="1:84"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416"/>
      <c r="BV312" s="417"/>
      <c r="BW312" s="37"/>
      <c r="BX312" s="37"/>
      <c r="BY312" s="37"/>
      <c r="BZ312" s="37"/>
      <c r="CA312" s="37"/>
      <c r="CB312" s="37"/>
      <c r="CC312" s="37"/>
      <c r="CD312" s="37"/>
      <c r="CE312" s="37"/>
      <c r="CF312" s="37"/>
    </row>
    <row r="313" spans="1:84"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416"/>
      <c r="BV313" s="417"/>
      <c r="BW313" s="37"/>
      <c r="BX313" s="37"/>
      <c r="BY313" s="37"/>
      <c r="BZ313" s="37"/>
      <c r="CA313" s="37"/>
      <c r="CB313" s="37"/>
      <c r="CC313" s="37"/>
      <c r="CD313" s="37"/>
      <c r="CE313" s="37"/>
      <c r="CF313" s="37"/>
    </row>
    <row r="314" spans="1:8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416"/>
      <c r="BV314" s="417"/>
      <c r="BW314" s="37"/>
      <c r="BX314" s="37"/>
      <c r="BY314" s="37"/>
      <c r="BZ314" s="37"/>
      <c r="CA314" s="37"/>
      <c r="CB314" s="37"/>
      <c r="CC314" s="37"/>
      <c r="CD314" s="37"/>
      <c r="CE314" s="37"/>
      <c r="CF314" s="37"/>
    </row>
    <row r="315" spans="1:84"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416"/>
      <c r="BV315" s="417"/>
      <c r="BW315" s="37"/>
      <c r="BX315" s="37"/>
      <c r="BY315" s="37"/>
      <c r="BZ315" s="37"/>
      <c r="CA315" s="37"/>
      <c r="CB315" s="37"/>
      <c r="CC315" s="37"/>
      <c r="CD315" s="37"/>
      <c r="CE315" s="37"/>
      <c r="CF315" s="37"/>
    </row>
    <row r="316" spans="1:84"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416"/>
      <c r="BV316" s="417"/>
      <c r="BW316" s="37"/>
      <c r="BX316" s="37"/>
      <c r="BY316" s="37"/>
      <c r="BZ316" s="37"/>
      <c r="CA316" s="37"/>
      <c r="CB316" s="37"/>
      <c r="CC316" s="37"/>
      <c r="CD316" s="37"/>
      <c r="CE316" s="37"/>
      <c r="CF316" s="37"/>
    </row>
    <row r="317" spans="1:84"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416"/>
      <c r="BV317" s="417"/>
      <c r="BW317" s="37"/>
      <c r="BX317" s="37"/>
      <c r="BY317" s="37"/>
      <c r="BZ317" s="37"/>
      <c r="CA317" s="37"/>
      <c r="CB317" s="37"/>
      <c r="CC317" s="37"/>
      <c r="CD317" s="37"/>
      <c r="CE317" s="37"/>
      <c r="CF317" s="37"/>
    </row>
    <row r="318" spans="1:84"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416"/>
      <c r="BV318" s="417"/>
      <c r="BW318" s="37"/>
      <c r="BX318" s="37"/>
      <c r="BY318" s="37"/>
      <c r="BZ318" s="37"/>
      <c r="CA318" s="37"/>
      <c r="CB318" s="37"/>
      <c r="CC318" s="37"/>
      <c r="CD318" s="37"/>
      <c r="CE318" s="37"/>
      <c r="CF318" s="37"/>
    </row>
    <row r="319" spans="1:84"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416"/>
      <c r="BV319" s="417"/>
      <c r="BW319" s="37"/>
      <c r="BX319" s="37"/>
      <c r="BY319" s="37"/>
      <c r="BZ319" s="37"/>
      <c r="CA319" s="37"/>
      <c r="CB319" s="37"/>
      <c r="CC319" s="37"/>
      <c r="CD319" s="37"/>
      <c r="CE319" s="37"/>
      <c r="CF319" s="37"/>
    </row>
    <row r="320" spans="1:84"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416"/>
      <c r="BV320" s="417"/>
      <c r="BW320" s="37"/>
      <c r="BX320" s="37"/>
      <c r="BY320" s="37"/>
      <c r="BZ320" s="37"/>
      <c r="CA320" s="37"/>
      <c r="CB320" s="37"/>
      <c r="CC320" s="37"/>
      <c r="CD320" s="37"/>
      <c r="CE320" s="37"/>
      <c r="CF320" s="37"/>
    </row>
    <row r="321" spans="1:84"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416"/>
      <c r="BV321" s="417"/>
      <c r="BW321" s="37"/>
      <c r="BX321" s="37"/>
      <c r="BY321" s="37"/>
      <c r="BZ321" s="37"/>
      <c r="CA321" s="37"/>
      <c r="CB321" s="37"/>
      <c r="CC321" s="37"/>
      <c r="CD321" s="37"/>
      <c r="CE321" s="37"/>
      <c r="CF321" s="37"/>
    </row>
    <row r="322" spans="1:84"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416"/>
      <c r="BV322" s="417"/>
      <c r="BW322" s="37"/>
      <c r="BX322" s="37"/>
      <c r="BY322" s="37"/>
      <c r="BZ322" s="37"/>
      <c r="CA322" s="37"/>
      <c r="CB322" s="37"/>
      <c r="CC322" s="37"/>
      <c r="CD322" s="37"/>
      <c r="CE322" s="37"/>
      <c r="CF322" s="37"/>
    </row>
    <row r="323" spans="1:84"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416"/>
      <c r="BV323" s="417"/>
      <c r="BW323" s="37"/>
      <c r="BX323" s="37"/>
      <c r="BY323" s="37"/>
      <c r="BZ323" s="37"/>
      <c r="CA323" s="37"/>
      <c r="CB323" s="37"/>
      <c r="CC323" s="37"/>
      <c r="CD323" s="37"/>
      <c r="CE323" s="37"/>
      <c r="CF323" s="37"/>
    </row>
    <row r="324" spans="1:8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416"/>
      <c r="BV324" s="417"/>
      <c r="BW324" s="37"/>
      <c r="BX324" s="37"/>
      <c r="BY324" s="37"/>
      <c r="BZ324" s="37"/>
      <c r="CA324" s="37"/>
      <c r="CB324" s="37"/>
      <c r="CC324" s="37"/>
      <c r="CD324" s="37"/>
      <c r="CE324" s="37"/>
      <c r="CF324" s="37"/>
    </row>
    <row r="325" spans="1:84"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416"/>
      <c r="BV325" s="417"/>
      <c r="BW325" s="37"/>
      <c r="BX325" s="37"/>
      <c r="BY325" s="37"/>
      <c r="BZ325" s="37"/>
      <c r="CA325" s="37"/>
      <c r="CB325" s="37"/>
      <c r="CC325" s="37"/>
      <c r="CD325" s="37"/>
      <c r="CE325" s="37"/>
      <c r="CF325" s="37"/>
    </row>
    <row r="326" spans="1:84"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416"/>
      <c r="BV326" s="417"/>
      <c r="BW326" s="37"/>
      <c r="BX326" s="37"/>
      <c r="BY326" s="37"/>
      <c r="BZ326" s="37"/>
      <c r="CA326" s="37"/>
      <c r="CB326" s="37"/>
      <c r="CC326" s="37"/>
      <c r="CD326" s="37"/>
      <c r="CE326" s="37"/>
      <c r="CF326" s="37"/>
    </row>
    <row r="327" spans="1:84"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416"/>
      <c r="BV327" s="417"/>
      <c r="BW327" s="37"/>
      <c r="BX327" s="37"/>
      <c r="BY327" s="37"/>
      <c r="BZ327" s="37"/>
      <c r="CA327" s="37"/>
      <c r="CB327" s="37"/>
      <c r="CC327" s="37"/>
      <c r="CD327" s="37"/>
      <c r="CE327" s="37"/>
      <c r="CF327" s="37"/>
    </row>
    <row r="328" spans="1:84"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416"/>
      <c r="BV328" s="417"/>
      <c r="BW328" s="37"/>
      <c r="BX328" s="37"/>
      <c r="BY328" s="37"/>
      <c r="BZ328" s="37"/>
      <c r="CA328" s="37"/>
      <c r="CB328" s="37"/>
      <c r="CC328" s="37"/>
      <c r="CD328" s="37"/>
      <c r="CE328" s="37"/>
      <c r="CF328" s="37"/>
    </row>
    <row r="329" spans="1:84"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416"/>
      <c r="BV329" s="417"/>
      <c r="BW329" s="37"/>
      <c r="BX329" s="37"/>
      <c r="BY329" s="37"/>
      <c r="BZ329" s="37"/>
      <c r="CA329" s="37"/>
      <c r="CB329" s="37"/>
      <c r="CC329" s="37"/>
      <c r="CD329" s="37"/>
      <c r="CE329" s="37"/>
      <c r="CF329" s="37"/>
    </row>
    <row r="330" spans="1:84"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416"/>
      <c r="BV330" s="417"/>
      <c r="BW330" s="37"/>
      <c r="BX330" s="37"/>
      <c r="BY330" s="37"/>
      <c r="BZ330" s="37"/>
      <c r="CA330" s="37"/>
      <c r="CB330" s="37"/>
      <c r="CC330" s="37"/>
      <c r="CD330" s="37"/>
      <c r="CE330" s="37"/>
      <c r="CF330" s="37"/>
    </row>
    <row r="331" spans="1:84"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416"/>
      <c r="BV331" s="417"/>
      <c r="BW331" s="37"/>
      <c r="BX331" s="37"/>
      <c r="BY331" s="37"/>
      <c r="BZ331" s="37"/>
      <c r="CA331" s="37"/>
      <c r="CB331" s="37"/>
      <c r="CC331" s="37"/>
      <c r="CD331" s="37"/>
      <c r="CE331" s="37"/>
      <c r="CF331" s="37"/>
    </row>
    <row r="332" spans="1:84"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416"/>
      <c r="BV332" s="417"/>
      <c r="BW332" s="37"/>
      <c r="BX332" s="37"/>
      <c r="BY332" s="37"/>
      <c r="BZ332" s="37"/>
      <c r="CA332" s="37"/>
      <c r="CB332" s="37"/>
      <c r="CC332" s="37"/>
      <c r="CD332" s="37"/>
      <c r="CE332" s="37"/>
      <c r="CF332" s="37"/>
    </row>
    <row r="333" spans="1:84"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416"/>
      <c r="BV333" s="417"/>
      <c r="BW333" s="37"/>
      <c r="BX333" s="37"/>
      <c r="BY333" s="37"/>
      <c r="BZ333" s="37"/>
      <c r="CA333" s="37"/>
      <c r="CB333" s="37"/>
      <c r="CC333" s="37"/>
      <c r="CD333" s="37"/>
      <c r="CE333" s="37"/>
      <c r="CF333" s="37"/>
    </row>
    <row r="334" spans="1:8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416"/>
      <c r="BV334" s="417"/>
      <c r="BW334" s="37"/>
      <c r="BX334" s="37"/>
      <c r="BY334" s="37"/>
      <c r="BZ334" s="37"/>
      <c r="CA334" s="37"/>
      <c r="CB334" s="37"/>
      <c r="CC334" s="37"/>
      <c r="CD334" s="37"/>
      <c r="CE334" s="37"/>
      <c r="CF334" s="37"/>
    </row>
    <row r="335" spans="1:84"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416"/>
      <c r="BV335" s="417"/>
      <c r="BW335" s="37"/>
      <c r="BX335" s="37"/>
      <c r="BY335" s="37"/>
      <c r="BZ335" s="37"/>
      <c r="CA335" s="37"/>
      <c r="CB335" s="37"/>
      <c r="CC335" s="37"/>
      <c r="CD335" s="37"/>
      <c r="CE335" s="37"/>
      <c r="CF335" s="37"/>
    </row>
    <row r="336" spans="1:84"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416"/>
      <c r="BV336" s="417"/>
      <c r="BW336" s="37"/>
      <c r="BX336" s="37"/>
      <c r="BY336" s="37"/>
      <c r="BZ336" s="37"/>
      <c r="CA336" s="37"/>
      <c r="CB336" s="37"/>
      <c r="CC336" s="37"/>
      <c r="CD336" s="37"/>
      <c r="CE336" s="37"/>
      <c r="CF336" s="37"/>
    </row>
    <row r="337" spans="1:84"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416"/>
      <c r="BV337" s="417"/>
      <c r="BW337" s="37"/>
      <c r="BX337" s="37"/>
      <c r="BY337" s="37"/>
      <c r="BZ337" s="37"/>
      <c r="CA337" s="37"/>
      <c r="CB337" s="37"/>
      <c r="CC337" s="37"/>
      <c r="CD337" s="37"/>
      <c r="CE337" s="37"/>
      <c r="CF337" s="37"/>
    </row>
    <row r="338" spans="1:84"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416"/>
      <c r="BV338" s="417"/>
      <c r="BW338" s="37"/>
      <c r="BX338" s="37"/>
      <c r="BY338" s="37"/>
      <c r="BZ338" s="37"/>
      <c r="CA338" s="37"/>
      <c r="CB338" s="37"/>
      <c r="CC338" s="37"/>
      <c r="CD338" s="37"/>
      <c r="CE338" s="37"/>
      <c r="CF338" s="37"/>
    </row>
    <row r="339" spans="1:84"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416"/>
      <c r="BV339" s="417"/>
      <c r="BW339" s="37"/>
      <c r="BX339" s="37"/>
      <c r="BY339" s="37"/>
      <c r="BZ339" s="37"/>
      <c r="CA339" s="37"/>
      <c r="CB339" s="37"/>
      <c r="CC339" s="37"/>
      <c r="CD339" s="37"/>
      <c r="CE339" s="37"/>
      <c r="CF339" s="37"/>
    </row>
    <row r="340" spans="1:84"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416"/>
      <c r="BV340" s="417"/>
      <c r="BW340" s="37"/>
      <c r="BX340" s="37"/>
      <c r="BY340" s="37"/>
      <c r="BZ340" s="37"/>
      <c r="CA340" s="37"/>
      <c r="CB340" s="37"/>
      <c r="CC340" s="37"/>
      <c r="CD340" s="37"/>
      <c r="CE340" s="37"/>
      <c r="CF340" s="37"/>
    </row>
    <row r="341" spans="1:84"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416"/>
      <c r="BV341" s="417"/>
      <c r="BW341" s="37"/>
      <c r="BX341" s="37"/>
      <c r="BY341" s="37"/>
      <c r="BZ341" s="37"/>
      <c r="CA341" s="37"/>
      <c r="CB341" s="37"/>
      <c r="CC341" s="37"/>
      <c r="CD341" s="37"/>
      <c r="CE341" s="37"/>
      <c r="CF341" s="37"/>
    </row>
    <row r="342" spans="1:84"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416"/>
      <c r="BV342" s="417"/>
      <c r="BW342" s="37"/>
      <c r="BX342" s="37"/>
      <c r="BY342" s="37"/>
      <c r="BZ342" s="37"/>
      <c r="CA342" s="37"/>
      <c r="CB342" s="37"/>
      <c r="CC342" s="37"/>
      <c r="CD342" s="37"/>
      <c r="CE342" s="37"/>
      <c r="CF342" s="37"/>
    </row>
    <row r="343" spans="1:84"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416"/>
      <c r="BV343" s="417"/>
      <c r="BW343" s="37"/>
      <c r="BX343" s="37"/>
      <c r="BY343" s="37"/>
      <c r="BZ343" s="37"/>
      <c r="CA343" s="37"/>
      <c r="CB343" s="37"/>
      <c r="CC343" s="37"/>
      <c r="CD343" s="37"/>
      <c r="CE343" s="37"/>
      <c r="CF343" s="37"/>
    </row>
    <row r="344" spans="1:8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416"/>
      <c r="BV344" s="417"/>
      <c r="BW344" s="37"/>
      <c r="BX344" s="37"/>
      <c r="BY344" s="37"/>
      <c r="BZ344" s="37"/>
      <c r="CA344" s="37"/>
      <c r="CB344" s="37"/>
      <c r="CC344" s="37"/>
      <c r="CD344" s="37"/>
      <c r="CE344" s="37"/>
      <c r="CF344" s="37"/>
    </row>
    <row r="345" spans="1:84"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416"/>
      <c r="BV345" s="417"/>
      <c r="BW345" s="37"/>
      <c r="BX345" s="37"/>
      <c r="BY345" s="37"/>
      <c r="BZ345" s="37"/>
      <c r="CA345" s="37"/>
      <c r="CB345" s="37"/>
      <c r="CC345" s="37"/>
      <c r="CD345" s="37"/>
      <c r="CE345" s="37"/>
      <c r="CF345" s="37"/>
    </row>
    <row r="346" spans="1:84"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416"/>
      <c r="BV346" s="417"/>
      <c r="BW346" s="37"/>
      <c r="BX346" s="37"/>
      <c r="BY346" s="37"/>
      <c r="BZ346" s="37"/>
      <c r="CA346" s="37"/>
      <c r="CB346" s="37"/>
      <c r="CC346" s="37"/>
      <c r="CD346" s="37"/>
      <c r="CE346" s="37"/>
      <c r="CF346" s="37"/>
    </row>
    <row r="347" spans="1:84"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416"/>
      <c r="BV347" s="417"/>
      <c r="BW347" s="37"/>
      <c r="BX347" s="37"/>
      <c r="BY347" s="37"/>
      <c r="BZ347" s="37"/>
      <c r="CA347" s="37"/>
      <c r="CB347" s="37"/>
      <c r="CC347" s="37"/>
      <c r="CD347" s="37"/>
      <c r="CE347" s="37"/>
      <c r="CF347" s="37"/>
    </row>
    <row r="348" spans="1:84"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416"/>
      <c r="BV348" s="417"/>
      <c r="BW348" s="37"/>
      <c r="BX348" s="37"/>
      <c r="BY348" s="37"/>
      <c r="BZ348" s="37"/>
      <c r="CA348" s="37"/>
      <c r="CB348" s="37"/>
      <c r="CC348" s="37"/>
      <c r="CD348" s="37"/>
      <c r="CE348" s="37"/>
      <c r="CF348" s="37"/>
    </row>
    <row r="349" spans="1:84"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416"/>
      <c r="BV349" s="417"/>
      <c r="BW349" s="37"/>
      <c r="BX349" s="37"/>
      <c r="BY349" s="37"/>
      <c r="BZ349" s="37"/>
      <c r="CA349" s="37"/>
      <c r="CB349" s="37"/>
      <c r="CC349" s="37"/>
      <c r="CD349" s="37"/>
      <c r="CE349" s="37"/>
      <c r="CF349" s="37"/>
    </row>
    <row r="350" spans="1:84"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416"/>
      <c r="BV350" s="417"/>
      <c r="BW350" s="37"/>
      <c r="BX350" s="37"/>
      <c r="BY350" s="37"/>
      <c r="BZ350" s="37"/>
      <c r="CA350" s="37"/>
      <c r="CB350" s="37"/>
      <c r="CC350" s="37"/>
      <c r="CD350" s="37"/>
      <c r="CE350" s="37"/>
      <c r="CF350" s="37"/>
    </row>
    <row r="351" spans="1:84"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416"/>
      <c r="BV351" s="417"/>
      <c r="BW351" s="37"/>
      <c r="BX351" s="37"/>
      <c r="BY351" s="37"/>
      <c r="BZ351" s="37"/>
      <c r="CA351" s="37"/>
      <c r="CB351" s="37"/>
      <c r="CC351" s="37"/>
      <c r="CD351" s="37"/>
      <c r="CE351" s="37"/>
      <c r="CF351" s="37"/>
    </row>
    <row r="352" spans="1:84"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416"/>
      <c r="BV352" s="417"/>
      <c r="BW352" s="37"/>
      <c r="BX352" s="37"/>
      <c r="BY352" s="37"/>
      <c r="BZ352" s="37"/>
      <c r="CA352" s="37"/>
      <c r="CB352" s="37"/>
      <c r="CC352" s="37"/>
      <c r="CD352" s="37"/>
      <c r="CE352" s="37"/>
      <c r="CF352" s="37"/>
    </row>
    <row r="353" spans="1:84"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416"/>
      <c r="BV353" s="417"/>
      <c r="BW353" s="37"/>
      <c r="BX353" s="37"/>
      <c r="BY353" s="37"/>
      <c r="BZ353" s="37"/>
      <c r="CA353" s="37"/>
      <c r="CB353" s="37"/>
      <c r="CC353" s="37"/>
      <c r="CD353" s="37"/>
      <c r="CE353" s="37"/>
      <c r="CF353" s="37"/>
    </row>
    <row r="354" spans="1:8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416"/>
      <c r="BV354" s="417"/>
      <c r="BW354" s="37"/>
      <c r="BX354" s="37"/>
      <c r="BY354" s="37"/>
      <c r="BZ354" s="37"/>
      <c r="CA354" s="37"/>
      <c r="CB354" s="37"/>
      <c r="CC354" s="37"/>
      <c r="CD354" s="37"/>
      <c r="CE354" s="37"/>
      <c r="CF354" s="37"/>
    </row>
    <row r="355" spans="1:84"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416"/>
      <c r="BV355" s="417"/>
      <c r="BW355" s="37"/>
      <c r="BX355" s="37"/>
      <c r="BY355" s="37"/>
      <c r="BZ355" s="37"/>
      <c r="CA355" s="37"/>
      <c r="CB355" s="37"/>
      <c r="CC355" s="37"/>
      <c r="CD355" s="37"/>
      <c r="CE355" s="37"/>
      <c r="CF355" s="37"/>
    </row>
    <row r="356" spans="1:84"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416"/>
      <c r="BV356" s="417"/>
      <c r="BW356" s="37"/>
      <c r="BX356" s="37"/>
      <c r="BY356" s="37"/>
      <c r="BZ356" s="37"/>
      <c r="CA356" s="37"/>
      <c r="CB356" s="37"/>
      <c r="CC356" s="37"/>
      <c r="CD356" s="37"/>
      <c r="CE356" s="37"/>
      <c r="CF356" s="37"/>
    </row>
    <row r="357" spans="1:84"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416"/>
      <c r="BV357" s="417"/>
      <c r="BW357" s="37"/>
      <c r="BX357" s="37"/>
      <c r="BY357" s="37"/>
      <c r="BZ357" s="37"/>
      <c r="CA357" s="37"/>
      <c r="CB357" s="37"/>
      <c r="CC357" s="37"/>
      <c r="CD357" s="37"/>
      <c r="CE357" s="37"/>
      <c r="CF357" s="37"/>
    </row>
    <row r="358" spans="1:84"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416"/>
      <c r="BV358" s="417"/>
      <c r="BW358" s="37"/>
      <c r="BX358" s="37"/>
      <c r="BY358" s="37"/>
      <c r="BZ358" s="37"/>
      <c r="CA358" s="37"/>
      <c r="CB358" s="37"/>
      <c r="CC358" s="37"/>
      <c r="CD358" s="37"/>
      <c r="CE358" s="37"/>
      <c r="CF358" s="37"/>
    </row>
    <row r="359" spans="1:84"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416"/>
      <c r="BV359" s="417"/>
      <c r="BW359" s="37"/>
      <c r="BX359" s="37"/>
      <c r="BY359" s="37"/>
      <c r="BZ359" s="37"/>
      <c r="CA359" s="37"/>
      <c r="CB359" s="37"/>
      <c r="CC359" s="37"/>
      <c r="CD359" s="37"/>
      <c r="CE359" s="37"/>
      <c r="CF359" s="37"/>
    </row>
    <row r="360" spans="1:84"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416"/>
      <c r="BV360" s="417"/>
      <c r="BW360" s="37"/>
      <c r="BX360" s="37"/>
      <c r="BY360" s="37"/>
      <c r="BZ360" s="37"/>
      <c r="CA360" s="37"/>
      <c r="CB360" s="37"/>
      <c r="CC360" s="37"/>
      <c r="CD360" s="37"/>
      <c r="CE360" s="37"/>
      <c r="CF360" s="37"/>
    </row>
    <row r="361" spans="1:84"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416"/>
      <c r="BV361" s="417"/>
      <c r="BW361" s="37"/>
      <c r="BX361" s="37"/>
      <c r="BY361" s="37"/>
      <c r="BZ361" s="37"/>
      <c r="CA361" s="37"/>
      <c r="CB361" s="37"/>
      <c r="CC361" s="37"/>
      <c r="CD361" s="37"/>
      <c r="CE361" s="37"/>
      <c r="CF361" s="37"/>
    </row>
    <row r="362" spans="1:84"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416"/>
      <c r="BV362" s="417"/>
      <c r="BW362" s="37"/>
      <c r="BX362" s="37"/>
      <c r="BY362" s="37"/>
      <c r="BZ362" s="37"/>
      <c r="CA362" s="37"/>
      <c r="CB362" s="37"/>
      <c r="CC362" s="37"/>
      <c r="CD362" s="37"/>
      <c r="CE362" s="37"/>
      <c r="CF362" s="37"/>
    </row>
    <row r="363" spans="1:84"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416"/>
      <c r="BV363" s="417"/>
      <c r="BW363" s="37"/>
      <c r="BX363" s="37"/>
      <c r="BY363" s="37"/>
      <c r="BZ363" s="37"/>
      <c r="CA363" s="37"/>
      <c r="CB363" s="37"/>
      <c r="CC363" s="37"/>
      <c r="CD363" s="37"/>
      <c r="CE363" s="37"/>
      <c r="CF363" s="37"/>
    </row>
    <row r="364" spans="1:8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416"/>
      <c r="BV364" s="417"/>
      <c r="BW364" s="37"/>
      <c r="BX364" s="37"/>
      <c r="BY364" s="37"/>
      <c r="BZ364" s="37"/>
      <c r="CA364" s="37"/>
      <c r="CB364" s="37"/>
      <c r="CC364" s="37"/>
      <c r="CD364" s="37"/>
      <c r="CE364" s="37"/>
      <c r="CF364" s="37"/>
    </row>
    <row r="365" spans="1:84"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416"/>
      <c r="BV365" s="417"/>
      <c r="BW365" s="37"/>
      <c r="BX365" s="37"/>
      <c r="BY365" s="37"/>
      <c r="BZ365" s="37"/>
      <c r="CA365" s="37"/>
      <c r="CB365" s="37"/>
      <c r="CC365" s="37"/>
      <c r="CD365" s="37"/>
      <c r="CE365" s="37"/>
      <c r="CF365" s="37"/>
    </row>
    <row r="366" spans="1:84"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416"/>
      <c r="BV366" s="417"/>
      <c r="BW366" s="37"/>
      <c r="BX366" s="37"/>
      <c r="BY366" s="37"/>
      <c r="BZ366" s="37"/>
      <c r="CA366" s="37"/>
      <c r="CB366" s="37"/>
      <c r="CC366" s="37"/>
      <c r="CD366" s="37"/>
      <c r="CE366" s="37"/>
      <c r="CF366" s="37"/>
    </row>
    <row r="367" spans="1:84"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416"/>
      <c r="BV367" s="417"/>
      <c r="BW367" s="37"/>
      <c r="BX367" s="37"/>
      <c r="BY367" s="37"/>
      <c r="BZ367" s="37"/>
      <c r="CA367" s="37"/>
      <c r="CB367" s="37"/>
      <c r="CC367" s="37"/>
      <c r="CD367" s="37"/>
      <c r="CE367" s="37"/>
      <c r="CF367" s="37"/>
    </row>
    <row r="368" spans="1:84"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416"/>
      <c r="BV368" s="417"/>
      <c r="BW368" s="37"/>
      <c r="BX368" s="37"/>
      <c r="BY368" s="37"/>
      <c r="BZ368" s="37"/>
      <c r="CA368" s="37"/>
      <c r="CB368" s="37"/>
      <c r="CC368" s="37"/>
      <c r="CD368" s="37"/>
      <c r="CE368" s="37"/>
      <c r="CF368" s="37"/>
    </row>
    <row r="369" spans="1:84"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416"/>
      <c r="BV369" s="417"/>
      <c r="BW369" s="37"/>
      <c r="BX369" s="37"/>
      <c r="BY369" s="37"/>
      <c r="BZ369" s="37"/>
      <c r="CA369" s="37"/>
      <c r="CB369" s="37"/>
      <c r="CC369" s="37"/>
      <c r="CD369" s="37"/>
      <c r="CE369" s="37"/>
      <c r="CF369" s="37"/>
    </row>
    <row r="370" spans="1:84"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416"/>
      <c r="BV370" s="417"/>
      <c r="BW370" s="37"/>
      <c r="BX370" s="37"/>
      <c r="BY370" s="37"/>
      <c r="BZ370" s="37"/>
      <c r="CA370" s="37"/>
      <c r="CB370" s="37"/>
      <c r="CC370" s="37"/>
      <c r="CD370" s="37"/>
      <c r="CE370" s="37"/>
      <c r="CF370" s="37"/>
    </row>
    <row r="371" spans="1:84"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416"/>
      <c r="BV371" s="417"/>
      <c r="BW371" s="37"/>
      <c r="BX371" s="37"/>
      <c r="BY371" s="37"/>
      <c r="BZ371" s="37"/>
      <c r="CA371" s="37"/>
      <c r="CB371" s="37"/>
      <c r="CC371" s="37"/>
      <c r="CD371" s="37"/>
      <c r="CE371" s="37"/>
      <c r="CF371" s="37"/>
    </row>
    <row r="372" spans="1:84"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416"/>
      <c r="BV372" s="417"/>
      <c r="BW372" s="37"/>
      <c r="BX372" s="37"/>
      <c r="BY372" s="37"/>
      <c r="BZ372" s="37"/>
      <c r="CA372" s="37"/>
      <c r="CB372" s="37"/>
      <c r="CC372" s="37"/>
      <c r="CD372" s="37"/>
      <c r="CE372" s="37"/>
      <c r="CF372" s="37"/>
    </row>
    <row r="373" spans="1:84"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416"/>
      <c r="BV373" s="417"/>
      <c r="BW373" s="37"/>
      <c r="BX373" s="37"/>
      <c r="BY373" s="37"/>
      <c r="BZ373" s="37"/>
      <c r="CA373" s="37"/>
      <c r="CB373" s="37"/>
      <c r="CC373" s="37"/>
      <c r="CD373" s="37"/>
      <c r="CE373" s="37"/>
      <c r="CF373" s="37"/>
    </row>
    <row r="374" spans="1:8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416"/>
      <c r="BV374" s="417"/>
      <c r="BW374" s="37"/>
      <c r="BX374" s="37"/>
      <c r="BY374" s="37"/>
      <c r="BZ374" s="37"/>
      <c r="CA374" s="37"/>
      <c r="CB374" s="37"/>
      <c r="CC374" s="37"/>
      <c r="CD374" s="37"/>
      <c r="CE374" s="37"/>
      <c r="CF374" s="37"/>
    </row>
    <row r="375" spans="1:84"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416"/>
      <c r="BV375" s="417"/>
      <c r="BW375" s="37"/>
      <c r="BX375" s="37"/>
      <c r="BY375" s="37"/>
      <c r="BZ375" s="37"/>
      <c r="CA375" s="37"/>
      <c r="CB375" s="37"/>
      <c r="CC375" s="37"/>
      <c r="CD375" s="37"/>
      <c r="CE375" s="37"/>
      <c r="CF375" s="37"/>
    </row>
    <row r="376" spans="1:84"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416"/>
      <c r="BV376" s="417"/>
      <c r="BW376" s="37"/>
      <c r="BX376" s="37"/>
      <c r="BY376" s="37"/>
      <c r="BZ376" s="37"/>
      <c r="CA376" s="37"/>
      <c r="CB376" s="37"/>
      <c r="CC376" s="37"/>
      <c r="CD376" s="37"/>
      <c r="CE376" s="37"/>
      <c r="CF376" s="37"/>
    </row>
    <row r="377" spans="1:84"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416"/>
      <c r="BV377" s="417"/>
      <c r="BW377" s="37"/>
      <c r="BX377" s="37"/>
      <c r="BY377" s="37"/>
      <c r="BZ377" s="37"/>
      <c r="CA377" s="37"/>
      <c r="CB377" s="37"/>
      <c r="CC377" s="37"/>
      <c r="CD377" s="37"/>
      <c r="CE377" s="37"/>
      <c r="CF377" s="37"/>
    </row>
    <row r="378" spans="1:84"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416"/>
      <c r="BV378" s="417"/>
      <c r="BW378" s="37"/>
      <c r="BX378" s="37"/>
      <c r="BY378" s="37"/>
      <c r="BZ378" s="37"/>
      <c r="CA378" s="37"/>
      <c r="CB378" s="37"/>
      <c r="CC378" s="37"/>
      <c r="CD378" s="37"/>
      <c r="CE378" s="37"/>
      <c r="CF378" s="37"/>
    </row>
    <row r="379" spans="1:84"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416"/>
      <c r="BV379" s="417"/>
      <c r="BW379" s="37"/>
      <c r="BX379" s="37"/>
      <c r="BY379" s="37"/>
      <c r="BZ379" s="37"/>
      <c r="CA379" s="37"/>
      <c r="CB379" s="37"/>
      <c r="CC379" s="37"/>
      <c r="CD379" s="37"/>
      <c r="CE379" s="37"/>
      <c r="CF379" s="37"/>
    </row>
    <row r="380" spans="1:84"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416"/>
      <c r="BV380" s="417"/>
      <c r="BW380" s="37"/>
      <c r="BX380" s="37"/>
      <c r="BY380" s="37"/>
      <c r="BZ380" s="37"/>
      <c r="CA380" s="37"/>
      <c r="CB380" s="37"/>
      <c r="CC380" s="37"/>
      <c r="CD380" s="37"/>
      <c r="CE380" s="37"/>
      <c r="CF380" s="37"/>
    </row>
    <row r="381" spans="1:84"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416"/>
      <c r="BV381" s="417"/>
      <c r="BW381" s="37"/>
      <c r="BX381" s="37"/>
      <c r="BY381" s="37"/>
      <c r="BZ381" s="37"/>
      <c r="CA381" s="37"/>
      <c r="CB381" s="37"/>
      <c r="CC381" s="37"/>
      <c r="CD381" s="37"/>
      <c r="CE381" s="37"/>
      <c r="CF381" s="37"/>
    </row>
    <row r="382" spans="1:84"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416"/>
      <c r="BV382" s="417"/>
      <c r="BW382" s="37"/>
      <c r="BX382" s="37"/>
      <c r="BY382" s="37"/>
      <c r="BZ382" s="37"/>
      <c r="CA382" s="37"/>
      <c r="CB382" s="37"/>
      <c r="CC382" s="37"/>
      <c r="CD382" s="37"/>
      <c r="CE382" s="37"/>
      <c r="CF382" s="37"/>
    </row>
    <row r="383" spans="1:84"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416"/>
      <c r="BV383" s="417"/>
      <c r="BW383" s="37"/>
      <c r="BX383" s="37"/>
      <c r="BY383" s="37"/>
      <c r="BZ383" s="37"/>
      <c r="CA383" s="37"/>
      <c r="CB383" s="37"/>
      <c r="CC383" s="37"/>
      <c r="CD383" s="37"/>
      <c r="CE383" s="37"/>
      <c r="CF383" s="37"/>
    </row>
    <row r="384" spans="1: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416"/>
      <c r="BV384" s="417"/>
      <c r="BW384" s="37"/>
      <c r="BX384" s="37"/>
      <c r="BY384" s="37"/>
      <c r="BZ384" s="37"/>
      <c r="CA384" s="37"/>
      <c r="CB384" s="37"/>
      <c r="CC384" s="37"/>
      <c r="CD384" s="37"/>
      <c r="CE384" s="37"/>
      <c r="CF384" s="37"/>
    </row>
    <row r="385" spans="1:84"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416"/>
      <c r="BV385" s="417"/>
      <c r="BW385" s="37"/>
      <c r="BX385" s="37"/>
      <c r="BY385" s="37"/>
      <c r="BZ385" s="37"/>
      <c r="CA385" s="37"/>
      <c r="CB385" s="37"/>
      <c r="CC385" s="37"/>
      <c r="CD385" s="37"/>
      <c r="CE385" s="37"/>
      <c r="CF385" s="37"/>
    </row>
    <row r="386" spans="1:84"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416"/>
      <c r="BV386" s="417"/>
      <c r="BW386" s="37"/>
      <c r="BX386" s="37"/>
      <c r="BY386" s="37"/>
      <c r="BZ386" s="37"/>
      <c r="CA386" s="37"/>
      <c r="CB386" s="37"/>
      <c r="CC386" s="37"/>
      <c r="CD386" s="37"/>
      <c r="CE386" s="37"/>
      <c r="CF386" s="37"/>
    </row>
    <row r="387" spans="1:84"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416"/>
      <c r="BV387" s="417"/>
      <c r="BW387" s="37"/>
      <c r="BX387" s="37"/>
      <c r="BY387" s="37"/>
      <c r="BZ387" s="37"/>
      <c r="CA387" s="37"/>
      <c r="CB387" s="37"/>
      <c r="CC387" s="37"/>
      <c r="CD387" s="37"/>
      <c r="CE387" s="37"/>
      <c r="CF387" s="37"/>
    </row>
    <row r="388" spans="1:84"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416"/>
      <c r="BV388" s="417"/>
      <c r="BW388" s="37"/>
      <c r="BX388" s="37"/>
      <c r="BY388" s="37"/>
      <c r="BZ388" s="37"/>
      <c r="CA388" s="37"/>
      <c r="CB388" s="37"/>
      <c r="CC388" s="37"/>
      <c r="CD388" s="37"/>
      <c r="CE388" s="37"/>
      <c r="CF388" s="37"/>
    </row>
    <row r="389" spans="1:84"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416"/>
      <c r="BV389" s="417"/>
      <c r="BW389" s="37"/>
      <c r="BX389" s="37"/>
      <c r="BY389" s="37"/>
      <c r="BZ389" s="37"/>
      <c r="CA389" s="37"/>
      <c r="CB389" s="37"/>
      <c r="CC389" s="37"/>
      <c r="CD389" s="37"/>
      <c r="CE389" s="37"/>
      <c r="CF389" s="37"/>
    </row>
    <row r="390" spans="1:84"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416"/>
      <c r="BV390" s="417"/>
      <c r="BW390" s="37"/>
      <c r="BX390" s="37"/>
      <c r="BY390" s="37"/>
      <c r="BZ390" s="37"/>
      <c r="CA390" s="37"/>
      <c r="CB390" s="37"/>
      <c r="CC390" s="37"/>
      <c r="CD390" s="37"/>
      <c r="CE390" s="37"/>
      <c r="CF390" s="37"/>
    </row>
    <row r="391" spans="1:84"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416"/>
      <c r="BV391" s="417"/>
      <c r="BW391" s="37"/>
      <c r="BX391" s="37"/>
      <c r="BY391" s="37"/>
      <c r="BZ391" s="37"/>
      <c r="CA391" s="37"/>
      <c r="CB391" s="37"/>
      <c r="CC391" s="37"/>
      <c r="CD391" s="37"/>
      <c r="CE391" s="37"/>
      <c r="CF391" s="37"/>
    </row>
    <row r="392" spans="1:84"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416"/>
      <c r="BV392" s="417"/>
      <c r="BW392" s="37"/>
      <c r="BX392" s="37"/>
      <c r="BY392" s="37"/>
      <c r="BZ392" s="37"/>
      <c r="CA392" s="37"/>
      <c r="CB392" s="37"/>
      <c r="CC392" s="37"/>
      <c r="CD392" s="37"/>
      <c r="CE392" s="37"/>
      <c r="CF392" s="37"/>
    </row>
    <row r="393" spans="1:84"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416"/>
      <c r="BV393" s="417"/>
      <c r="BW393" s="37"/>
      <c r="BX393" s="37"/>
      <c r="BY393" s="37"/>
      <c r="BZ393" s="37"/>
      <c r="CA393" s="37"/>
      <c r="CB393" s="37"/>
      <c r="CC393" s="37"/>
      <c r="CD393" s="37"/>
      <c r="CE393" s="37"/>
      <c r="CF393" s="37"/>
    </row>
    <row r="394" spans="1:8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416"/>
      <c r="BV394" s="417"/>
      <c r="BW394" s="37"/>
      <c r="BX394" s="37"/>
      <c r="BY394" s="37"/>
      <c r="BZ394" s="37"/>
      <c r="CA394" s="37"/>
      <c r="CB394" s="37"/>
      <c r="CC394" s="37"/>
      <c r="CD394" s="37"/>
      <c r="CE394" s="37"/>
      <c r="CF394" s="37"/>
    </row>
    <row r="395" spans="1:84"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416"/>
      <c r="BV395" s="417"/>
      <c r="BW395" s="37"/>
      <c r="BX395" s="37"/>
      <c r="BY395" s="37"/>
      <c r="BZ395" s="37"/>
      <c r="CA395" s="37"/>
      <c r="CB395" s="37"/>
      <c r="CC395" s="37"/>
      <c r="CD395" s="37"/>
      <c r="CE395" s="37"/>
      <c r="CF395" s="37"/>
    </row>
    <row r="396" spans="1:84"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416"/>
      <c r="BV396" s="417"/>
      <c r="BW396" s="37"/>
      <c r="BX396" s="37"/>
      <c r="BY396" s="37"/>
      <c r="BZ396" s="37"/>
      <c r="CA396" s="37"/>
      <c r="CB396" s="37"/>
      <c r="CC396" s="37"/>
      <c r="CD396" s="37"/>
      <c r="CE396" s="37"/>
      <c r="CF396" s="37"/>
    </row>
    <row r="397" spans="1:84"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416"/>
      <c r="BV397" s="417"/>
      <c r="BW397" s="37"/>
      <c r="BX397" s="37"/>
      <c r="BY397" s="37"/>
      <c r="BZ397" s="37"/>
      <c r="CA397" s="37"/>
      <c r="CB397" s="37"/>
      <c r="CC397" s="37"/>
      <c r="CD397" s="37"/>
      <c r="CE397" s="37"/>
      <c r="CF397" s="37"/>
    </row>
    <row r="398" spans="1:84"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416"/>
      <c r="BV398" s="417"/>
      <c r="BW398" s="37"/>
      <c r="BX398" s="37"/>
      <c r="BY398" s="37"/>
      <c r="BZ398" s="37"/>
      <c r="CA398" s="37"/>
      <c r="CB398" s="37"/>
      <c r="CC398" s="37"/>
      <c r="CD398" s="37"/>
      <c r="CE398" s="37"/>
      <c r="CF398" s="37"/>
    </row>
    <row r="399" spans="1:84"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416"/>
      <c r="BV399" s="417"/>
      <c r="BW399" s="37"/>
      <c r="BX399" s="37"/>
      <c r="BY399" s="37"/>
      <c r="BZ399" s="37"/>
      <c r="CA399" s="37"/>
      <c r="CB399" s="37"/>
      <c r="CC399" s="37"/>
      <c r="CD399" s="37"/>
      <c r="CE399" s="37"/>
      <c r="CF399" s="37"/>
    </row>
    <row r="400" spans="1:84"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416"/>
      <c r="BV400" s="417"/>
      <c r="BW400" s="37"/>
      <c r="BX400" s="37"/>
      <c r="BY400" s="37"/>
      <c r="BZ400" s="37"/>
      <c r="CA400" s="37"/>
      <c r="CB400" s="37"/>
      <c r="CC400" s="37"/>
      <c r="CD400" s="37"/>
      <c r="CE400" s="37"/>
      <c r="CF400" s="37"/>
    </row>
    <row r="401" spans="1:84"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416"/>
      <c r="BV401" s="417"/>
      <c r="BW401" s="37"/>
      <c r="BX401" s="37"/>
      <c r="BY401" s="37"/>
      <c r="BZ401" s="37"/>
      <c r="CA401" s="37"/>
      <c r="CB401" s="37"/>
      <c r="CC401" s="37"/>
      <c r="CD401" s="37"/>
      <c r="CE401" s="37"/>
      <c r="CF401" s="37"/>
    </row>
    <row r="402" spans="1:84"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416"/>
      <c r="BV402" s="417"/>
      <c r="BW402" s="37"/>
      <c r="BX402" s="37"/>
      <c r="BY402" s="37"/>
      <c r="BZ402" s="37"/>
      <c r="CA402" s="37"/>
      <c r="CB402" s="37"/>
      <c r="CC402" s="37"/>
      <c r="CD402" s="37"/>
      <c r="CE402" s="37"/>
      <c r="CF402" s="37"/>
    </row>
    <row r="403" spans="1:84"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416"/>
      <c r="BV403" s="417"/>
      <c r="BW403" s="37"/>
      <c r="BX403" s="37"/>
      <c r="BY403" s="37"/>
      <c r="BZ403" s="37"/>
      <c r="CA403" s="37"/>
      <c r="CB403" s="37"/>
      <c r="CC403" s="37"/>
      <c r="CD403" s="37"/>
      <c r="CE403" s="37"/>
      <c r="CF403" s="37"/>
    </row>
    <row r="404" spans="1:8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416"/>
      <c r="BV404" s="417"/>
      <c r="BW404" s="37"/>
      <c r="BX404" s="37"/>
      <c r="BY404" s="37"/>
      <c r="BZ404" s="37"/>
      <c r="CA404" s="37"/>
      <c r="CB404" s="37"/>
      <c r="CC404" s="37"/>
      <c r="CD404" s="37"/>
      <c r="CE404" s="37"/>
      <c r="CF404" s="37"/>
    </row>
    <row r="405" spans="1:84"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416"/>
      <c r="BV405" s="417"/>
      <c r="BW405" s="37"/>
      <c r="BX405" s="37"/>
      <c r="BY405" s="37"/>
      <c r="BZ405" s="37"/>
      <c r="CA405" s="37"/>
      <c r="CB405" s="37"/>
      <c r="CC405" s="37"/>
      <c r="CD405" s="37"/>
      <c r="CE405" s="37"/>
      <c r="CF405" s="37"/>
    </row>
    <row r="406" spans="1:84"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416"/>
      <c r="BV406" s="417"/>
      <c r="BW406" s="37"/>
      <c r="BX406" s="37"/>
      <c r="BY406" s="37"/>
      <c r="BZ406" s="37"/>
      <c r="CA406" s="37"/>
      <c r="CB406" s="37"/>
      <c r="CC406" s="37"/>
      <c r="CD406" s="37"/>
      <c r="CE406" s="37"/>
      <c r="CF406" s="37"/>
    </row>
    <row r="407" spans="1:84"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416"/>
      <c r="BV407" s="417"/>
      <c r="BW407" s="37"/>
      <c r="BX407" s="37"/>
      <c r="BY407" s="37"/>
      <c r="BZ407" s="37"/>
      <c r="CA407" s="37"/>
      <c r="CB407" s="37"/>
      <c r="CC407" s="37"/>
      <c r="CD407" s="37"/>
      <c r="CE407" s="37"/>
      <c r="CF407" s="37"/>
    </row>
    <row r="408" spans="1:84"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416"/>
      <c r="BV408" s="417"/>
      <c r="BW408" s="37"/>
      <c r="BX408" s="37"/>
      <c r="BY408" s="37"/>
      <c r="BZ408" s="37"/>
      <c r="CA408" s="37"/>
      <c r="CB408" s="37"/>
      <c r="CC408" s="37"/>
      <c r="CD408" s="37"/>
      <c r="CE408" s="37"/>
      <c r="CF408" s="37"/>
    </row>
    <row r="409" spans="1:84"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416"/>
      <c r="BV409" s="417"/>
      <c r="BW409" s="37"/>
      <c r="BX409" s="37"/>
      <c r="BY409" s="37"/>
      <c r="BZ409" s="37"/>
      <c r="CA409" s="37"/>
      <c r="CB409" s="37"/>
      <c r="CC409" s="37"/>
      <c r="CD409" s="37"/>
      <c r="CE409" s="37"/>
      <c r="CF409" s="37"/>
    </row>
    <row r="410" spans="1:84"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416"/>
      <c r="BV410" s="417"/>
      <c r="BW410" s="37"/>
      <c r="BX410" s="37"/>
      <c r="BY410" s="37"/>
      <c r="BZ410" s="37"/>
      <c r="CA410" s="37"/>
      <c r="CB410" s="37"/>
      <c r="CC410" s="37"/>
      <c r="CD410" s="37"/>
      <c r="CE410" s="37"/>
      <c r="CF410" s="37"/>
    </row>
    <row r="411" spans="1:84"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416"/>
      <c r="BV411" s="417"/>
      <c r="BW411" s="37"/>
      <c r="BX411" s="37"/>
      <c r="BY411" s="37"/>
      <c r="BZ411" s="37"/>
      <c r="CA411" s="37"/>
      <c r="CB411" s="37"/>
      <c r="CC411" s="37"/>
      <c r="CD411" s="37"/>
      <c r="CE411" s="37"/>
      <c r="CF411" s="37"/>
    </row>
    <row r="412" spans="1:84"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416"/>
      <c r="BV412" s="417"/>
      <c r="BW412" s="37"/>
      <c r="BX412" s="37"/>
      <c r="BY412" s="37"/>
      <c r="BZ412" s="37"/>
      <c r="CA412" s="37"/>
      <c r="CB412" s="37"/>
      <c r="CC412" s="37"/>
      <c r="CD412" s="37"/>
      <c r="CE412" s="37"/>
      <c r="CF412" s="37"/>
    </row>
    <row r="413" spans="1:84"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416"/>
      <c r="BV413" s="417"/>
      <c r="BW413" s="37"/>
      <c r="BX413" s="37"/>
      <c r="BY413" s="37"/>
      <c r="BZ413" s="37"/>
      <c r="CA413" s="37"/>
      <c r="CB413" s="37"/>
      <c r="CC413" s="37"/>
      <c r="CD413" s="37"/>
      <c r="CE413" s="37"/>
      <c r="CF413" s="37"/>
    </row>
    <row r="414" spans="1:8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416"/>
      <c r="BV414" s="417"/>
      <c r="BW414" s="37"/>
      <c r="BX414" s="37"/>
      <c r="BY414" s="37"/>
      <c r="BZ414" s="37"/>
      <c r="CA414" s="37"/>
      <c r="CB414" s="37"/>
      <c r="CC414" s="37"/>
      <c r="CD414" s="37"/>
      <c r="CE414" s="37"/>
      <c r="CF414" s="37"/>
    </row>
    <row r="415" spans="1:84"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416"/>
      <c r="BV415" s="417"/>
      <c r="BW415" s="37"/>
      <c r="BX415" s="37"/>
      <c r="BY415" s="37"/>
      <c r="BZ415" s="37"/>
      <c r="CA415" s="37"/>
      <c r="CB415" s="37"/>
      <c r="CC415" s="37"/>
      <c r="CD415" s="37"/>
      <c r="CE415" s="37"/>
      <c r="CF415" s="37"/>
    </row>
    <row r="416" spans="1:84"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416"/>
      <c r="BV416" s="417"/>
      <c r="BW416" s="37"/>
      <c r="BX416" s="37"/>
      <c r="BY416" s="37"/>
      <c r="BZ416" s="37"/>
      <c r="CA416" s="37"/>
      <c r="CB416" s="37"/>
      <c r="CC416" s="37"/>
      <c r="CD416" s="37"/>
      <c r="CE416" s="37"/>
      <c r="CF416" s="37"/>
    </row>
    <row r="417" spans="1:84"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416"/>
      <c r="BV417" s="417"/>
      <c r="BW417" s="37"/>
      <c r="BX417" s="37"/>
      <c r="BY417" s="37"/>
      <c r="BZ417" s="37"/>
      <c r="CA417" s="37"/>
      <c r="CB417" s="37"/>
      <c r="CC417" s="37"/>
      <c r="CD417" s="37"/>
      <c r="CE417" s="37"/>
      <c r="CF417" s="37"/>
    </row>
    <row r="418" spans="1:84"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416"/>
      <c r="BV418" s="417"/>
      <c r="BW418" s="37"/>
      <c r="BX418" s="37"/>
      <c r="BY418" s="37"/>
      <c r="BZ418" s="37"/>
      <c r="CA418" s="37"/>
      <c r="CB418" s="37"/>
      <c r="CC418" s="37"/>
      <c r="CD418" s="37"/>
      <c r="CE418" s="37"/>
      <c r="CF418" s="37"/>
    </row>
    <row r="419" spans="1:84"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416"/>
      <c r="BV419" s="417"/>
      <c r="BW419" s="37"/>
      <c r="BX419" s="37"/>
      <c r="BY419" s="37"/>
      <c r="BZ419" s="37"/>
      <c r="CA419" s="37"/>
      <c r="CB419" s="37"/>
      <c r="CC419" s="37"/>
      <c r="CD419" s="37"/>
      <c r="CE419" s="37"/>
      <c r="CF419" s="37"/>
    </row>
    <row r="420" spans="1:84"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416"/>
      <c r="BV420" s="417"/>
      <c r="BW420" s="37"/>
      <c r="BX420" s="37"/>
      <c r="BY420" s="37"/>
      <c r="BZ420" s="37"/>
      <c r="CA420" s="37"/>
      <c r="CB420" s="37"/>
      <c r="CC420" s="37"/>
      <c r="CD420" s="37"/>
      <c r="CE420" s="37"/>
      <c r="CF420" s="37"/>
    </row>
    <row r="421" spans="1:84"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416"/>
      <c r="BV421" s="417"/>
      <c r="BW421" s="37"/>
      <c r="BX421" s="37"/>
      <c r="BY421" s="37"/>
      <c r="BZ421" s="37"/>
      <c r="CA421" s="37"/>
      <c r="CB421" s="37"/>
      <c r="CC421" s="37"/>
      <c r="CD421" s="37"/>
      <c r="CE421" s="37"/>
      <c r="CF421" s="37"/>
    </row>
    <row r="422" spans="1:84"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416"/>
      <c r="BV422" s="417"/>
      <c r="BW422" s="37"/>
      <c r="BX422" s="37"/>
      <c r="BY422" s="37"/>
      <c r="BZ422" s="37"/>
      <c r="CA422" s="37"/>
      <c r="CB422" s="37"/>
      <c r="CC422" s="37"/>
      <c r="CD422" s="37"/>
      <c r="CE422" s="37"/>
      <c r="CF422" s="37"/>
    </row>
    <row r="423" spans="1:84"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416"/>
      <c r="BV423" s="417"/>
      <c r="BW423" s="37"/>
      <c r="BX423" s="37"/>
      <c r="BY423" s="37"/>
      <c r="BZ423" s="37"/>
      <c r="CA423" s="37"/>
      <c r="CB423" s="37"/>
      <c r="CC423" s="37"/>
      <c r="CD423" s="37"/>
      <c r="CE423" s="37"/>
      <c r="CF423" s="37"/>
    </row>
    <row r="424" spans="1:8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416"/>
      <c r="BV424" s="417"/>
      <c r="BW424" s="37"/>
      <c r="BX424" s="37"/>
      <c r="BY424" s="37"/>
      <c r="BZ424" s="37"/>
      <c r="CA424" s="37"/>
      <c r="CB424" s="37"/>
      <c r="CC424" s="37"/>
      <c r="CD424" s="37"/>
      <c r="CE424" s="37"/>
      <c r="CF424" s="37"/>
    </row>
    <row r="425" spans="1:84"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416"/>
      <c r="BV425" s="417"/>
      <c r="BW425" s="37"/>
      <c r="BX425" s="37"/>
      <c r="BY425" s="37"/>
      <c r="BZ425" s="37"/>
      <c r="CA425" s="37"/>
      <c r="CB425" s="37"/>
      <c r="CC425" s="37"/>
      <c r="CD425" s="37"/>
      <c r="CE425" s="37"/>
      <c r="CF425" s="37"/>
    </row>
    <row r="426" spans="1:84"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416"/>
      <c r="BV426" s="417"/>
      <c r="BW426" s="37"/>
      <c r="BX426" s="37"/>
      <c r="BY426" s="37"/>
      <c r="BZ426" s="37"/>
      <c r="CA426" s="37"/>
      <c r="CB426" s="37"/>
      <c r="CC426" s="37"/>
      <c r="CD426" s="37"/>
      <c r="CE426" s="37"/>
      <c r="CF426" s="37"/>
    </row>
    <row r="427" spans="1:84"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416"/>
      <c r="BV427" s="417"/>
      <c r="BW427" s="37"/>
      <c r="BX427" s="37"/>
      <c r="BY427" s="37"/>
      <c r="BZ427" s="37"/>
      <c r="CA427" s="37"/>
      <c r="CB427" s="37"/>
      <c r="CC427" s="37"/>
      <c r="CD427" s="37"/>
      <c r="CE427" s="37"/>
      <c r="CF427" s="37"/>
    </row>
    <row r="428" spans="1:84"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416"/>
      <c r="BV428" s="417"/>
      <c r="BW428" s="37"/>
      <c r="BX428" s="37"/>
      <c r="BY428" s="37"/>
      <c r="BZ428" s="37"/>
      <c r="CA428" s="37"/>
      <c r="CB428" s="37"/>
      <c r="CC428" s="37"/>
      <c r="CD428" s="37"/>
      <c r="CE428" s="37"/>
      <c r="CF428" s="37"/>
    </row>
    <row r="429" spans="1:84"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416"/>
      <c r="BV429" s="417"/>
      <c r="BW429" s="37"/>
      <c r="BX429" s="37"/>
      <c r="BY429" s="37"/>
      <c r="BZ429" s="37"/>
      <c r="CA429" s="37"/>
      <c r="CB429" s="37"/>
      <c r="CC429" s="37"/>
      <c r="CD429" s="37"/>
      <c r="CE429" s="37"/>
      <c r="CF429" s="37"/>
    </row>
    <row r="430" spans="1:84"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416"/>
      <c r="BV430" s="417"/>
      <c r="BW430" s="37"/>
      <c r="BX430" s="37"/>
      <c r="BY430" s="37"/>
      <c r="BZ430" s="37"/>
      <c r="CA430" s="37"/>
      <c r="CB430" s="37"/>
      <c r="CC430" s="37"/>
      <c r="CD430" s="37"/>
      <c r="CE430" s="37"/>
      <c r="CF430" s="37"/>
    </row>
    <row r="431" spans="1:84"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416"/>
      <c r="BV431" s="417"/>
      <c r="BW431" s="37"/>
      <c r="BX431" s="37"/>
      <c r="BY431" s="37"/>
      <c r="BZ431" s="37"/>
      <c r="CA431" s="37"/>
      <c r="CB431" s="37"/>
      <c r="CC431" s="37"/>
      <c r="CD431" s="37"/>
      <c r="CE431" s="37"/>
      <c r="CF431" s="37"/>
    </row>
    <row r="432" spans="1:84"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416"/>
      <c r="BV432" s="417"/>
      <c r="BW432" s="37"/>
      <c r="BX432" s="37"/>
      <c r="BY432" s="37"/>
      <c r="BZ432" s="37"/>
      <c r="CA432" s="37"/>
      <c r="CB432" s="37"/>
      <c r="CC432" s="37"/>
      <c r="CD432" s="37"/>
      <c r="CE432" s="37"/>
      <c r="CF432" s="37"/>
    </row>
    <row r="433" spans="1:84"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416"/>
      <c r="BV433" s="417"/>
      <c r="BW433" s="37"/>
      <c r="BX433" s="37"/>
      <c r="BY433" s="37"/>
      <c r="BZ433" s="37"/>
      <c r="CA433" s="37"/>
      <c r="CB433" s="37"/>
      <c r="CC433" s="37"/>
      <c r="CD433" s="37"/>
      <c r="CE433" s="37"/>
      <c r="CF433" s="37"/>
    </row>
    <row r="434" spans="1:8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416"/>
      <c r="BV434" s="417"/>
      <c r="BW434" s="37"/>
      <c r="BX434" s="37"/>
      <c r="BY434" s="37"/>
      <c r="BZ434" s="37"/>
      <c r="CA434" s="37"/>
      <c r="CB434" s="37"/>
      <c r="CC434" s="37"/>
      <c r="CD434" s="37"/>
      <c r="CE434" s="37"/>
      <c r="CF434" s="37"/>
    </row>
    <row r="435" spans="1:84"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416"/>
      <c r="BV435" s="417"/>
      <c r="BW435" s="37"/>
      <c r="BX435" s="37"/>
      <c r="BY435" s="37"/>
      <c r="BZ435" s="37"/>
      <c r="CA435" s="37"/>
      <c r="CB435" s="37"/>
      <c r="CC435" s="37"/>
      <c r="CD435" s="37"/>
      <c r="CE435" s="37"/>
      <c r="CF435" s="37"/>
    </row>
    <row r="436" spans="1:84"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416"/>
      <c r="BV436" s="417"/>
      <c r="BW436" s="37"/>
      <c r="BX436" s="37"/>
      <c r="BY436" s="37"/>
      <c r="BZ436" s="37"/>
      <c r="CA436" s="37"/>
      <c r="CB436" s="37"/>
      <c r="CC436" s="37"/>
      <c r="CD436" s="37"/>
      <c r="CE436" s="37"/>
      <c r="CF436" s="37"/>
    </row>
    <row r="437" spans="1:84"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416"/>
      <c r="BV437" s="417"/>
      <c r="BW437" s="37"/>
      <c r="BX437" s="37"/>
      <c r="BY437" s="37"/>
      <c r="BZ437" s="37"/>
      <c r="CA437" s="37"/>
      <c r="CB437" s="37"/>
      <c r="CC437" s="37"/>
      <c r="CD437" s="37"/>
      <c r="CE437" s="37"/>
      <c r="CF437" s="37"/>
    </row>
    <row r="438" spans="1:84"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416"/>
      <c r="BV438" s="417"/>
      <c r="BW438" s="37"/>
      <c r="BX438" s="37"/>
      <c r="BY438" s="37"/>
      <c r="BZ438" s="37"/>
      <c r="CA438" s="37"/>
      <c r="CB438" s="37"/>
      <c r="CC438" s="37"/>
      <c r="CD438" s="37"/>
      <c r="CE438" s="37"/>
      <c r="CF438" s="37"/>
    </row>
    <row r="439" spans="1:84"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416"/>
      <c r="BV439" s="417"/>
      <c r="BW439" s="37"/>
      <c r="BX439" s="37"/>
      <c r="BY439" s="37"/>
      <c r="BZ439" s="37"/>
      <c r="CA439" s="37"/>
      <c r="CB439" s="37"/>
      <c r="CC439" s="37"/>
      <c r="CD439" s="37"/>
      <c r="CE439" s="37"/>
      <c r="CF439" s="37"/>
    </row>
    <row r="440" spans="1:84"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416"/>
      <c r="BV440" s="417"/>
      <c r="BW440" s="37"/>
      <c r="BX440" s="37"/>
      <c r="BY440" s="37"/>
      <c r="BZ440" s="37"/>
      <c r="CA440" s="37"/>
      <c r="CB440" s="37"/>
      <c r="CC440" s="37"/>
      <c r="CD440" s="37"/>
      <c r="CE440" s="37"/>
      <c r="CF440" s="37"/>
    </row>
    <row r="441" spans="1:84"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416"/>
      <c r="BV441" s="417"/>
      <c r="BW441" s="37"/>
      <c r="BX441" s="37"/>
      <c r="BY441" s="37"/>
      <c r="BZ441" s="37"/>
      <c r="CA441" s="37"/>
      <c r="CB441" s="37"/>
      <c r="CC441" s="37"/>
      <c r="CD441" s="37"/>
      <c r="CE441" s="37"/>
      <c r="CF441" s="37"/>
    </row>
    <row r="442" spans="1:84"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416"/>
      <c r="BV442" s="417"/>
      <c r="BW442" s="37"/>
      <c r="BX442" s="37"/>
      <c r="BY442" s="37"/>
      <c r="BZ442" s="37"/>
      <c r="CA442" s="37"/>
      <c r="CB442" s="37"/>
      <c r="CC442" s="37"/>
      <c r="CD442" s="37"/>
      <c r="CE442" s="37"/>
      <c r="CF442" s="37"/>
    </row>
    <row r="443" spans="1:84"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416"/>
      <c r="BV443" s="417"/>
      <c r="BW443" s="37"/>
      <c r="BX443" s="37"/>
      <c r="BY443" s="37"/>
      <c r="BZ443" s="37"/>
      <c r="CA443" s="37"/>
      <c r="CB443" s="37"/>
      <c r="CC443" s="37"/>
      <c r="CD443" s="37"/>
      <c r="CE443" s="37"/>
      <c r="CF443" s="37"/>
    </row>
    <row r="444" spans="1:8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416"/>
      <c r="BV444" s="417"/>
      <c r="BW444" s="37"/>
      <c r="BX444" s="37"/>
      <c r="BY444" s="37"/>
      <c r="BZ444" s="37"/>
      <c r="CA444" s="37"/>
      <c r="CB444" s="37"/>
      <c r="CC444" s="37"/>
      <c r="CD444" s="37"/>
      <c r="CE444" s="37"/>
      <c r="CF444" s="37"/>
    </row>
    <row r="445" spans="1:84"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416"/>
      <c r="BV445" s="417"/>
      <c r="BW445" s="37"/>
      <c r="BX445" s="37"/>
      <c r="BY445" s="37"/>
      <c r="BZ445" s="37"/>
      <c r="CA445" s="37"/>
      <c r="CB445" s="37"/>
      <c r="CC445" s="37"/>
      <c r="CD445" s="37"/>
      <c r="CE445" s="37"/>
      <c r="CF445" s="37"/>
    </row>
    <row r="446" spans="1:84"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416"/>
      <c r="BV446" s="417"/>
      <c r="BW446" s="37"/>
      <c r="BX446" s="37"/>
      <c r="BY446" s="37"/>
      <c r="BZ446" s="37"/>
      <c r="CA446" s="37"/>
      <c r="CB446" s="37"/>
      <c r="CC446" s="37"/>
      <c r="CD446" s="37"/>
      <c r="CE446" s="37"/>
      <c r="CF446" s="37"/>
    </row>
    <row r="447" spans="1:84"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416"/>
      <c r="BV447" s="417"/>
      <c r="BW447" s="37"/>
      <c r="BX447" s="37"/>
      <c r="BY447" s="37"/>
      <c r="BZ447" s="37"/>
      <c r="CA447" s="37"/>
      <c r="CB447" s="37"/>
      <c r="CC447" s="37"/>
      <c r="CD447" s="37"/>
      <c r="CE447" s="37"/>
      <c r="CF447" s="37"/>
    </row>
    <row r="448" spans="1:84"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416"/>
      <c r="BV448" s="417"/>
      <c r="BW448" s="37"/>
      <c r="BX448" s="37"/>
      <c r="BY448" s="37"/>
      <c r="BZ448" s="37"/>
      <c r="CA448" s="37"/>
      <c r="CB448" s="37"/>
      <c r="CC448" s="37"/>
      <c r="CD448" s="37"/>
      <c r="CE448" s="37"/>
      <c r="CF448" s="37"/>
    </row>
    <row r="449" spans="1:84"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416"/>
      <c r="BV449" s="417"/>
      <c r="BW449" s="37"/>
      <c r="BX449" s="37"/>
      <c r="BY449" s="37"/>
      <c r="BZ449" s="37"/>
      <c r="CA449" s="37"/>
      <c r="CB449" s="37"/>
      <c r="CC449" s="37"/>
      <c r="CD449" s="37"/>
      <c r="CE449" s="37"/>
      <c r="CF449" s="37"/>
    </row>
    <row r="450" spans="1:84"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416"/>
      <c r="BV450" s="417"/>
      <c r="BW450" s="37"/>
      <c r="BX450" s="37"/>
      <c r="BY450" s="37"/>
      <c r="BZ450" s="37"/>
      <c r="CA450" s="37"/>
      <c r="CB450" s="37"/>
      <c r="CC450" s="37"/>
      <c r="CD450" s="37"/>
      <c r="CE450" s="37"/>
      <c r="CF450" s="37"/>
    </row>
    <row r="451" spans="1:84"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416"/>
      <c r="BV451" s="417"/>
      <c r="BW451" s="37"/>
      <c r="BX451" s="37"/>
      <c r="BY451" s="37"/>
      <c r="BZ451" s="37"/>
      <c r="CA451" s="37"/>
      <c r="CB451" s="37"/>
      <c r="CC451" s="37"/>
      <c r="CD451" s="37"/>
      <c r="CE451" s="37"/>
      <c r="CF451" s="37"/>
    </row>
    <row r="452" spans="1:84"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416"/>
      <c r="BV452" s="417"/>
      <c r="BW452" s="37"/>
      <c r="BX452" s="37"/>
      <c r="BY452" s="37"/>
      <c r="BZ452" s="37"/>
      <c r="CA452" s="37"/>
      <c r="CB452" s="37"/>
      <c r="CC452" s="37"/>
      <c r="CD452" s="37"/>
      <c r="CE452" s="37"/>
      <c r="CF452" s="37"/>
    </row>
    <row r="453" spans="1:84"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416"/>
      <c r="BV453" s="417"/>
      <c r="BW453" s="37"/>
      <c r="BX453" s="37"/>
      <c r="BY453" s="37"/>
      <c r="BZ453" s="37"/>
      <c r="CA453" s="37"/>
      <c r="CB453" s="37"/>
      <c r="CC453" s="37"/>
      <c r="CD453" s="37"/>
      <c r="CE453" s="37"/>
      <c r="CF453" s="37"/>
    </row>
    <row r="454" spans="1:8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416"/>
      <c r="BV454" s="417"/>
      <c r="BW454" s="37"/>
      <c r="BX454" s="37"/>
      <c r="BY454" s="37"/>
      <c r="BZ454" s="37"/>
      <c r="CA454" s="37"/>
      <c r="CB454" s="37"/>
      <c r="CC454" s="37"/>
      <c r="CD454" s="37"/>
      <c r="CE454" s="37"/>
      <c r="CF454" s="37"/>
    </row>
    <row r="455" spans="1:84"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416"/>
      <c r="BV455" s="417"/>
      <c r="BW455" s="37"/>
      <c r="BX455" s="37"/>
      <c r="BY455" s="37"/>
      <c r="BZ455" s="37"/>
      <c r="CA455" s="37"/>
      <c r="CB455" s="37"/>
      <c r="CC455" s="37"/>
      <c r="CD455" s="37"/>
      <c r="CE455" s="37"/>
      <c r="CF455" s="37"/>
    </row>
    <row r="456" spans="1:84"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416"/>
      <c r="BV456" s="417"/>
      <c r="BW456" s="37"/>
      <c r="BX456" s="37"/>
      <c r="BY456" s="37"/>
      <c r="BZ456" s="37"/>
      <c r="CA456" s="37"/>
      <c r="CB456" s="37"/>
      <c r="CC456" s="37"/>
      <c r="CD456" s="37"/>
      <c r="CE456" s="37"/>
      <c r="CF456" s="37"/>
    </row>
    <row r="457" spans="1:84"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416"/>
      <c r="BV457" s="417"/>
      <c r="BW457" s="37"/>
      <c r="BX457" s="37"/>
      <c r="BY457" s="37"/>
      <c r="BZ457" s="37"/>
      <c r="CA457" s="37"/>
      <c r="CB457" s="37"/>
      <c r="CC457" s="37"/>
      <c r="CD457" s="37"/>
      <c r="CE457" s="37"/>
      <c r="CF457" s="37"/>
    </row>
    <row r="458" spans="1:84"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416"/>
      <c r="BV458" s="417"/>
      <c r="BW458" s="37"/>
      <c r="BX458" s="37"/>
      <c r="BY458" s="37"/>
      <c r="BZ458" s="37"/>
      <c r="CA458" s="37"/>
      <c r="CB458" s="37"/>
      <c r="CC458" s="37"/>
      <c r="CD458" s="37"/>
      <c r="CE458" s="37"/>
      <c r="CF458" s="37"/>
    </row>
    <row r="459" spans="1:84"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416"/>
      <c r="BV459" s="417"/>
      <c r="BW459" s="37"/>
      <c r="BX459" s="37"/>
      <c r="BY459" s="37"/>
      <c r="BZ459" s="37"/>
      <c r="CA459" s="37"/>
      <c r="CB459" s="37"/>
      <c r="CC459" s="37"/>
      <c r="CD459" s="37"/>
      <c r="CE459" s="37"/>
      <c r="CF459" s="37"/>
    </row>
    <row r="460" spans="1:84"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416"/>
      <c r="BV460" s="417"/>
      <c r="BW460" s="37"/>
      <c r="BX460" s="37"/>
      <c r="BY460" s="37"/>
      <c r="BZ460" s="37"/>
      <c r="CA460" s="37"/>
      <c r="CB460" s="37"/>
      <c r="CC460" s="37"/>
      <c r="CD460" s="37"/>
      <c r="CE460" s="37"/>
      <c r="CF460" s="37"/>
    </row>
    <row r="461" spans="1:84"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416"/>
      <c r="BV461" s="417"/>
      <c r="BW461" s="37"/>
      <c r="BX461" s="37"/>
      <c r="BY461" s="37"/>
      <c r="BZ461" s="37"/>
      <c r="CA461" s="37"/>
      <c r="CB461" s="37"/>
      <c r="CC461" s="37"/>
      <c r="CD461" s="37"/>
      <c r="CE461" s="37"/>
      <c r="CF461" s="37"/>
    </row>
    <row r="462" spans="1:84"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416"/>
      <c r="BV462" s="417"/>
      <c r="BW462" s="37"/>
      <c r="BX462" s="37"/>
      <c r="BY462" s="37"/>
      <c r="BZ462" s="37"/>
      <c r="CA462" s="37"/>
      <c r="CB462" s="37"/>
      <c r="CC462" s="37"/>
      <c r="CD462" s="37"/>
      <c r="CE462" s="37"/>
      <c r="CF462" s="37"/>
    </row>
    <row r="463" spans="1:84"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416"/>
      <c r="BV463" s="417"/>
      <c r="BW463" s="37"/>
      <c r="BX463" s="37"/>
      <c r="BY463" s="37"/>
      <c r="BZ463" s="37"/>
      <c r="CA463" s="37"/>
      <c r="CB463" s="37"/>
      <c r="CC463" s="37"/>
      <c r="CD463" s="37"/>
      <c r="CE463" s="37"/>
      <c r="CF463" s="37"/>
    </row>
    <row r="464" spans="1:8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416"/>
      <c r="BV464" s="417"/>
      <c r="BW464" s="37"/>
      <c r="BX464" s="37"/>
      <c r="BY464" s="37"/>
      <c r="BZ464" s="37"/>
      <c r="CA464" s="37"/>
      <c r="CB464" s="37"/>
      <c r="CC464" s="37"/>
      <c r="CD464" s="37"/>
      <c r="CE464" s="37"/>
      <c r="CF464" s="37"/>
    </row>
    <row r="465" spans="1:84"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416"/>
      <c r="BV465" s="417"/>
      <c r="BW465" s="37"/>
      <c r="BX465" s="37"/>
      <c r="BY465" s="37"/>
      <c r="BZ465" s="37"/>
      <c r="CA465" s="37"/>
      <c r="CB465" s="37"/>
      <c r="CC465" s="37"/>
      <c r="CD465" s="37"/>
      <c r="CE465" s="37"/>
      <c r="CF465" s="37"/>
    </row>
    <row r="466" spans="1:84"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416"/>
      <c r="BV466" s="417"/>
      <c r="BW466" s="37"/>
      <c r="BX466" s="37"/>
      <c r="BY466" s="37"/>
      <c r="BZ466" s="37"/>
      <c r="CA466" s="37"/>
      <c r="CB466" s="37"/>
      <c r="CC466" s="37"/>
      <c r="CD466" s="37"/>
      <c r="CE466" s="37"/>
      <c r="CF466" s="37"/>
    </row>
    <row r="467" spans="1:84"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416"/>
      <c r="BV467" s="417"/>
      <c r="BW467" s="37"/>
      <c r="BX467" s="37"/>
      <c r="BY467" s="37"/>
      <c r="BZ467" s="37"/>
      <c r="CA467" s="37"/>
      <c r="CB467" s="37"/>
      <c r="CC467" s="37"/>
      <c r="CD467" s="37"/>
      <c r="CE467" s="37"/>
      <c r="CF467" s="37"/>
    </row>
    <row r="468" spans="1:84"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416"/>
      <c r="BV468" s="417"/>
      <c r="BW468" s="37"/>
      <c r="BX468" s="37"/>
      <c r="BY468" s="37"/>
      <c r="BZ468" s="37"/>
      <c r="CA468" s="37"/>
      <c r="CB468" s="37"/>
      <c r="CC468" s="37"/>
      <c r="CD468" s="37"/>
      <c r="CE468" s="37"/>
      <c r="CF468" s="37"/>
    </row>
    <row r="469" spans="1:84"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416"/>
      <c r="BV469" s="417"/>
      <c r="BW469" s="37"/>
      <c r="BX469" s="37"/>
      <c r="BY469" s="37"/>
      <c r="BZ469" s="37"/>
      <c r="CA469" s="37"/>
      <c r="CB469" s="37"/>
      <c r="CC469" s="37"/>
      <c r="CD469" s="37"/>
      <c r="CE469" s="37"/>
      <c r="CF469" s="37"/>
    </row>
    <row r="470" spans="1:84"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416"/>
      <c r="BV470" s="417"/>
      <c r="BW470" s="37"/>
      <c r="BX470" s="37"/>
      <c r="BY470" s="37"/>
      <c r="BZ470" s="37"/>
      <c r="CA470" s="37"/>
      <c r="CB470" s="37"/>
      <c r="CC470" s="37"/>
      <c r="CD470" s="37"/>
      <c r="CE470" s="37"/>
      <c r="CF470" s="37"/>
    </row>
    <row r="471" spans="1:84"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416"/>
      <c r="BV471" s="417"/>
      <c r="BW471" s="37"/>
      <c r="BX471" s="37"/>
      <c r="BY471" s="37"/>
      <c r="BZ471" s="37"/>
      <c r="CA471" s="37"/>
      <c r="CB471" s="37"/>
      <c r="CC471" s="37"/>
      <c r="CD471" s="37"/>
      <c r="CE471" s="37"/>
      <c r="CF471" s="37"/>
    </row>
    <row r="472" spans="1:84"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416"/>
      <c r="BV472" s="417"/>
      <c r="BW472" s="37"/>
      <c r="BX472" s="37"/>
      <c r="BY472" s="37"/>
      <c r="BZ472" s="37"/>
      <c r="CA472" s="37"/>
      <c r="CB472" s="37"/>
      <c r="CC472" s="37"/>
      <c r="CD472" s="37"/>
      <c r="CE472" s="37"/>
      <c r="CF472" s="37"/>
    </row>
    <row r="473" spans="1:84"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416"/>
      <c r="BV473" s="417"/>
      <c r="BW473" s="37"/>
      <c r="BX473" s="37"/>
      <c r="BY473" s="37"/>
      <c r="BZ473" s="37"/>
      <c r="CA473" s="37"/>
      <c r="CB473" s="37"/>
      <c r="CC473" s="37"/>
      <c r="CD473" s="37"/>
      <c r="CE473" s="37"/>
      <c r="CF473" s="37"/>
    </row>
    <row r="474" spans="1:8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416"/>
      <c r="BV474" s="417"/>
      <c r="BW474" s="37"/>
      <c r="BX474" s="37"/>
      <c r="BY474" s="37"/>
      <c r="BZ474" s="37"/>
      <c r="CA474" s="37"/>
      <c r="CB474" s="37"/>
      <c r="CC474" s="37"/>
      <c r="CD474" s="37"/>
      <c r="CE474" s="37"/>
      <c r="CF474" s="37"/>
    </row>
    <row r="475" spans="1:84"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416"/>
      <c r="BV475" s="417"/>
      <c r="BW475" s="37"/>
      <c r="BX475" s="37"/>
      <c r="BY475" s="37"/>
      <c r="BZ475" s="37"/>
      <c r="CA475" s="37"/>
      <c r="CB475" s="37"/>
      <c r="CC475" s="37"/>
      <c r="CD475" s="37"/>
      <c r="CE475" s="37"/>
      <c r="CF475" s="37"/>
    </row>
    <row r="476" spans="1:84"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416"/>
      <c r="BV476" s="417"/>
      <c r="BW476" s="37"/>
      <c r="BX476" s="37"/>
      <c r="BY476" s="37"/>
      <c r="BZ476" s="37"/>
      <c r="CA476" s="37"/>
      <c r="CB476" s="37"/>
      <c r="CC476" s="37"/>
      <c r="CD476" s="37"/>
      <c r="CE476" s="37"/>
      <c r="CF476" s="37"/>
    </row>
    <row r="477" spans="1:84"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416"/>
      <c r="BV477" s="417"/>
      <c r="BW477" s="37"/>
      <c r="BX477" s="37"/>
      <c r="BY477" s="37"/>
      <c r="BZ477" s="37"/>
      <c r="CA477" s="37"/>
      <c r="CB477" s="37"/>
      <c r="CC477" s="37"/>
      <c r="CD477" s="37"/>
      <c r="CE477" s="37"/>
      <c r="CF477" s="37"/>
    </row>
    <row r="478" spans="1:84"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416"/>
      <c r="BV478" s="417"/>
      <c r="BW478" s="37"/>
      <c r="BX478" s="37"/>
      <c r="BY478" s="37"/>
      <c r="BZ478" s="37"/>
      <c r="CA478" s="37"/>
      <c r="CB478" s="37"/>
      <c r="CC478" s="37"/>
      <c r="CD478" s="37"/>
      <c r="CE478" s="37"/>
      <c r="CF478" s="37"/>
    </row>
    <row r="479" spans="1:84"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416"/>
      <c r="BV479" s="417"/>
      <c r="BW479" s="37"/>
      <c r="BX479" s="37"/>
      <c r="BY479" s="37"/>
      <c r="BZ479" s="37"/>
      <c r="CA479" s="37"/>
      <c r="CB479" s="37"/>
      <c r="CC479" s="37"/>
      <c r="CD479" s="37"/>
      <c r="CE479" s="37"/>
      <c r="CF479" s="37"/>
    </row>
    <row r="480" spans="1:84"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416"/>
      <c r="BV480" s="417"/>
      <c r="BW480" s="37"/>
      <c r="BX480" s="37"/>
      <c r="BY480" s="37"/>
      <c r="BZ480" s="37"/>
      <c r="CA480" s="37"/>
      <c r="CB480" s="37"/>
      <c r="CC480" s="37"/>
      <c r="CD480" s="37"/>
      <c r="CE480" s="37"/>
      <c r="CF480" s="37"/>
    </row>
    <row r="481" spans="1:84"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416"/>
      <c r="BV481" s="417"/>
      <c r="BW481" s="37"/>
      <c r="BX481" s="37"/>
      <c r="BY481" s="37"/>
      <c r="BZ481" s="37"/>
      <c r="CA481" s="37"/>
      <c r="CB481" s="37"/>
      <c r="CC481" s="37"/>
      <c r="CD481" s="37"/>
      <c r="CE481" s="37"/>
      <c r="CF481" s="37"/>
    </row>
    <row r="482" spans="1:84"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416"/>
      <c r="BV482" s="417"/>
      <c r="BW482" s="37"/>
      <c r="BX482" s="37"/>
      <c r="BY482" s="37"/>
      <c r="BZ482" s="37"/>
      <c r="CA482" s="37"/>
      <c r="CB482" s="37"/>
      <c r="CC482" s="37"/>
      <c r="CD482" s="37"/>
      <c r="CE482" s="37"/>
      <c r="CF482" s="37"/>
    </row>
    <row r="483" spans="1:84"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416"/>
      <c r="BV483" s="417"/>
      <c r="BW483" s="37"/>
      <c r="BX483" s="37"/>
      <c r="BY483" s="37"/>
      <c r="BZ483" s="37"/>
      <c r="CA483" s="37"/>
      <c r="CB483" s="37"/>
      <c r="CC483" s="37"/>
      <c r="CD483" s="37"/>
      <c r="CE483" s="37"/>
      <c r="CF483" s="37"/>
    </row>
    <row r="484" spans="1: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416"/>
      <c r="BV484" s="417"/>
      <c r="BW484" s="37"/>
      <c r="BX484" s="37"/>
      <c r="BY484" s="37"/>
      <c r="BZ484" s="37"/>
      <c r="CA484" s="37"/>
      <c r="CB484" s="37"/>
      <c r="CC484" s="37"/>
      <c r="CD484" s="37"/>
      <c r="CE484" s="37"/>
      <c r="CF484" s="37"/>
    </row>
    <row r="485" spans="1:84"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416"/>
      <c r="BV485" s="417"/>
      <c r="BW485" s="37"/>
      <c r="BX485" s="37"/>
      <c r="BY485" s="37"/>
      <c r="BZ485" s="37"/>
      <c r="CA485" s="37"/>
      <c r="CB485" s="37"/>
      <c r="CC485" s="37"/>
      <c r="CD485" s="37"/>
      <c r="CE485" s="37"/>
      <c r="CF485" s="37"/>
    </row>
    <row r="486" spans="1:84"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416"/>
      <c r="BV486" s="417"/>
      <c r="BW486" s="37"/>
      <c r="BX486" s="37"/>
      <c r="BY486" s="37"/>
      <c r="BZ486" s="37"/>
      <c r="CA486" s="37"/>
      <c r="CB486" s="37"/>
      <c r="CC486" s="37"/>
      <c r="CD486" s="37"/>
      <c r="CE486" s="37"/>
      <c r="CF486" s="37"/>
    </row>
    <row r="487" spans="1:84"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416"/>
      <c r="BV487" s="417"/>
      <c r="BW487" s="37"/>
      <c r="BX487" s="37"/>
      <c r="BY487" s="37"/>
      <c r="BZ487" s="37"/>
      <c r="CA487" s="37"/>
      <c r="CB487" s="37"/>
      <c r="CC487" s="37"/>
      <c r="CD487" s="37"/>
      <c r="CE487" s="37"/>
      <c r="CF487" s="37"/>
    </row>
    <row r="488" spans="1:84"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416"/>
      <c r="BV488" s="417"/>
      <c r="BW488" s="37"/>
      <c r="BX488" s="37"/>
      <c r="BY488" s="37"/>
      <c r="BZ488" s="37"/>
      <c r="CA488" s="37"/>
      <c r="CB488" s="37"/>
      <c r="CC488" s="37"/>
      <c r="CD488" s="37"/>
      <c r="CE488" s="37"/>
      <c r="CF488" s="37"/>
    </row>
    <row r="489" spans="1:84"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416"/>
      <c r="BV489" s="417"/>
      <c r="BW489" s="37"/>
      <c r="BX489" s="37"/>
      <c r="BY489" s="37"/>
      <c r="BZ489" s="37"/>
      <c r="CA489" s="37"/>
      <c r="CB489" s="37"/>
      <c r="CC489" s="37"/>
      <c r="CD489" s="37"/>
      <c r="CE489" s="37"/>
      <c r="CF489" s="37"/>
    </row>
    <row r="490" spans="1:84"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416"/>
      <c r="BV490" s="417"/>
      <c r="BW490" s="37"/>
      <c r="BX490" s="37"/>
      <c r="BY490" s="37"/>
      <c r="BZ490" s="37"/>
      <c r="CA490" s="37"/>
      <c r="CB490" s="37"/>
      <c r="CC490" s="37"/>
      <c r="CD490" s="37"/>
      <c r="CE490" s="37"/>
      <c r="CF490" s="37"/>
    </row>
    <row r="491" spans="1:84"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416"/>
      <c r="BV491" s="417"/>
      <c r="BW491" s="37"/>
      <c r="BX491" s="37"/>
      <c r="BY491" s="37"/>
      <c r="BZ491" s="37"/>
      <c r="CA491" s="37"/>
      <c r="CB491" s="37"/>
      <c r="CC491" s="37"/>
      <c r="CD491" s="37"/>
      <c r="CE491" s="37"/>
      <c r="CF491" s="37"/>
    </row>
    <row r="492" spans="1:84"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416"/>
      <c r="BV492" s="417"/>
      <c r="BW492" s="37"/>
      <c r="BX492" s="37"/>
      <c r="BY492" s="37"/>
      <c r="BZ492" s="37"/>
      <c r="CA492" s="37"/>
      <c r="CB492" s="37"/>
      <c r="CC492" s="37"/>
      <c r="CD492" s="37"/>
      <c r="CE492" s="37"/>
      <c r="CF492" s="37"/>
    </row>
    <row r="493" spans="1:84"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416"/>
      <c r="BV493" s="417"/>
      <c r="BW493" s="37"/>
      <c r="BX493" s="37"/>
      <c r="BY493" s="37"/>
      <c r="BZ493" s="37"/>
      <c r="CA493" s="37"/>
      <c r="CB493" s="37"/>
      <c r="CC493" s="37"/>
      <c r="CD493" s="37"/>
      <c r="CE493" s="37"/>
      <c r="CF493" s="37"/>
    </row>
    <row r="494" spans="1:8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416"/>
      <c r="BV494" s="417"/>
      <c r="BW494" s="37"/>
      <c r="BX494" s="37"/>
      <c r="BY494" s="37"/>
      <c r="BZ494" s="37"/>
      <c r="CA494" s="37"/>
      <c r="CB494" s="37"/>
      <c r="CC494" s="37"/>
      <c r="CD494" s="37"/>
      <c r="CE494" s="37"/>
      <c r="CF494" s="37"/>
    </row>
    <row r="495" spans="1:84"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416"/>
      <c r="BV495" s="417"/>
      <c r="BW495" s="37"/>
      <c r="BX495" s="37"/>
      <c r="BY495" s="37"/>
      <c r="BZ495" s="37"/>
      <c r="CA495" s="37"/>
      <c r="CB495" s="37"/>
      <c r="CC495" s="37"/>
      <c r="CD495" s="37"/>
      <c r="CE495" s="37"/>
      <c r="CF495" s="37"/>
    </row>
    <row r="496" spans="1:84"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416"/>
      <c r="BV496" s="417"/>
      <c r="BW496" s="37"/>
      <c r="BX496" s="37"/>
      <c r="BY496" s="37"/>
      <c r="BZ496" s="37"/>
      <c r="CA496" s="37"/>
      <c r="CB496" s="37"/>
      <c r="CC496" s="37"/>
      <c r="CD496" s="37"/>
      <c r="CE496" s="37"/>
      <c r="CF496" s="37"/>
    </row>
    <row r="497" spans="1:84"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416"/>
      <c r="BV497" s="417"/>
      <c r="BW497" s="37"/>
      <c r="BX497" s="37"/>
      <c r="BY497" s="37"/>
      <c r="BZ497" s="37"/>
      <c r="CA497" s="37"/>
      <c r="CB497" s="37"/>
      <c r="CC497" s="37"/>
      <c r="CD497" s="37"/>
      <c r="CE497" s="37"/>
      <c r="CF497" s="37"/>
    </row>
    <row r="498" spans="1:84"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416"/>
      <c r="BV498" s="417"/>
      <c r="BW498" s="37"/>
      <c r="BX498" s="37"/>
      <c r="BY498" s="37"/>
      <c r="BZ498" s="37"/>
      <c r="CA498" s="37"/>
      <c r="CB498" s="37"/>
      <c r="CC498" s="37"/>
      <c r="CD498" s="37"/>
      <c r="CE498" s="37"/>
      <c r="CF498" s="37"/>
    </row>
    <row r="499" spans="1:84"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416"/>
      <c r="BV499" s="417"/>
      <c r="BW499" s="37"/>
      <c r="BX499" s="37"/>
      <c r="BY499" s="37"/>
      <c r="BZ499" s="37"/>
      <c r="CA499" s="37"/>
      <c r="CB499" s="37"/>
      <c r="CC499" s="37"/>
      <c r="CD499" s="37"/>
      <c r="CE499" s="37"/>
      <c r="CF499" s="37"/>
    </row>
    <row r="500" spans="1:84"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416"/>
      <c r="BV500" s="417"/>
      <c r="BW500" s="37"/>
      <c r="BX500" s="37"/>
      <c r="BY500" s="37"/>
      <c r="BZ500" s="37"/>
      <c r="CA500" s="37"/>
      <c r="CB500" s="37"/>
      <c r="CC500" s="37"/>
      <c r="CD500" s="37"/>
      <c r="CE500" s="37"/>
      <c r="CF500" s="37"/>
    </row>
    <row r="501" spans="1:84"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416"/>
      <c r="BV501" s="417"/>
      <c r="BW501" s="37"/>
      <c r="BX501" s="37"/>
      <c r="BY501" s="37"/>
      <c r="BZ501" s="37"/>
      <c r="CA501" s="37"/>
      <c r="CB501" s="37"/>
      <c r="CC501" s="37"/>
      <c r="CD501" s="37"/>
      <c r="CE501" s="37"/>
      <c r="CF501" s="37"/>
    </row>
    <row r="502" spans="1:84"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416"/>
      <c r="BV502" s="417"/>
      <c r="BW502" s="37"/>
      <c r="BX502" s="37"/>
      <c r="BY502" s="37"/>
      <c r="BZ502" s="37"/>
      <c r="CA502" s="37"/>
      <c r="CB502" s="37"/>
      <c r="CC502" s="37"/>
      <c r="CD502" s="37"/>
      <c r="CE502" s="37"/>
      <c r="CF502" s="37"/>
    </row>
    <row r="503" spans="1:84"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416"/>
      <c r="BV503" s="417"/>
      <c r="BW503" s="37"/>
      <c r="BX503" s="37"/>
      <c r="BY503" s="37"/>
      <c r="BZ503" s="37"/>
      <c r="CA503" s="37"/>
      <c r="CB503" s="37"/>
      <c r="CC503" s="37"/>
      <c r="CD503" s="37"/>
      <c r="CE503" s="37"/>
      <c r="CF503" s="37"/>
    </row>
    <row r="504" spans="1:8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416"/>
      <c r="BV504" s="417"/>
      <c r="BW504" s="37"/>
      <c r="BX504" s="37"/>
      <c r="BY504" s="37"/>
      <c r="BZ504" s="37"/>
      <c r="CA504" s="37"/>
      <c r="CB504" s="37"/>
      <c r="CC504" s="37"/>
      <c r="CD504" s="37"/>
      <c r="CE504" s="37"/>
      <c r="CF504" s="37"/>
    </row>
    <row r="505" spans="1:84"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416"/>
      <c r="BV505" s="417"/>
      <c r="BW505" s="37"/>
      <c r="BX505" s="37"/>
      <c r="BY505" s="37"/>
      <c r="BZ505" s="37"/>
      <c r="CA505" s="37"/>
      <c r="CB505" s="37"/>
      <c r="CC505" s="37"/>
      <c r="CD505" s="37"/>
      <c r="CE505" s="37"/>
      <c r="CF505" s="37"/>
    </row>
    <row r="506" spans="1:84"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416"/>
      <c r="BV506" s="417"/>
      <c r="BW506" s="37"/>
      <c r="BX506" s="37"/>
      <c r="BY506" s="37"/>
      <c r="BZ506" s="37"/>
      <c r="CA506" s="37"/>
      <c r="CB506" s="37"/>
      <c r="CC506" s="37"/>
      <c r="CD506" s="37"/>
      <c r="CE506" s="37"/>
      <c r="CF506" s="37"/>
    </row>
    <row r="507" spans="1:84"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416"/>
      <c r="BV507" s="417"/>
      <c r="BW507" s="37"/>
      <c r="BX507" s="37"/>
      <c r="BY507" s="37"/>
      <c r="BZ507" s="37"/>
      <c r="CA507" s="37"/>
      <c r="CB507" s="37"/>
      <c r="CC507" s="37"/>
      <c r="CD507" s="37"/>
      <c r="CE507" s="37"/>
      <c r="CF507" s="37"/>
    </row>
    <row r="508" spans="1:84"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416"/>
      <c r="BV508" s="417"/>
      <c r="BW508" s="37"/>
      <c r="BX508" s="37"/>
      <c r="BY508" s="37"/>
      <c r="BZ508" s="37"/>
      <c r="CA508" s="37"/>
      <c r="CB508" s="37"/>
      <c r="CC508" s="37"/>
      <c r="CD508" s="37"/>
      <c r="CE508" s="37"/>
      <c r="CF508" s="37"/>
    </row>
    <row r="509" spans="1:84"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416"/>
      <c r="BV509" s="417"/>
      <c r="BW509" s="37"/>
      <c r="BX509" s="37"/>
      <c r="BY509" s="37"/>
      <c r="BZ509" s="37"/>
      <c r="CA509" s="37"/>
      <c r="CB509" s="37"/>
      <c r="CC509" s="37"/>
      <c r="CD509" s="37"/>
      <c r="CE509" s="37"/>
      <c r="CF509" s="37"/>
    </row>
    <row r="510" spans="1:84"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416"/>
      <c r="BV510" s="417"/>
      <c r="BW510" s="37"/>
      <c r="BX510" s="37"/>
      <c r="BY510" s="37"/>
      <c r="BZ510" s="37"/>
      <c r="CA510" s="37"/>
      <c r="CB510" s="37"/>
      <c r="CC510" s="37"/>
      <c r="CD510" s="37"/>
      <c r="CE510" s="37"/>
      <c r="CF510" s="37"/>
    </row>
    <row r="511" spans="1:84"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416"/>
      <c r="BV511" s="417"/>
      <c r="BW511" s="37"/>
      <c r="BX511" s="37"/>
      <c r="BY511" s="37"/>
      <c r="BZ511" s="37"/>
      <c r="CA511" s="37"/>
      <c r="CB511" s="37"/>
      <c r="CC511" s="37"/>
      <c r="CD511" s="37"/>
      <c r="CE511" s="37"/>
      <c r="CF511" s="37"/>
    </row>
    <row r="512" spans="1:84"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416"/>
      <c r="BV512" s="417"/>
      <c r="BW512" s="37"/>
      <c r="BX512" s="37"/>
      <c r="BY512" s="37"/>
      <c r="BZ512" s="37"/>
      <c r="CA512" s="37"/>
      <c r="CB512" s="37"/>
      <c r="CC512" s="37"/>
      <c r="CD512" s="37"/>
      <c r="CE512" s="37"/>
      <c r="CF512" s="37"/>
    </row>
    <row r="513" spans="1:84"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416"/>
      <c r="BV513" s="417"/>
      <c r="BW513" s="37"/>
      <c r="BX513" s="37"/>
      <c r="BY513" s="37"/>
      <c r="BZ513" s="37"/>
      <c r="CA513" s="37"/>
      <c r="CB513" s="37"/>
      <c r="CC513" s="37"/>
      <c r="CD513" s="37"/>
      <c r="CE513" s="37"/>
      <c r="CF513" s="37"/>
    </row>
    <row r="514" spans="1:8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416"/>
      <c r="BV514" s="417"/>
      <c r="BW514" s="37"/>
      <c r="BX514" s="37"/>
      <c r="BY514" s="37"/>
      <c r="BZ514" s="37"/>
      <c r="CA514" s="37"/>
      <c r="CB514" s="37"/>
      <c r="CC514" s="37"/>
      <c r="CD514" s="37"/>
      <c r="CE514" s="37"/>
      <c r="CF514" s="37"/>
    </row>
    <row r="515" spans="1:84"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416"/>
      <c r="BV515" s="417"/>
      <c r="BW515" s="37"/>
      <c r="BX515" s="37"/>
      <c r="BY515" s="37"/>
      <c r="BZ515" s="37"/>
      <c r="CA515" s="37"/>
      <c r="CB515" s="37"/>
      <c r="CC515" s="37"/>
      <c r="CD515" s="37"/>
      <c r="CE515" s="37"/>
      <c r="CF515" s="37"/>
    </row>
    <row r="516" spans="1:84"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416"/>
      <c r="BV516" s="417"/>
      <c r="BW516" s="37"/>
      <c r="BX516" s="37"/>
      <c r="BY516" s="37"/>
      <c r="BZ516" s="37"/>
      <c r="CA516" s="37"/>
      <c r="CB516" s="37"/>
      <c r="CC516" s="37"/>
      <c r="CD516" s="37"/>
      <c r="CE516" s="37"/>
      <c r="CF516" s="37"/>
    </row>
    <row r="517" spans="1:84"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416"/>
      <c r="BV517" s="417"/>
      <c r="BW517" s="37"/>
      <c r="BX517" s="37"/>
      <c r="BY517" s="37"/>
      <c r="BZ517" s="37"/>
      <c r="CA517" s="37"/>
      <c r="CB517" s="37"/>
      <c r="CC517" s="37"/>
      <c r="CD517" s="37"/>
      <c r="CE517" s="37"/>
      <c r="CF517" s="37"/>
    </row>
    <row r="518" spans="1:84"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416"/>
      <c r="BV518" s="417"/>
      <c r="BW518" s="37"/>
      <c r="BX518" s="37"/>
      <c r="BY518" s="37"/>
      <c r="BZ518" s="37"/>
      <c r="CA518" s="37"/>
      <c r="CB518" s="37"/>
      <c r="CC518" s="37"/>
      <c r="CD518" s="37"/>
      <c r="CE518" s="37"/>
      <c r="CF518" s="37"/>
    </row>
    <row r="519" spans="1:84"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416"/>
      <c r="BV519" s="417"/>
      <c r="BW519" s="37"/>
      <c r="BX519" s="37"/>
      <c r="BY519" s="37"/>
      <c r="BZ519" s="37"/>
      <c r="CA519" s="37"/>
      <c r="CB519" s="37"/>
      <c r="CC519" s="37"/>
      <c r="CD519" s="37"/>
      <c r="CE519" s="37"/>
      <c r="CF519" s="37"/>
    </row>
    <row r="520" spans="1:84"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416"/>
      <c r="BV520" s="417"/>
      <c r="BW520" s="37"/>
      <c r="BX520" s="37"/>
      <c r="BY520" s="37"/>
      <c r="BZ520" s="37"/>
      <c r="CA520" s="37"/>
      <c r="CB520" s="37"/>
      <c r="CC520" s="37"/>
      <c r="CD520" s="37"/>
      <c r="CE520" s="37"/>
      <c r="CF520" s="37"/>
    </row>
    <row r="521" spans="1:84"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416"/>
      <c r="BV521" s="417"/>
      <c r="BW521" s="37"/>
      <c r="BX521" s="37"/>
      <c r="BY521" s="37"/>
      <c r="BZ521" s="37"/>
      <c r="CA521" s="37"/>
      <c r="CB521" s="37"/>
      <c r="CC521" s="37"/>
      <c r="CD521" s="37"/>
      <c r="CE521" s="37"/>
      <c r="CF521" s="37"/>
    </row>
    <row r="522" spans="1:84"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416"/>
      <c r="BV522" s="417"/>
      <c r="BW522" s="37"/>
      <c r="BX522" s="37"/>
      <c r="BY522" s="37"/>
      <c r="BZ522" s="37"/>
      <c r="CA522" s="37"/>
      <c r="CB522" s="37"/>
      <c r="CC522" s="37"/>
      <c r="CD522" s="37"/>
      <c r="CE522" s="37"/>
      <c r="CF522" s="37"/>
    </row>
    <row r="523" spans="1:84"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416"/>
      <c r="BV523" s="417"/>
      <c r="BW523" s="37"/>
      <c r="BX523" s="37"/>
      <c r="BY523" s="37"/>
      <c r="BZ523" s="37"/>
      <c r="CA523" s="37"/>
      <c r="CB523" s="37"/>
      <c r="CC523" s="37"/>
      <c r="CD523" s="37"/>
      <c r="CE523" s="37"/>
      <c r="CF523" s="37"/>
    </row>
    <row r="524" spans="1:8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416"/>
      <c r="BV524" s="417"/>
      <c r="BW524" s="37"/>
      <c r="BX524" s="37"/>
      <c r="BY524" s="37"/>
      <c r="BZ524" s="37"/>
      <c r="CA524" s="37"/>
      <c r="CB524" s="37"/>
      <c r="CC524" s="37"/>
      <c r="CD524" s="37"/>
      <c r="CE524" s="37"/>
      <c r="CF524" s="37"/>
    </row>
    <row r="525" spans="1:84"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416"/>
      <c r="BV525" s="417"/>
      <c r="BW525" s="37"/>
      <c r="BX525" s="37"/>
      <c r="BY525" s="37"/>
      <c r="BZ525" s="37"/>
      <c r="CA525" s="37"/>
      <c r="CB525" s="37"/>
      <c r="CC525" s="37"/>
      <c r="CD525" s="37"/>
      <c r="CE525" s="37"/>
      <c r="CF525" s="37"/>
    </row>
    <row r="526" spans="1:84"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416"/>
      <c r="BV526" s="417"/>
      <c r="BW526" s="37"/>
      <c r="BX526" s="37"/>
      <c r="BY526" s="37"/>
      <c r="BZ526" s="37"/>
      <c r="CA526" s="37"/>
      <c r="CB526" s="37"/>
      <c r="CC526" s="37"/>
      <c r="CD526" s="37"/>
      <c r="CE526" s="37"/>
      <c r="CF526" s="37"/>
    </row>
    <row r="527" spans="1:84"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416"/>
      <c r="BV527" s="417"/>
      <c r="BW527" s="37"/>
      <c r="BX527" s="37"/>
      <c r="BY527" s="37"/>
      <c r="BZ527" s="37"/>
      <c r="CA527" s="37"/>
      <c r="CB527" s="37"/>
      <c r="CC527" s="37"/>
      <c r="CD527" s="37"/>
      <c r="CE527" s="37"/>
      <c r="CF527" s="37"/>
    </row>
    <row r="528" spans="1:84"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416"/>
      <c r="BV528" s="417"/>
      <c r="BW528" s="37"/>
      <c r="BX528" s="37"/>
      <c r="BY528" s="37"/>
      <c r="BZ528" s="37"/>
      <c r="CA528" s="37"/>
      <c r="CB528" s="37"/>
      <c r="CC528" s="37"/>
      <c r="CD528" s="37"/>
      <c r="CE528" s="37"/>
      <c r="CF528" s="37"/>
    </row>
    <row r="529" spans="1:84"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416"/>
      <c r="BV529" s="417"/>
      <c r="BW529" s="37"/>
      <c r="BX529" s="37"/>
      <c r="BY529" s="37"/>
      <c r="BZ529" s="37"/>
      <c r="CA529" s="37"/>
      <c r="CB529" s="37"/>
      <c r="CC529" s="37"/>
      <c r="CD529" s="37"/>
      <c r="CE529" s="37"/>
      <c r="CF529" s="37"/>
    </row>
    <row r="530" spans="1:84"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416"/>
      <c r="BV530" s="417"/>
      <c r="BW530" s="37"/>
      <c r="BX530" s="37"/>
      <c r="BY530" s="37"/>
      <c r="BZ530" s="37"/>
      <c r="CA530" s="37"/>
      <c r="CB530" s="37"/>
      <c r="CC530" s="37"/>
      <c r="CD530" s="37"/>
      <c r="CE530" s="37"/>
      <c r="CF530" s="37"/>
    </row>
    <row r="531" spans="1:84"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416"/>
      <c r="BV531" s="417"/>
      <c r="BW531" s="37"/>
      <c r="BX531" s="37"/>
      <c r="BY531" s="37"/>
      <c r="BZ531" s="37"/>
      <c r="CA531" s="37"/>
      <c r="CB531" s="37"/>
      <c r="CC531" s="37"/>
      <c r="CD531" s="37"/>
      <c r="CE531" s="37"/>
      <c r="CF531" s="37"/>
    </row>
    <row r="532" spans="1:84"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416"/>
      <c r="BV532" s="417"/>
      <c r="BW532" s="37"/>
      <c r="BX532" s="37"/>
      <c r="BY532" s="37"/>
      <c r="BZ532" s="37"/>
      <c r="CA532" s="37"/>
      <c r="CB532" s="37"/>
      <c r="CC532" s="37"/>
      <c r="CD532" s="37"/>
      <c r="CE532" s="37"/>
      <c r="CF532" s="37"/>
    </row>
    <row r="533" spans="1:84"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416"/>
      <c r="BV533" s="417"/>
      <c r="BW533" s="37"/>
      <c r="BX533" s="37"/>
      <c r="BY533" s="37"/>
      <c r="BZ533" s="37"/>
      <c r="CA533" s="37"/>
      <c r="CB533" s="37"/>
      <c r="CC533" s="37"/>
      <c r="CD533" s="37"/>
      <c r="CE533" s="37"/>
      <c r="CF533" s="37"/>
    </row>
    <row r="534" spans="1:8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416"/>
      <c r="BV534" s="417"/>
      <c r="BW534" s="37"/>
      <c r="BX534" s="37"/>
      <c r="BY534" s="37"/>
      <c r="BZ534" s="37"/>
      <c r="CA534" s="37"/>
      <c r="CB534" s="37"/>
      <c r="CC534" s="37"/>
      <c r="CD534" s="37"/>
      <c r="CE534" s="37"/>
      <c r="CF534" s="37"/>
    </row>
    <row r="535" spans="1:84"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416"/>
      <c r="BV535" s="417"/>
      <c r="BW535" s="37"/>
      <c r="BX535" s="37"/>
      <c r="BY535" s="37"/>
      <c r="BZ535" s="37"/>
      <c r="CA535" s="37"/>
      <c r="CB535" s="37"/>
      <c r="CC535" s="37"/>
      <c r="CD535" s="37"/>
      <c r="CE535" s="37"/>
      <c r="CF535" s="37"/>
    </row>
    <row r="536" spans="1:84"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416"/>
      <c r="BV536" s="417"/>
      <c r="BW536" s="37"/>
      <c r="BX536" s="37"/>
      <c r="BY536" s="37"/>
      <c r="BZ536" s="37"/>
      <c r="CA536" s="37"/>
      <c r="CB536" s="37"/>
      <c r="CC536" s="37"/>
      <c r="CD536" s="37"/>
      <c r="CE536" s="37"/>
      <c r="CF536" s="37"/>
    </row>
    <row r="537" spans="1:84"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416"/>
      <c r="BV537" s="417"/>
      <c r="BW537" s="37"/>
      <c r="BX537" s="37"/>
      <c r="BY537" s="37"/>
      <c r="BZ537" s="37"/>
      <c r="CA537" s="37"/>
      <c r="CB537" s="37"/>
      <c r="CC537" s="37"/>
      <c r="CD537" s="37"/>
      <c r="CE537" s="37"/>
      <c r="CF537" s="37"/>
    </row>
    <row r="538" spans="1:84"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416"/>
      <c r="BV538" s="417"/>
      <c r="BW538" s="37"/>
      <c r="BX538" s="37"/>
      <c r="BY538" s="37"/>
      <c r="BZ538" s="37"/>
      <c r="CA538" s="37"/>
      <c r="CB538" s="37"/>
      <c r="CC538" s="37"/>
      <c r="CD538" s="37"/>
      <c r="CE538" s="37"/>
      <c r="CF538" s="37"/>
    </row>
    <row r="539" spans="1:84"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416"/>
      <c r="BV539" s="417"/>
      <c r="BW539" s="37"/>
      <c r="BX539" s="37"/>
      <c r="BY539" s="37"/>
      <c r="BZ539" s="37"/>
      <c r="CA539" s="37"/>
      <c r="CB539" s="37"/>
      <c r="CC539" s="37"/>
      <c r="CD539" s="37"/>
      <c r="CE539" s="37"/>
      <c r="CF539" s="37"/>
    </row>
    <row r="540" spans="1:84"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416"/>
      <c r="BV540" s="417"/>
      <c r="BW540" s="37"/>
      <c r="BX540" s="37"/>
      <c r="BY540" s="37"/>
      <c r="BZ540" s="37"/>
      <c r="CA540" s="37"/>
      <c r="CB540" s="37"/>
      <c r="CC540" s="37"/>
      <c r="CD540" s="37"/>
      <c r="CE540" s="37"/>
      <c r="CF540" s="37"/>
    </row>
    <row r="541" spans="1:84"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416"/>
      <c r="BV541" s="417"/>
      <c r="BW541" s="37"/>
      <c r="BX541" s="37"/>
      <c r="BY541" s="37"/>
      <c r="BZ541" s="37"/>
      <c r="CA541" s="37"/>
      <c r="CB541" s="37"/>
      <c r="CC541" s="37"/>
      <c r="CD541" s="37"/>
      <c r="CE541" s="37"/>
      <c r="CF541" s="37"/>
    </row>
    <row r="542" spans="1:84"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416"/>
      <c r="BV542" s="417"/>
      <c r="BW542" s="37"/>
      <c r="BX542" s="37"/>
      <c r="BY542" s="37"/>
      <c r="BZ542" s="37"/>
      <c r="CA542" s="37"/>
      <c r="CB542" s="37"/>
      <c r="CC542" s="37"/>
      <c r="CD542" s="37"/>
      <c r="CE542" s="37"/>
      <c r="CF542" s="37"/>
    </row>
    <row r="543" spans="1:84"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416"/>
      <c r="BV543" s="417"/>
      <c r="BW543" s="37"/>
      <c r="BX543" s="37"/>
      <c r="BY543" s="37"/>
      <c r="BZ543" s="37"/>
      <c r="CA543" s="37"/>
      <c r="CB543" s="37"/>
      <c r="CC543" s="37"/>
      <c r="CD543" s="37"/>
      <c r="CE543" s="37"/>
      <c r="CF543" s="37"/>
    </row>
    <row r="544" spans="1:8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416"/>
      <c r="BV544" s="417"/>
      <c r="BW544" s="37"/>
      <c r="BX544" s="37"/>
      <c r="BY544" s="37"/>
      <c r="BZ544" s="37"/>
      <c r="CA544" s="37"/>
      <c r="CB544" s="37"/>
      <c r="CC544" s="37"/>
      <c r="CD544" s="37"/>
      <c r="CE544" s="37"/>
      <c r="CF544" s="37"/>
    </row>
    <row r="545" spans="1:84"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416"/>
      <c r="BV545" s="417"/>
      <c r="BW545" s="37"/>
      <c r="BX545" s="37"/>
      <c r="BY545" s="37"/>
      <c r="BZ545" s="37"/>
      <c r="CA545" s="37"/>
      <c r="CB545" s="37"/>
      <c r="CC545" s="37"/>
      <c r="CD545" s="37"/>
      <c r="CE545" s="37"/>
      <c r="CF545" s="37"/>
    </row>
    <row r="546" spans="1:84"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416"/>
      <c r="BV546" s="417"/>
      <c r="BW546" s="37"/>
      <c r="BX546" s="37"/>
      <c r="BY546" s="37"/>
      <c r="BZ546" s="37"/>
      <c r="CA546" s="37"/>
      <c r="CB546" s="37"/>
      <c r="CC546" s="37"/>
      <c r="CD546" s="37"/>
      <c r="CE546" s="37"/>
      <c r="CF546" s="37"/>
    </row>
    <row r="547" spans="1:84"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416"/>
      <c r="BV547" s="417"/>
      <c r="BW547" s="37"/>
      <c r="BX547" s="37"/>
      <c r="BY547" s="37"/>
      <c r="BZ547" s="37"/>
      <c r="CA547" s="37"/>
      <c r="CB547" s="37"/>
      <c r="CC547" s="37"/>
      <c r="CD547" s="37"/>
      <c r="CE547" s="37"/>
      <c r="CF547" s="37"/>
    </row>
    <row r="548" spans="1:84"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416"/>
      <c r="BV548" s="417"/>
      <c r="BW548" s="37"/>
      <c r="BX548" s="37"/>
      <c r="BY548" s="37"/>
      <c r="BZ548" s="37"/>
      <c r="CA548" s="37"/>
      <c r="CB548" s="37"/>
      <c r="CC548" s="37"/>
      <c r="CD548" s="37"/>
      <c r="CE548" s="37"/>
      <c r="CF548" s="37"/>
    </row>
    <row r="549" spans="1:84"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416"/>
      <c r="BV549" s="417"/>
      <c r="BW549" s="37"/>
      <c r="BX549" s="37"/>
      <c r="BY549" s="37"/>
      <c r="BZ549" s="37"/>
      <c r="CA549" s="37"/>
      <c r="CB549" s="37"/>
      <c r="CC549" s="37"/>
      <c r="CD549" s="37"/>
      <c r="CE549" s="37"/>
      <c r="CF549" s="37"/>
    </row>
    <row r="550" spans="1:84"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416"/>
      <c r="BV550" s="417"/>
      <c r="BW550" s="37"/>
      <c r="BX550" s="37"/>
      <c r="BY550" s="37"/>
      <c r="BZ550" s="37"/>
      <c r="CA550" s="37"/>
      <c r="CB550" s="37"/>
      <c r="CC550" s="37"/>
      <c r="CD550" s="37"/>
      <c r="CE550" s="37"/>
      <c r="CF550" s="37"/>
    </row>
    <row r="551" spans="1:84"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416"/>
      <c r="BV551" s="417"/>
      <c r="BW551" s="37"/>
      <c r="BX551" s="37"/>
      <c r="BY551" s="37"/>
      <c r="BZ551" s="37"/>
      <c r="CA551" s="37"/>
      <c r="CB551" s="37"/>
      <c r="CC551" s="37"/>
      <c r="CD551" s="37"/>
      <c r="CE551" s="37"/>
      <c r="CF551" s="37"/>
    </row>
    <row r="552" spans="1:84"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416"/>
      <c r="BV552" s="417"/>
      <c r="BW552" s="37"/>
      <c r="BX552" s="37"/>
      <c r="BY552" s="37"/>
      <c r="BZ552" s="37"/>
      <c r="CA552" s="37"/>
      <c r="CB552" s="37"/>
      <c r="CC552" s="37"/>
      <c r="CD552" s="37"/>
      <c r="CE552" s="37"/>
      <c r="CF552" s="37"/>
    </row>
    <row r="553" spans="1:84"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416"/>
      <c r="BV553" s="417"/>
      <c r="BW553" s="37"/>
      <c r="BX553" s="37"/>
      <c r="BY553" s="37"/>
      <c r="BZ553" s="37"/>
      <c r="CA553" s="37"/>
      <c r="CB553" s="37"/>
      <c r="CC553" s="37"/>
      <c r="CD553" s="37"/>
      <c r="CE553" s="37"/>
      <c r="CF553" s="37"/>
    </row>
    <row r="554" spans="1:8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416"/>
      <c r="BV554" s="417"/>
      <c r="BW554" s="37"/>
      <c r="BX554" s="37"/>
      <c r="BY554" s="37"/>
      <c r="BZ554" s="37"/>
      <c r="CA554" s="37"/>
      <c r="CB554" s="37"/>
      <c r="CC554" s="37"/>
      <c r="CD554" s="37"/>
      <c r="CE554" s="37"/>
      <c r="CF554" s="37"/>
    </row>
    <row r="555" spans="1:84"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416"/>
      <c r="BV555" s="417"/>
      <c r="BW555" s="37"/>
      <c r="BX555" s="37"/>
      <c r="BY555" s="37"/>
      <c r="BZ555" s="37"/>
      <c r="CA555" s="37"/>
      <c r="CB555" s="37"/>
      <c r="CC555" s="37"/>
      <c r="CD555" s="37"/>
      <c r="CE555" s="37"/>
      <c r="CF555" s="37"/>
    </row>
    <row r="556" spans="1:84"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416"/>
      <c r="BV556" s="417"/>
      <c r="BW556" s="37"/>
      <c r="BX556" s="37"/>
      <c r="BY556" s="37"/>
      <c r="BZ556" s="37"/>
      <c r="CA556" s="37"/>
      <c r="CB556" s="37"/>
      <c r="CC556" s="37"/>
      <c r="CD556" s="37"/>
      <c r="CE556" s="37"/>
      <c r="CF556" s="37"/>
    </row>
    <row r="557" spans="1:84"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416"/>
      <c r="BV557" s="417"/>
      <c r="BW557" s="37"/>
      <c r="BX557" s="37"/>
      <c r="BY557" s="37"/>
      <c r="BZ557" s="37"/>
      <c r="CA557" s="37"/>
      <c r="CB557" s="37"/>
      <c r="CC557" s="37"/>
      <c r="CD557" s="37"/>
      <c r="CE557" s="37"/>
      <c r="CF557" s="37"/>
    </row>
    <row r="558" spans="1:84"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416"/>
      <c r="BV558" s="417"/>
      <c r="BW558" s="37"/>
      <c r="BX558" s="37"/>
      <c r="BY558" s="37"/>
      <c r="BZ558" s="37"/>
      <c r="CA558" s="37"/>
      <c r="CB558" s="37"/>
      <c r="CC558" s="37"/>
      <c r="CD558" s="37"/>
      <c r="CE558" s="37"/>
      <c r="CF558" s="37"/>
    </row>
    <row r="559" spans="1:84"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416"/>
      <c r="BV559" s="417"/>
      <c r="BW559" s="37"/>
      <c r="BX559" s="37"/>
      <c r="BY559" s="37"/>
      <c r="BZ559" s="37"/>
      <c r="CA559" s="37"/>
      <c r="CB559" s="37"/>
      <c r="CC559" s="37"/>
      <c r="CD559" s="37"/>
      <c r="CE559" s="37"/>
      <c r="CF559" s="37"/>
    </row>
    <row r="560" spans="1:84"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416"/>
      <c r="BV560" s="417"/>
      <c r="BW560" s="37"/>
      <c r="BX560" s="37"/>
      <c r="BY560" s="37"/>
      <c r="BZ560" s="37"/>
      <c r="CA560" s="37"/>
      <c r="CB560" s="37"/>
      <c r="CC560" s="37"/>
      <c r="CD560" s="37"/>
      <c r="CE560" s="37"/>
      <c r="CF560" s="37"/>
    </row>
    <row r="561" spans="1:84"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416"/>
      <c r="BV561" s="417"/>
      <c r="BW561" s="37"/>
      <c r="BX561" s="37"/>
      <c r="BY561" s="37"/>
      <c r="BZ561" s="37"/>
      <c r="CA561" s="37"/>
      <c r="CB561" s="37"/>
      <c r="CC561" s="37"/>
      <c r="CD561" s="37"/>
      <c r="CE561" s="37"/>
      <c r="CF561" s="37"/>
    </row>
    <row r="562" spans="1:84"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416"/>
      <c r="BV562" s="417"/>
      <c r="BW562" s="37"/>
      <c r="BX562" s="37"/>
      <c r="BY562" s="37"/>
      <c r="BZ562" s="37"/>
      <c r="CA562" s="37"/>
      <c r="CB562" s="37"/>
      <c r="CC562" s="37"/>
      <c r="CD562" s="37"/>
      <c r="CE562" s="37"/>
      <c r="CF562" s="37"/>
    </row>
    <row r="563" spans="1:84"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416"/>
      <c r="BV563" s="417"/>
      <c r="BW563" s="37"/>
      <c r="BX563" s="37"/>
      <c r="BY563" s="37"/>
      <c r="BZ563" s="37"/>
      <c r="CA563" s="37"/>
      <c r="CB563" s="37"/>
      <c r="CC563" s="37"/>
      <c r="CD563" s="37"/>
      <c r="CE563" s="37"/>
      <c r="CF563" s="37"/>
    </row>
    <row r="564" spans="1:8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416"/>
      <c r="BV564" s="417"/>
      <c r="BW564" s="37"/>
      <c r="BX564" s="37"/>
      <c r="BY564" s="37"/>
      <c r="BZ564" s="37"/>
      <c r="CA564" s="37"/>
      <c r="CB564" s="37"/>
      <c r="CC564" s="37"/>
      <c r="CD564" s="37"/>
      <c r="CE564" s="37"/>
      <c r="CF564" s="37"/>
    </row>
    <row r="565" spans="1:84"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416"/>
      <c r="BV565" s="417"/>
      <c r="BW565" s="37"/>
      <c r="BX565" s="37"/>
      <c r="BY565" s="37"/>
      <c r="BZ565" s="37"/>
      <c r="CA565" s="37"/>
      <c r="CB565" s="37"/>
      <c r="CC565" s="37"/>
      <c r="CD565" s="37"/>
      <c r="CE565" s="37"/>
      <c r="CF565" s="37"/>
    </row>
    <row r="566" spans="1:84"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416"/>
      <c r="BV566" s="417"/>
      <c r="BW566" s="37"/>
      <c r="BX566" s="37"/>
      <c r="BY566" s="37"/>
      <c r="BZ566" s="37"/>
      <c r="CA566" s="37"/>
      <c r="CB566" s="37"/>
      <c r="CC566" s="37"/>
      <c r="CD566" s="37"/>
      <c r="CE566" s="37"/>
      <c r="CF566" s="37"/>
    </row>
    <row r="567" spans="1:84"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416"/>
      <c r="BV567" s="417"/>
      <c r="BW567" s="37"/>
      <c r="BX567" s="37"/>
      <c r="BY567" s="37"/>
      <c r="BZ567" s="37"/>
      <c r="CA567" s="37"/>
      <c r="CB567" s="37"/>
      <c r="CC567" s="37"/>
      <c r="CD567" s="37"/>
      <c r="CE567" s="37"/>
      <c r="CF567" s="37"/>
    </row>
    <row r="568" spans="1:84"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416"/>
      <c r="BV568" s="417"/>
      <c r="BW568" s="37"/>
      <c r="BX568" s="37"/>
      <c r="BY568" s="37"/>
      <c r="BZ568" s="37"/>
      <c r="CA568" s="37"/>
      <c r="CB568" s="37"/>
      <c r="CC568" s="37"/>
      <c r="CD568" s="37"/>
      <c r="CE568" s="37"/>
      <c r="CF568" s="37"/>
    </row>
    <row r="569" spans="1:84"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416"/>
      <c r="BV569" s="417"/>
      <c r="BW569" s="37"/>
      <c r="BX569" s="37"/>
      <c r="BY569" s="37"/>
      <c r="BZ569" s="37"/>
      <c r="CA569" s="37"/>
      <c r="CB569" s="37"/>
      <c r="CC569" s="37"/>
      <c r="CD569" s="37"/>
      <c r="CE569" s="37"/>
      <c r="CF569" s="37"/>
    </row>
    <row r="570" spans="1:84"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416"/>
      <c r="BV570" s="417"/>
      <c r="BW570" s="37"/>
      <c r="BX570" s="37"/>
      <c r="BY570" s="37"/>
      <c r="BZ570" s="37"/>
      <c r="CA570" s="37"/>
      <c r="CB570" s="37"/>
      <c r="CC570" s="37"/>
      <c r="CD570" s="37"/>
      <c r="CE570" s="37"/>
      <c r="CF570" s="37"/>
    </row>
    <row r="571" spans="1:84"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416"/>
      <c r="BV571" s="417"/>
      <c r="BW571" s="37"/>
      <c r="BX571" s="37"/>
      <c r="BY571" s="37"/>
      <c r="BZ571" s="37"/>
      <c r="CA571" s="37"/>
      <c r="CB571" s="37"/>
      <c r="CC571" s="37"/>
      <c r="CD571" s="37"/>
      <c r="CE571" s="37"/>
      <c r="CF571" s="37"/>
    </row>
    <row r="572" spans="1:84"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416"/>
      <c r="BV572" s="417"/>
      <c r="BW572" s="37"/>
      <c r="BX572" s="37"/>
      <c r="BY572" s="37"/>
      <c r="BZ572" s="37"/>
      <c r="CA572" s="37"/>
      <c r="CB572" s="37"/>
      <c r="CC572" s="37"/>
      <c r="CD572" s="37"/>
      <c r="CE572" s="37"/>
      <c r="CF572" s="37"/>
    </row>
    <row r="573" spans="1:84"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416"/>
      <c r="BV573" s="417"/>
      <c r="BW573" s="37"/>
      <c r="BX573" s="37"/>
      <c r="BY573" s="37"/>
      <c r="BZ573" s="37"/>
      <c r="CA573" s="37"/>
      <c r="CB573" s="37"/>
      <c r="CC573" s="37"/>
      <c r="CD573" s="37"/>
      <c r="CE573" s="37"/>
      <c r="CF573" s="37"/>
    </row>
    <row r="574" spans="1:8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416"/>
      <c r="BV574" s="417"/>
      <c r="BW574" s="37"/>
      <c r="BX574" s="37"/>
      <c r="BY574" s="37"/>
      <c r="BZ574" s="37"/>
      <c r="CA574" s="37"/>
      <c r="CB574" s="37"/>
      <c r="CC574" s="37"/>
      <c r="CD574" s="37"/>
      <c r="CE574" s="37"/>
      <c r="CF574" s="37"/>
    </row>
    <row r="575" spans="1:84"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416"/>
      <c r="BV575" s="417"/>
      <c r="BW575" s="37"/>
      <c r="BX575" s="37"/>
      <c r="BY575" s="37"/>
      <c r="BZ575" s="37"/>
      <c r="CA575" s="37"/>
      <c r="CB575" s="37"/>
      <c r="CC575" s="37"/>
      <c r="CD575" s="37"/>
      <c r="CE575" s="37"/>
      <c r="CF575" s="37"/>
    </row>
    <row r="576" spans="1:84"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416"/>
      <c r="BV576" s="417"/>
      <c r="BW576" s="37"/>
      <c r="BX576" s="37"/>
      <c r="BY576" s="37"/>
      <c r="BZ576" s="37"/>
      <c r="CA576" s="37"/>
      <c r="CB576" s="37"/>
      <c r="CC576" s="37"/>
      <c r="CD576" s="37"/>
      <c r="CE576" s="37"/>
      <c r="CF576" s="37"/>
    </row>
    <row r="577" spans="1:84"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416"/>
      <c r="BV577" s="417"/>
      <c r="BW577" s="37"/>
      <c r="BX577" s="37"/>
      <c r="BY577" s="37"/>
      <c r="BZ577" s="37"/>
      <c r="CA577" s="37"/>
      <c r="CB577" s="37"/>
      <c r="CC577" s="37"/>
      <c r="CD577" s="37"/>
      <c r="CE577" s="37"/>
      <c r="CF577" s="37"/>
    </row>
    <row r="578" spans="1:84"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416"/>
      <c r="BV578" s="417"/>
      <c r="BW578" s="37"/>
      <c r="BX578" s="37"/>
      <c r="BY578" s="37"/>
      <c r="BZ578" s="37"/>
      <c r="CA578" s="37"/>
      <c r="CB578" s="37"/>
      <c r="CC578" s="37"/>
      <c r="CD578" s="37"/>
      <c r="CE578" s="37"/>
      <c r="CF578" s="37"/>
    </row>
    <row r="579" spans="1:84"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416"/>
      <c r="BV579" s="417"/>
      <c r="BW579" s="37"/>
      <c r="BX579" s="37"/>
      <c r="BY579" s="37"/>
      <c r="BZ579" s="37"/>
      <c r="CA579" s="37"/>
      <c r="CB579" s="37"/>
      <c r="CC579" s="37"/>
      <c r="CD579" s="37"/>
      <c r="CE579" s="37"/>
      <c r="CF579" s="37"/>
    </row>
    <row r="580" spans="1:84"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416"/>
      <c r="BV580" s="417"/>
      <c r="BW580" s="37"/>
      <c r="BX580" s="37"/>
      <c r="BY580" s="37"/>
      <c r="BZ580" s="37"/>
      <c r="CA580" s="37"/>
      <c r="CB580" s="37"/>
      <c r="CC580" s="37"/>
      <c r="CD580" s="37"/>
      <c r="CE580" s="37"/>
      <c r="CF580" s="37"/>
    </row>
    <row r="581" spans="1:84"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416"/>
      <c r="BV581" s="417"/>
      <c r="BW581" s="37"/>
      <c r="BX581" s="37"/>
      <c r="BY581" s="37"/>
      <c r="BZ581" s="37"/>
      <c r="CA581" s="37"/>
      <c r="CB581" s="37"/>
      <c r="CC581" s="37"/>
      <c r="CD581" s="37"/>
      <c r="CE581" s="37"/>
      <c r="CF581" s="37"/>
    </row>
    <row r="582" spans="1:84"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416"/>
      <c r="BV582" s="417"/>
      <c r="BW582" s="37"/>
      <c r="BX582" s="37"/>
      <c r="BY582" s="37"/>
      <c r="BZ582" s="37"/>
      <c r="CA582" s="37"/>
      <c r="CB582" s="37"/>
      <c r="CC582" s="37"/>
      <c r="CD582" s="37"/>
      <c r="CE582" s="37"/>
      <c r="CF582" s="37"/>
    </row>
    <row r="583" spans="1:84"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416"/>
      <c r="BV583" s="417"/>
      <c r="BW583" s="37"/>
      <c r="BX583" s="37"/>
      <c r="BY583" s="37"/>
      <c r="BZ583" s="37"/>
      <c r="CA583" s="37"/>
      <c r="CB583" s="37"/>
      <c r="CC583" s="37"/>
      <c r="CD583" s="37"/>
      <c r="CE583" s="37"/>
      <c r="CF583" s="37"/>
    </row>
    <row r="584" spans="1: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416"/>
      <c r="BV584" s="417"/>
      <c r="BW584" s="37"/>
      <c r="BX584" s="37"/>
      <c r="BY584" s="37"/>
      <c r="BZ584" s="37"/>
      <c r="CA584" s="37"/>
      <c r="CB584" s="37"/>
      <c r="CC584" s="37"/>
      <c r="CD584" s="37"/>
      <c r="CE584" s="37"/>
      <c r="CF584" s="37"/>
    </row>
    <row r="585" spans="1:84"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416"/>
      <c r="BV585" s="417"/>
      <c r="BW585" s="37"/>
      <c r="BX585" s="37"/>
      <c r="BY585" s="37"/>
      <c r="BZ585" s="37"/>
      <c r="CA585" s="37"/>
      <c r="CB585" s="37"/>
      <c r="CC585" s="37"/>
      <c r="CD585" s="37"/>
      <c r="CE585" s="37"/>
      <c r="CF585" s="37"/>
    </row>
    <row r="586" spans="1:84"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416"/>
      <c r="BV586" s="417"/>
      <c r="BW586" s="37"/>
      <c r="BX586" s="37"/>
      <c r="BY586" s="37"/>
      <c r="BZ586" s="37"/>
      <c r="CA586" s="37"/>
      <c r="CB586" s="37"/>
      <c r="CC586" s="37"/>
      <c r="CD586" s="37"/>
      <c r="CE586" s="37"/>
      <c r="CF586" s="37"/>
    </row>
    <row r="587" spans="1:84"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416"/>
      <c r="BV587" s="417"/>
      <c r="BW587" s="37"/>
      <c r="BX587" s="37"/>
      <c r="BY587" s="37"/>
      <c r="BZ587" s="37"/>
      <c r="CA587" s="37"/>
      <c r="CB587" s="37"/>
      <c r="CC587" s="37"/>
      <c r="CD587" s="37"/>
      <c r="CE587" s="37"/>
      <c r="CF587" s="37"/>
    </row>
    <row r="588" spans="1:84"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416"/>
      <c r="BV588" s="417"/>
      <c r="BW588" s="37"/>
      <c r="BX588" s="37"/>
      <c r="BY588" s="37"/>
      <c r="BZ588" s="37"/>
      <c r="CA588" s="37"/>
      <c r="CB588" s="37"/>
      <c r="CC588" s="37"/>
      <c r="CD588" s="37"/>
      <c r="CE588" s="37"/>
      <c r="CF588" s="37"/>
    </row>
    <row r="589" spans="1:84"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416"/>
      <c r="BV589" s="417"/>
      <c r="BW589" s="37"/>
      <c r="BX589" s="37"/>
      <c r="BY589" s="37"/>
      <c r="BZ589" s="37"/>
      <c r="CA589" s="37"/>
      <c r="CB589" s="37"/>
      <c r="CC589" s="37"/>
      <c r="CD589" s="37"/>
      <c r="CE589" s="37"/>
      <c r="CF589" s="37"/>
    </row>
    <row r="590" spans="1:84"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416"/>
      <c r="BV590" s="417"/>
      <c r="BW590" s="37"/>
      <c r="BX590" s="37"/>
      <c r="BY590" s="37"/>
      <c r="BZ590" s="37"/>
      <c r="CA590" s="37"/>
      <c r="CB590" s="37"/>
      <c r="CC590" s="37"/>
      <c r="CD590" s="37"/>
      <c r="CE590" s="37"/>
      <c r="CF590" s="37"/>
    </row>
    <row r="591" spans="1:84"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416"/>
      <c r="BV591" s="417"/>
      <c r="BW591" s="37"/>
      <c r="BX591" s="37"/>
      <c r="BY591" s="37"/>
      <c r="BZ591" s="37"/>
      <c r="CA591" s="37"/>
      <c r="CB591" s="37"/>
      <c r="CC591" s="37"/>
      <c r="CD591" s="37"/>
      <c r="CE591" s="37"/>
      <c r="CF591" s="37"/>
    </row>
    <row r="592" spans="1:84"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416"/>
      <c r="BV592" s="417"/>
      <c r="BW592" s="37"/>
      <c r="BX592" s="37"/>
      <c r="BY592" s="37"/>
      <c r="BZ592" s="37"/>
      <c r="CA592" s="37"/>
      <c r="CB592" s="37"/>
      <c r="CC592" s="37"/>
      <c r="CD592" s="37"/>
      <c r="CE592" s="37"/>
      <c r="CF592" s="37"/>
    </row>
    <row r="593" spans="1:84"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416"/>
      <c r="BV593" s="417"/>
      <c r="BW593" s="37"/>
      <c r="BX593" s="37"/>
      <c r="BY593" s="37"/>
      <c r="BZ593" s="37"/>
      <c r="CA593" s="37"/>
      <c r="CB593" s="37"/>
      <c r="CC593" s="37"/>
      <c r="CD593" s="37"/>
      <c r="CE593" s="37"/>
      <c r="CF593" s="37"/>
    </row>
    <row r="594" spans="1:8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416"/>
      <c r="BV594" s="417"/>
      <c r="BW594" s="37"/>
      <c r="BX594" s="37"/>
      <c r="BY594" s="37"/>
      <c r="BZ594" s="37"/>
      <c r="CA594" s="37"/>
      <c r="CB594" s="37"/>
      <c r="CC594" s="37"/>
      <c r="CD594" s="37"/>
      <c r="CE594" s="37"/>
      <c r="CF594" s="37"/>
    </row>
    <row r="595" spans="1:84"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416"/>
      <c r="BV595" s="417"/>
      <c r="BW595" s="37"/>
      <c r="BX595" s="37"/>
      <c r="BY595" s="37"/>
      <c r="BZ595" s="37"/>
      <c r="CA595" s="37"/>
      <c r="CB595" s="37"/>
      <c r="CC595" s="37"/>
      <c r="CD595" s="37"/>
      <c r="CE595" s="37"/>
      <c r="CF595" s="37"/>
    </row>
    <row r="596" spans="1:84"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416"/>
      <c r="BV596" s="417"/>
      <c r="BW596" s="37"/>
      <c r="BX596" s="37"/>
      <c r="BY596" s="37"/>
      <c r="BZ596" s="37"/>
      <c r="CA596" s="37"/>
      <c r="CB596" s="37"/>
      <c r="CC596" s="37"/>
      <c r="CD596" s="37"/>
      <c r="CE596" s="37"/>
      <c r="CF596" s="37"/>
    </row>
    <row r="597" spans="1:84"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416"/>
      <c r="BV597" s="417"/>
      <c r="BW597" s="37"/>
      <c r="BX597" s="37"/>
      <c r="BY597" s="37"/>
      <c r="BZ597" s="37"/>
      <c r="CA597" s="37"/>
      <c r="CB597" s="37"/>
      <c r="CC597" s="37"/>
      <c r="CD597" s="37"/>
      <c r="CE597" s="37"/>
      <c r="CF597" s="37"/>
    </row>
    <row r="598" spans="1:84"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416"/>
      <c r="BV598" s="417"/>
      <c r="BW598" s="37"/>
      <c r="BX598" s="37"/>
      <c r="BY598" s="37"/>
      <c r="BZ598" s="37"/>
      <c r="CA598" s="37"/>
      <c r="CB598" s="37"/>
      <c r="CC598" s="37"/>
      <c r="CD598" s="37"/>
      <c r="CE598" s="37"/>
      <c r="CF598" s="37"/>
    </row>
    <row r="599" spans="1:84"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416"/>
      <c r="BV599" s="417"/>
      <c r="BW599" s="37"/>
      <c r="BX599" s="37"/>
      <c r="BY599" s="37"/>
      <c r="BZ599" s="37"/>
      <c r="CA599" s="37"/>
      <c r="CB599" s="37"/>
      <c r="CC599" s="37"/>
      <c r="CD599" s="37"/>
      <c r="CE599" s="37"/>
      <c r="CF599" s="37"/>
    </row>
    <row r="600" spans="1:84"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416"/>
      <c r="BV600" s="417"/>
      <c r="BW600" s="37"/>
      <c r="BX600" s="37"/>
      <c r="BY600" s="37"/>
      <c r="BZ600" s="37"/>
      <c r="CA600" s="37"/>
      <c r="CB600" s="37"/>
      <c r="CC600" s="37"/>
      <c r="CD600" s="37"/>
      <c r="CE600" s="37"/>
      <c r="CF600" s="37"/>
    </row>
    <row r="601" spans="1:84"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416"/>
      <c r="BV601" s="417"/>
      <c r="BW601" s="37"/>
      <c r="BX601" s="37"/>
      <c r="BY601" s="37"/>
      <c r="BZ601" s="37"/>
      <c r="CA601" s="37"/>
      <c r="CB601" s="37"/>
      <c r="CC601" s="37"/>
      <c r="CD601" s="37"/>
      <c r="CE601" s="37"/>
      <c r="CF601" s="37"/>
    </row>
    <row r="602" spans="1:84"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416"/>
      <c r="BV602" s="417"/>
      <c r="BW602" s="37"/>
      <c r="BX602" s="37"/>
      <c r="BY602" s="37"/>
      <c r="BZ602" s="37"/>
      <c r="CA602" s="37"/>
      <c r="CB602" s="37"/>
      <c r="CC602" s="37"/>
      <c r="CD602" s="37"/>
      <c r="CE602" s="37"/>
      <c r="CF602" s="37"/>
    </row>
    <row r="603" spans="1:84"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416"/>
      <c r="BV603" s="417"/>
      <c r="BW603" s="37"/>
      <c r="BX603" s="37"/>
      <c r="BY603" s="37"/>
      <c r="BZ603" s="37"/>
      <c r="CA603" s="37"/>
      <c r="CB603" s="37"/>
      <c r="CC603" s="37"/>
      <c r="CD603" s="37"/>
      <c r="CE603" s="37"/>
      <c r="CF603" s="37"/>
    </row>
    <row r="604" spans="1:8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416"/>
      <c r="BV604" s="417"/>
      <c r="BW604" s="37"/>
      <c r="BX604" s="37"/>
      <c r="BY604" s="37"/>
      <c r="BZ604" s="37"/>
      <c r="CA604" s="37"/>
      <c r="CB604" s="37"/>
      <c r="CC604" s="37"/>
      <c r="CD604" s="37"/>
      <c r="CE604" s="37"/>
      <c r="CF604" s="37"/>
    </row>
    <row r="605" spans="1:84"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416"/>
      <c r="BV605" s="417"/>
      <c r="BW605" s="37"/>
      <c r="BX605" s="37"/>
      <c r="BY605" s="37"/>
      <c r="BZ605" s="37"/>
      <c r="CA605" s="37"/>
      <c r="CB605" s="37"/>
      <c r="CC605" s="37"/>
      <c r="CD605" s="37"/>
      <c r="CE605" s="37"/>
      <c r="CF605" s="37"/>
    </row>
    <row r="606" spans="1:84"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416"/>
      <c r="BV606" s="417"/>
      <c r="BW606" s="37"/>
      <c r="BX606" s="37"/>
      <c r="BY606" s="37"/>
      <c r="BZ606" s="37"/>
      <c r="CA606" s="37"/>
      <c r="CB606" s="37"/>
      <c r="CC606" s="37"/>
      <c r="CD606" s="37"/>
      <c r="CE606" s="37"/>
      <c r="CF606" s="37"/>
    </row>
    <row r="607" spans="1:84"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416"/>
      <c r="BV607" s="417"/>
      <c r="BW607" s="37"/>
      <c r="BX607" s="37"/>
      <c r="BY607" s="37"/>
      <c r="BZ607" s="37"/>
      <c r="CA607" s="37"/>
      <c r="CB607" s="37"/>
      <c r="CC607" s="37"/>
      <c r="CD607" s="37"/>
      <c r="CE607" s="37"/>
      <c r="CF607" s="37"/>
    </row>
    <row r="608" spans="1:84"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416"/>
      <c r="BV608" s="417"/>
      <c r="BW608" s="37"/>
      <c r="BX608" s="37"/>
      <c r="BY608" s="37"/>
      <c r="BZ608" s="37"/>
      <c r="CA608" s="37"/>
      <c r="CB608" s="37"/>
      <c r="CC608" s="37"/>
      <c r="CD608" s="37"/>
      <c r="CE608" s="37"/>
      <c r="CF608" s="37"/>
    </row>
    <row r="609" spans="1:84"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416"/>
      <c r="BV609" s="417"/>
      <c r="BW609" s="37"/>
      <c r="BX609" s="37"/>
      <c r="BY609" s="37"/>
      <c r="BZ609" s="37"/>
      <c r="CA609" s="37"/>
      <c r="CB609" s="37"/>
      <c r="CC609" s="37"/>
      <c r="CD609" s="37"/>
      <c r="CE609" s="37"/>
      <c r="CF609" s="37"/>
    </row>
    <row r="610" spans="1:84"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416"/>
      <c r="BV610" s="417"/>
      <c r="BW610" s="37"/>
      <c r="BX610" s="37"/>
      <c r="BY610" s="37"/>
      <c r="BZ610" s="37"/>
      <c r="CA610" s="37"/>
      <c r="CB610" s="37"/>
      <c r="CC610" s="37"/>
      <c r="CD610" s="37"/>
      <c r="CE610" s="37"/>
      <c r="CF610" s="37"/>
    </row>
    <row r="611" spans="1:84"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416"/>
      <c r="BV611" s="417"/>
      <c r="BW611" s="37"/>
      <c r="BX611" s="37"/>
      <c r="BY611" s="37"/>
      <c r="BZ611" s="37"/>
      <c r="CA611" s="37"/>
      <c r="CB611" s="37"/>
      <c r="CC611" s="37"/>
      <c r="CD611" s="37"/>
      <c r="CE611" s="37"/>
      <c r="CF611" s="37"/>
    </row>
    <row r="612" spans="1:84"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416"/>
      <c r="BV612" s="417"/>
      <c r="BW612" s="37"/>
      <c r="BX612" s="37"/>
      <c r="BY612" s="37"/>
      <c r="BZ612" s="37"/>
      <c r="CA612" s="37"/>
      <c r="CB612" s="37"/>
      <c r="CC612" s="37"/>
      <c r="CD612" s="37"/>
      <c r="CE612" s="37"/>
      <c r="CF612" s="37"/>
    </row>
    <row r="613" spans="1:84"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416"/>
      <c r="BV613" s="417"/>
      <c r="BW613" s="37"/>
      <c r="BX613" s="37"/>
      <c r="BY613" s="37"/>
      <c r="BZ613" s="37"/>
      <c r="CA613" s="37"/>
      <c r="CB613" s="37"/>
      <c r="CC613" s="37"/>
      <c r="CD613" s="37"/>
      <c r="CE613" s="37"/>
      <c r="CF613" s="37"/>
    </row>
    <row r="614" spans="1:8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416"/>
      <c r="BV614" s="417"/>
      <c r="BW614" s="37"/>
      <c r="BX614" s="37"/>
      <c r="BY614" s="37"/>
      <c r="BZ614" s="37"/>
      <c r="CA614" s="37"/>
      <c r="CB614" s="37"/>
      <c r="CC614" s="37"/>
      <c r="CD614" s="37"/>
      <c r="CE614" s="37"/>
      <c r="CF614" s="37"/>
    </row>
    <row r="615" spans="1:84"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416"/>
      <c r="BV615" s="417"/>
      <c r="BW615" s="37"/>
      <c r="BX615" s="37"/>
      <c r="BY615" s="37"/>
      <c r="BZ615" s="37"/>
      <c r="CA615" s="37"/>
      <c r="CB615" s="37"/>
      <c r="CC615" s="37"/>
      <c r="CD615" s="37"/>
      <c r="CE615" s="37"/>
      <c r="CF615" s="37"/>
    </row>
    <row r="616" spans="1:84"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416"/>
      <c r="BV616" s="417"/>
      <c r="BW616" s="37"/>
      <c r="BX616" s="37"/>
      <c r="BY616" s="37"/>
      <c r="BZ616" s="37"/>
      <c r="CA616" s="37"/>
      <c r="CB616" s="37"/>
      <c r="CC616" s="37"/>
      <c r="CD616" s="37"/>
      <c r="CE616" s="37"/>
      <c r="CF616" s="37"/>
    </row>
    <row r="617" spans="1:84"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416"/>
      <c r="BV617" s="417"/>
      <c r="BW617" s="37"/>
      <c r="BX617" s="37"/>
      <c r="BY617" s="37"/>
      <c r="BZ617" s="37"/>
      <c r="CA617" s="37"/>
      <c r="CB617" s="37"/>
      <c r="CC617" s="37"/>
      <c r="CD617" s="37"/>
      <c r="CE617" s="37"/>
      <c r="CF617" s="37"/>
    </row>
    <row r="618" spans="1:84"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416"/>
      <c r="BV618" s="417"/>
      <c r="BW618" s="37"/>
      <c r="BX618" s="37"/>
      <c r="BY618" s="37"/>
      <c r="BZ618" s="37"/>
      <c r="CA618" s="37"/>
      <c r="CB618" s="37"/>
      <c r="CC618" s="37"/>
      <c r="CD618" s="37"/>
      <c r="CE618" s="37"/>
      <c r="CF618" s="37"/>
    </row>
    <row r="619" spans="1:84"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416"/>
      <c r="BV619" s="417"/>
      <c r="BW619" s="37"/>
      <c r="BX619" s="37"/>
      <c r="BY619" s="37"/>
      <c r="BZ619" s="37"/>
      <c r="CA619" s="37"/>
      <c r="CB619" s="37"/>
      <c r="CC619" s="37"/>
      <c r="CD619" s="37"/>
      <c r="CE619" s="37"/>
      <c r="CF619" s="37"/>
    </row>
    <row r="620" spans="1:84"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416"/>
      <c r="BV620" s="417"/>
      <c r="BW620" s="37"/>
      <c r="BX620" s="37"/>
      <c r="BY620" s="37"/>
      <c r="BZ620" s="37"/>
      <c r="CA620" s="37"/>
      <c r="CB620" s="37"/>
      <c r="CC620" s="37"/>
      <c r="CD620" s="37"/>
      <c r="CE620" s="37"/>
      <c r="CF620" s="37"/>
    </row>
    <row r="621" spans="1:84"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416"/>
      <c r="BV621" s="417"/>
      <c r="BW621" s="37"/>
      <c r="BX621" s="37"/>
      <c r="BY621" s="37"/>
      <c r="BZ621" s="37"/>
      <c r="CA621" s="37"/>
      <c r="CB621" s="37"/>
      <c r="CC621" s="37"/>
      <c r="CD621" s="37"/>
      <c r="CE621" s="37"/>
      <c r="CF621" s="37"/>
    </row>
    <row r="622" spans="1:84"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416"/>
      <c r="BV622" s="417"/>
      <c r="BW622" s="37"/>
      <c r="BX622" s="37"/>
      <c r="BY622" s="37"/>
      <c r="BZ622" s="37"/>
      <c r="CA622" s="37"/>
      <c r="CB622" s="37"/>
      <c r="CC622" s="37"/>
      <c r="CD622" s="37"/>
      <c r="CE622" s="37"/>
      <c r="CF622" s="37"/>
    </row>
    <row r="623" spans="1:84"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416"/>
      <c r="BV623" s="417"/>
      <c r="BW623" s="37"/>
      <c r="BX623" s="37"/>
      <c r="BY623" s="37"/>
      <c r="BZ623" s="37"/>
      <c r="CA623" s="37"/>
      <c r="CB623" s="37"/>
      <c r="CC623" s="37"/>
      <c r="CD623" s="37"/>
      <c r="CE623" s="37"/>
      <c r="CF623" s="37"/>
    </row>
    <row r="624" spans="1:8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416"/>
      <c r="BV624" s="417"/>
      <c r="BW624" s="37"/>
      <c r="BX624" s="37"/>
      <c r="BY624" s="37"/>
      <c r="BZ624" s="37"/>
      <c r="CA624" s="37"/>
      <c r="CB624" s="37"/>
      <c r="CC624" s="37"/>
      <c r="CD624" s="37"/>
      <c r="CE624" s="37"/>
      <c r="CF624" s="37"/>
    </row>
    <row r="625" spans="1:84"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416"/>
      <c r="BV625" s="417"/>
      <c r="BW625" s="37"/>
      <c r="BX625" s="37"/>
      <c r="BY625" s="37"/>
      <c r="BZ625" s="37"/>
      <c r="CA625" s="37"/>
      <c r="CB625" s="37"/>
      <c r="CC625" s="37"/>
      <c r="CD625" s="37"/>
      <c r="CE625" s="37"/>
      <c r="CF625" s="37"/>
    </row>
    <row r="626" spans="1:84"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416"/>
      <c r="BV626" s="417"/>
      <c r="BW626" s="37"/>
      <c r="BX626" s="37"/>
      <c r="BY626" s="37"/>
      <c r="BZ626" s="37"/>
      <c r="CA626" s="37"/>
      <c r="CB626" s="37"/>
      <c r="CC626" s="37"/>
      <c r="CD626" s="37"/>
      <c r="CE626" s="37"/>
      <c r="CF626" s="37"/>
    </row>
    <row r="627" spans="1:84"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416"/>
      <c r="BV627" s="417"/>
      <c r="BW627" s="37"/>
      <c r="BX627" s="37"/>
      <c r="BY627" s="37"/>
      <c r="BZ627" s="37"/>
      <c r="CA627" s="37"/>
      <c r="CB627" s="37"/>
      <c r="CC627" s="37"/>
      <c r="CD627" s="37"/>
      <c r="CE627" s="37"/>
      <c r="CF627" s="37"/>
    </row>
    <row r="628" spans="1:84"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416"/>
      <c r="BV628" s="417"/>
      <c r="BW628" s="37"/>
      <c r="BX628" s="37"/>
      <c r="BY628" s="37"/>
      <c r="BZ628" s="37"/>
      <c r="CA628" s="37"/>
      <c r="CB628" s="37"/>
      <c r="CC628" s="37"/>
      <c r="CD628" s="37"/>
      <c r="CE628" s="37"/>
      <c r="CF628" s="37"/>
    </row>
    <row r="629" spans="1:84"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416"/>
      <c r="BV629" s="417"/>
      <c r="BW629" s="37"/>
      <c r="BX629" s="37"/>
      <c r="BY629" s="37"/>
      <c r="BZ629" s="37"/>
      <c r="CA629" s="37"/>
      <c r="CB629" s="37"/>
      <c r="CC629" s="37"/>
      <c r="CD629" s="37"/>
      <c r="CE629" s="37"/>
      <c r="CF629" s="37"/>
    </row>
    <row r="630" spans="1:84"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416"/>
      <c r="BV630" s="417"/>
      <c r="BW630" s="37"/>
      <c r="BX630" s="37"/>
      <c r="BY630" s="37"/>
      <c r="BZ630" s="37"/>
      <c r="CA630" s="37"/>
      <c r="CB630" s="37"/>
      <c r="CC630" s="37"/>
      <c r="CD630" s="37"/>
      <c r="CE630" s="37"/>
      <c r="CF630" s="37"/>
    </row>
    <row r="631" spans="1:84"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416"/>
      <c r="BV631" s="417"/>
      <c r="BW631" s="37"/>
      <c r="BX631" s="37"/>
      <c r="BY631" s="37"/>
      <c r="BZ631" s="37"/>
      <c r="CA631" s="37"/>
      <c r="CB631" s="37"/>
      <c r="CC631" s="37"/>
      <c r="CD631" s="37"/>
      <c r="CE631" s="37"/>
      <c r="CF631" s="37"/>
    </row>
    <row r="632" spans="1:84"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416"/>
      <c r="BV632" s="417"/>
      <c r="BW632" s="37"/>
      <c r="BX632" s="37"/>
      <c r="BY632" s="37"/>
      <c r="BZ632" s="37"/>
      <c r="CA632" s="37"/>
      <c r="CB632" s="37"/>
      <c r="CC632" s="37"/>
      <c r="CD632" s="37"/>
      <c r="CE632" s="37"/>
      <c r="CF632" s="37"/>
    </row>
    <row r="633" spans="1:84"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416"/>
      <c r="BV633" s="417"/>
      <c r="BW633" s="37"/>
      <c r="BX633" s="37"/>
      <c r="BY633" s="37"/>
      <c r="BZ633" s="37"/>
      <c r="CA633" s="37"/>
      <c r="CB633" s="37"/>
      <c r="CC633" s="37"/>
      <c r="CD633" s="37"/>
      <c r="CE633" s="37"/>
      <c r="CF633" s="37"/>
    </row>
    <row r="634" spans="1:8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416"/>
      <c r="BV634" s="417"/>
      <c r="BW634" s="37"/>
      <c r="BX634" s="37"/>
      <c r="BY634" s="37"/>
      <c r="BZ634" s="37"/>
      <c r="CA634" s="37"/>
      <c r="CB634" s="37"/>
      <c r="CC634" s="37"/>
      <c r="CD634" s="37"/>
      <c r="CE634" s="37"/>
      <c r="CF634" s="37"/>
    </row>
    <row r="635" spans="1:84"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416"/>
      <c r="BV635" s="417"/>
      <c r="BW635" s="37"/>
      <c r="BX635" s="37"/>
      <c r="BY635" s="37"/>
      <c r="BZ635" s="37"/>
      <c r="CA635" s="37"/>
      <c r="CB635" s="37"/>
      <c r="CC635" s="37"/>
      <c r="CD635" s="37"/>
      <c r="CE635" s="37"/>
      <c r="CF635" s="37"/>
    </row>
    <row r="636" spans="1:84"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416"/>
      <c r="BV636" s="417"/>
      <c r="BW636" s="37"/>
      <c r="BX636" s="37"/>
      <c r="BY636" s="37"/>
      <c r="BZ636" s="37"/>
      <c r="CA636" s="37"/>
      <c r="CB636" s="37"/>
      <c r="CC636" s="37"/>
      <c r="CD636" s="37"/>
      <c r="CE636" s="37"/>
      <c r="CF636" s="37"/>
    </row>
    <row r="637" spans="1:84"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416"/>
      <c r="BV637" s="417"/>
      <c r="BW637" s="37"/>
      <c r="BX637" s="37"/>
      <c r="BY637" s="37"/>
      <c r="BZ637" s="37"/>
      <c r="CA637" s="37"/>
      <c r="CB637" s="37"/>
      <c r="CC637" s="37"/>
      <c r="CD637" s="37"/>
      <c r="CE637" s="37"/>
      <c r="CF637" s="37"/>
    </row>
    <row r="638" spans="1:84"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416"/>
      <c r="BV638" s="417"/>
      <c r="BW638" s="37"/>
      <c r="BX638" s="37"/>
      <c r="BY638" s="37"/>
      <c r="BZ638" s="37"/>
      <c r="CA638" s="37"/>
      <c r="CB638" s="37"/>
      <c r="CC638" s="37"/>
      <c r="CD638" s="37"/>
      <c r="CE638" s="37"/>
      <c r="CF638" s="37"/>
    </row>
    <row r="639" spans="1:84"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416"/>
      <c r="BV639" s="417"/>
      <c r="BW639" s="37"/>
      <c r="BX639" s="37"/>
      <c r="BY639" s="37"/>
      <c r="BZ639" s="37"/>
      <c r="CA639" s="37"/>
      <c r="CB639" s="37"/>
      <c r="CC639" s="37"/>
      <c r="CD639" s="37"/>
      <c r="CE639" s="37"/>
      <c r="CF639" s="37"/>
    </row>
    <row r="640" spans="1:84"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416"/>
      <c r="BV640" s="417"/>
      <c r="BW640" s="37"/>
      <c r="BX640" s="37"/>
      <c r="BY640" s="37"/>
      <c r="BZ640" s="37"/>
      <c r="CA640" s="37"/>
      <c r="CB640" s="37"/>
      <c r="CC640" s="37"/>
      <c r="CD640" s="37"/>
      <c r="CE640" s="37"/>
      <c r="CF640" s="37"/>
    </row>
    <row r="641" spans="1:84"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416"/>
      <c r="BV641" s="417"/>
      <c r="BW641" s="37"/>
      <c r="BX641" s="37"/>
      <c r="BY641" s="37"/>
      <c r="BZ641" s="37"/>
      <c r="CA641" s="37"/>
      <c r="CB641" s="37"/>
      <c r="CC641" s="37"/>
      <c r="CD641" s="37"/>
      <c r="CE641" s="37"/>
      <c r="CF641" s="37"/>
    </row>
    <row r="642" spans="1:84"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416"/>
      <c r="BV642" s="417"/>
      <c r="BW642" s="37"/>
      <c r="BX642" s="37"/>
      <c r="BY642" s="37"/>
      <c r="BZ642" s="37"/>
      <c r="CA642" s="37"/>
      <c r="CB642" s="37"/>
      <c r="CC642" s="37"/>
      <c r="CD642" s="37"/>
      <c r="CE642" s="37"/>
      <c r="CF642" s="37"/>
    </row>
    <row r="643" spans="1:84"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416"/>
      <c r="BV643" s="417"/>
      <c r="BW643" s="37"/>
      <c r="BX643" s="37"/>
      <c r="BY643" s="37"/>
      <c r="BZ643" s="37"/>
      <c r="CA643" s="37"/>
      <c r="CB643" s="37"/>
      <c r="CC643" s="37"/>
      <c r="CD643" s="37"/>
      <c r="CE643" s="37"/>
      <c r="CF643" s="37"/>
    </row>
    <row r="644" spans="1:8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416"/>
      <c r="BV644" s="417"/>
      <c r="BW644" s="37"/>
      <c r="BX644" s="37"/>
      <c r="BY644" s="37"/>
      <c r="BZ644" s="37"/>
      <c r="CA644" s="37"/>
      <c r="CB644" s="37"/>
      <c r="CC644" s="37"/>
      <c r="CD644" s="37"/>
      <c r="CE644" s="37"/>
      <c r="CF644" s="37"/>
    </row>
    <row r="645" spans="1:84"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416"/>
      <c r="BV645" s="417"/>
      <c r="BW645" s="37"/>
      <c r="BX645" s="37"/>
      <c r="BY645" s="37"/>
      <c r="BZ645" s="37"/>
      <c r="CA645" s="37"/>
      <c r="CB645" s="37"/>
      <c r="CC645" s="37"/>
      <c r="CD645" s="37"/>
      <c r="CE645" s="37"/>
      <c r="CF645" s="37"/>
    </row>
    <row r="646" spans="1:84"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416"/>
      <c r="BV646" s="417"/>
      <c r="BW646" s="37"/>
      <c r="BX646" s="37"/>
      <c r="BY646" s="37"/>
      <c r="BZ646" s="37"/>
      <c r="CA646" s="37"/>
      <c r="CB646" s="37"/>
      <c r="CC646" s="37"/>
      <c r="CD646" s="37"/>
      <c r="CE646" s="37"/>
      <c r="CF646" s="37"/>
    </row>
    <row r="647" spans="1:84"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416"/>
      <c r="BV647" s="417"/>
      <c r="BW647" s="37"/>
      <c r="BX647" s="37"/>
      <c r="BY647" s="37"/>
      <c r="BZ647" s="37"/>
      <c r="CA647" s="37"/>
      <c r="CB647" s="37"/>
      <c r="CC647" s="37"/>
      <c r="CD647" s="37"/>
      <c r="CE647" s="37"/>
      <c r="CF647" s="37"/>
    </row>
    <row r="648" spans="1:84"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416"/>
      <c r="BV648" s="417"/>
      <c r="BW648" s="37"/>
      <c r="BX648" s="37"/>
      <c r="BY648" s="37"/>
      <c r="BZ648" s="37"/>
      <c r="CA648" s="37"/>
      <c r="CB648" s="37"/>
      <c r="CC648" s="37"/>
      <c r="CD648" s="37"/>
      <c r="CE648" s="37"/>
      <c r="CF648" s="37"/>
    </row>
    <row r="649" spans="1:84"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416"/>
      <c r="BV649" s="417"/>
      <c r="BW649" s="37"/>
      <c r="BX649" s="37"/>
      <c r="BY649" s="37"/>
      <c r="BZ649" s="37"/>
      <c r="CA649" s="37"/>
      <c r="CB649" s="37"/>
      <c r="CC649" s="37"/>
      <c r="CD649" s="37"/>
      <c r="CE649" s="37"/>
      <c r="CF649" s="37"/>
    </row>
    <row r="650" spans="1:84"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416"/>
      <c r="BV650" s="417"/>
      <c r="BW650" s="37"/>
      <c r="BX650" s="37"/>
      <c r="BY650" s="37"/>
      <c r="BZ650" s="37"/>
      <c r="CA650" s="37"/>
      <c r="CB650" s="37"/>
      <c r="CC650" s="37"/>
      <c r="CD650" s="37"/>
      <c r="CE650" s="37"/>
      <c r="CF650" s="37"/>
    </row>
    <row r="651" spans="1:84"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416"/>
      <c r="BV651" s="417"/>
      <c r="BW651" s="37"/>
      <c r="BX651" s="37"/>
      <c r="BY651" s="37"/>
      <c r="BZ651" s="37"/>
      <c r="CA651" s="37"/>
      <c r="CB651" s="37"/>
      <c r="CC651" s="37"/>
      <c r="CD651" s="37"/>
      <c r="CE651" s="37"/>
      <c r="CF651" s="37"/>
    </row>
    <row r="652" spans="1:84"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416"/>
      <c r="BV652" s="417"/>
      <c r="BW652" s="37"/>
      <c r="BX652" s="37"/>
      <c r="BY652" s="37"/>
      <c r="BZ652" s="37"/>
      <c r="CA652" s="37"/>
      <c r="CB652" s="37"/>
      <c r="CC652" s="37"/>
      <c r="CD652" s="37"/>
      <c r="CE652" s="37"/>
      <c r="CF652" s="37"/>
    </row>
    <row r="653" spans="1:84"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416"/>
      <c r="BV653" s="417"/>
      <c r="BW653" s="37"/>
      <c r="BX653" s="37"/>
      <c r="BY653" s="37"/>
      <c r="BZ653" s="37"/>
      <c r="CA653" s="37"/>
      <c r="CB653" s="37"/>
      <c r="CC653" s="37"/>
      <c r="CD653" s="37"/>
      <c r="CE653" s="37"/>
      <c r="CF653" s="37"/>
    </row>
    <row r="654" spans="1:8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416"/>
      <c r="BV654" s="417"/>
      <c r="BW654" s="37"/>
      <c r="BX654" s="37"/>
      <c r="BY654" s="37"/>
      <c r="BZ654" s="37"/>
      <c r="CA654" s="37"/>
      <c r="CB654" s="37"/>
      <c r="CC654" s="37"/>
      <c r="CD654" s="37"/>
      <c r="CE654" s="37"/>
      <c r="CF654" s="37"/>
    </row>
    <row r="655" spans="1:84"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416"/>
      <c r="BV655" s="417"/>
      <c r="BW655" s="37"/>
      <c r="BX655" s="37"/>
      <c r="BY655" s="37"/>
      <c r="BZ655" s="37"/>
      <c r="CA655" s="37"/>
      <c r="CB655" s="37"/>
      <c r="CC655" s="37"/>
      <c r="CD655" s="37"/>
      <c r="CE655" s="37"/>
      <c r="CF655" s="37"/>
    </row>
    <row r="656" spans="1:84"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416"/>
      <c r="BV656" s="417"/>
      <c r="BW656" s="37"/>
      <c r="BX656" s="37"/>
      <c r="BY656" s="37"/>
      <c r="BZ656" s="37"/>
      <c r="CA656" s="37"/>
      <c r="CB656" s="37"/>
      <c r="CC656" s="37"/>
      <c r="CD656" s="37"/>
      <c r="CE656" s="37"/>
      <c r="CF656" s="37"/>
    </row>
    <row r="657" spans="1:84"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416"/>
      <c r="BV657" s="417"/>
      <c r="BW657" s="37"/>
      <c r="BX657" s="37"/>
      <c r="BY657" s="37"/>
      <c r="BZ657" s="37"/>
      <c r="CA657" s="37"/>
      <c r="CB657" s="37"/>
      <c r="CC657" s="37"/>
      <c r="CD657" s="37"/>
      <c r="CE657" s="37"/>
      <c r="CF657" s="37"/>
    </row>
    <row r="658" spans="1:84"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416"/>
      <c r="BV658" s="417"/>
      <c r="BW658" s="37"/>
      <c r="BX658" s="37"/>
      <c r="BY658" s="37"/>
      <c r="BZ658" s="37"/>
      <c r="CA658" s="37"/>
      <c r="CB658" s="37"/>
      <c r="CC658" s="37"/>
      <c r="CD658" s="37"/>
      <c r="CE658" s="37"/>
      <c r="CF658" s="37"/>
    </row>
    <row r="659" spans="1:84"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416"/>
      <c r="BV659" s="417"/>
      <c r="BW659" s="37"/>
      <c r="BX659" s="37"/>
      <c r="BY659" s="37"/>
      <c r="BZ659" s="37"/>
      <c r="CA659" s="37"/>
      <c r="CB659" s="37"/>
      <c r="CC659" s="37"/>
      <c r="CD659" s="37"/>
      <c r="CE659" s="37"/>
      <c r="CF659" s="37"/>
    </row>
    <row r="660" spans="1:84"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416"/>
      <c r="BV660" s="417"/>
      <c r="BW660" s="37"/>
      <c r="BX660" s="37"/>
      <c r="BY660" s="37"/>
      <c r="BZ660" s="37"/>
      <c r="CA660" s="37"/>
      <c r="CB660" s="37"/>
      <c r="CC660" s="37"/>
      <c r="CD660" s="37"/>
      <c r="CE660" s="37"/>
      <c r="CF660" s="37"/>
    </row>
    <row r="661" spans="1:84"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416"/>
      <c r="BV661" s="417"/>
      <c r="BW661" s="37"/>
      <c r="BX661" s="37"/>
      <c r="BY661" s="37"/>
      <c r="BZ661" s="37"/>
      <c r="CA661" s="37"/>
      <c r="CB661" s="37"/>
      <c r="CC661" s="37"/>
      <c r="CD661" s="37"/>
      <c r="CE661" s="37"/>
      <c r="CF661" s="37"/>
    </row>
    <row r="662" spans="1:84"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416"/>
      <c r="BV662" s="417"/>
      <c r="BW662" s="37"/>
      <c r="BX662" s="37"/>
      <c r="BY662" s="37"/>
      <c r="BZ662" s="37"/>
      <c r="CA662" s="37"/>
      <c r="CB662" s="37"/>
      <c r="CC662" s="37"/>
      <c r="CD662" s="37"/>
      <c r="CE662" s="37"/>
      <c r="CF662" s="37"/>
    </row>
    <row r="663" spans="1:84"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416"/>
      <c r="BV663" s="417"/>
      <c r="BW663" s="37"/>
      <c r="BX663" s="37"/>
      <c r="BY663" s="37"/>
      <c r="BZ663" s="37"/>
      <c r="CA663" s="37"/>
      <c r="CB663" s="37"/>
      <c r="CC663" s="37"/>
      <c r="CD663" s="37"/>
      <c r="CE663" s="37"/>
      <c r="CF663" s="37"/>
    </row>
    <row r="664" spans="1:8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416"/>
      <c r="BV664" s="417"/>
      <c r="BW664" s="37"/>
      <c r="BX664" s="37"/>
      <c r="BY664" s="37"/>
      <c r="BZ664" s="37"/>
      <c r="CA664" s="37"/>
      <c r="CB664" s="37"/>
      <c r="CC664" s="37"/>
      <c r="CD664" s="37"/>
      <c r="CE664" s="37"/>
      <c r="CF664" s="37"/>
    </row>
    <row r="665" spans="1:84"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416"/>
      <c r="BV665" s="417"/>
      <c r="BW665" s="37"/>
      <c r="BX665" s="37"/>
      <c r="BY665" s="37"/>
      <c r="BZ665" s="37"/>
      <c r="CA665" s="37"/>
      <c r="CB665" s="37"/>
      <c r="CC665" s="37"/>
      <c r="CD665" s="37"/>
      <c r="CE665" s="37"/>
      <c r="CF665" s="37"/>
    </row>
    <row r="666" spans="1:84"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416"/>
      <c r="BV666" s="417"/>
      <c r="BW666" s="37"/>
      <c r="BX666" s="37"/>
      <c r="BY666" s="37"/>
      <c r="BZ666" s="37"/>
      <c r="CA666" s="37"/>
      <c r="CB666" s="37"/>
      <c r="CC666" s="37"/>
      <c r="CD666" s="37"/>
      <c r="CE666" s="37"/>
      <c r="CF666" s="37"/>
    </row>
    <row r="667" spans="1:84"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416"/>
      <c r="BV667" s="417"/>
      <c r="BW667" s="37"/>
      <c r="BX667" s="37"/>
      <c r="BY667" s="37"/>
      <c r="BZ667" s="37"/>
      <c r="CA667" s="37"/>
      <c r="CB667" s="37"/>
      <c r="CC667" s="37"/>
      <c r="CD667" s="37"/>
      <c r="CE667" s="37"/>
      <c r="CF667" s="37"/>
    </row>
    <row r="668" spans="1:84"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416"/>
      <c r="BV668" s="417"/>
      <c r="BW668" s="37"/>
      <c r="BX668" s="37"/>
      <c r="BY668" s="37"/>
      <c r="BZ668" s="37"/>
      <c r="CA668" s="37"/>
      <c r="CB668" s="37"/>
      <c r="CC668" s="37"/>
      <c r="CD668" s="37"/>
      <c r="CE668" s="37"/>
      <c r="CF668" s="37"/>
    </row>
    <row r="669" spans="1:84"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416"/>
      <c r="BV669" s="417"/>
      <c r="BW669" s="37"/>
      <c r="BX669" s="37"/>
      <c r="BY669" s="37"/>
      <c r="BZ669" s="37"/>
      <c r="CA669" s="37"/>
      <c r="CB669" s="37"/>
      <c r="CC669" s="37"/>
      <c r="CD669" s="37"/>
      <c r="CE669" s="37"/>
      <c r="CF669" s="37"/>
    </row>
    <row r="670" spans="1:84"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416"/>
      <c r="BV670" s="417"/>
      <c r="BW670" s="37"/>
      <c r="BX670" s="37"/>
      <c r="BY670" s="37"/>
      <c r="BZ670" s="37"/>
      <c r="CA670" s="37"/>
      <c r="CB670" s="37"/>
      <c r="CC670" s="37"/>
      <c r="CD670" s="37"/>
      <c r="CE670" s="37"/>
      <c r="CF670" s="37"/>
    </row>
    <row r="671" spans="1:84"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416"/>
      <c r="BV671" s="417"/>
      <c r="BW671" s="37"/>
      <c r="BX671" s="37"/>
      <c r="BY671" s="37"/>
      <c r="BZ671" s="37"/>
      <c r="CA671" s="37"/>
      <c r="CB671" s="37"/>
      <c r="CC671" s="37"/>
      <c r="CD671" s="37"/>
      <c r="CE671" s="37"/>
      <c r="CF671" s="37"/>
    </row>
    <row r="672" spans="1:84"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416"/>
      <c r="BV672" s="417"/>
      <c r="BW672" s="37"/>
      <c r="BX672" s="37"/>
      <c r="BY672" s="37"/>
      <c r="BZ672" s="37"/>
      <c r="CA672" s="37"/>
      <c r="CB672" s="37"/>
      <c r="CC672" s="37"/>
      <c r="CD672" s="37"/>
      <c r="CE672" s="37"/>
      <c r="CF672" s="37"/>
    </row>
    <row r="673" spans="1:84"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416"/>
      <c r="BV673" s="417"/>
      <c r="BW673" s="37"/>
      <c r="BX673" s="37"/>
      <c r="BY673" s="37"/>
      <c r="BZ673" s="37"/>
      <c r="CA673" s="37"/>
      <c r="CB673" s="37"/>
      <c r="CC673" s="37"/>
      <c r="CD673" s="37"/>
      <c r="CE673" s="37"/>
      <c r="CF673" s="37"/>
    </row>
    <row r="674" spans="1:8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416"/>
      <c r="BV674" s="417"/>
      <c r="BW674" s="37"/>
      <c r="BX674" s="37"/>
      <c r="BY674" s="37"/>
      <c r="BZ674" s="37"/>
      <c r="CA674" s="37"/>
      <c r="CB674" s="37"/>
      <c r="CC674" s="37"/>
      <c r="CD674" s="37"/>
      <c r="CE674" s="37"/>
      <c r="CF674" s="37"/>
    </row>
    <row r="675" spans="1:84"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416"/>
      <c r="BV675" s="417"/>
      <c r="BW675" s="37"/>
      <c r="BX675" s="37"/>
      <c r="BY675" s="37"/>
      <c r="BZ675" s="37"/>
      <c r="CA675" s="37"/>
      <c r="CB675" s="37"/>
      <c r="CC675" s="37"/>
      <c r="CD675" s="37"/>
      <c r="CE675" s="37"/>
      <c r="CF675" s="37"/>
    </row>
    <row r="676" spans="1:84"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416"/>
      <c r="BV676" s="417"/>
      <c r="BW676" s="37"/>
      <c r="BX676" s="37"/>
      <c r="BY676" s="37"/>
      <c r="BZ676" s="37"/>
      <c r="CA676" s="37"/>
      <c r="CB676" s="37"/>
      <c r="CC676" s="37"/>
      <c r="CD676" s="37"/>
      <c r="CE676" s="37"/>
      <c r="CF676" s="37"/>
    </row>
    <row r="677" spans="1:84"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416"/>
      <c r="BV677" s="417"/>
      <c r="BW677" s="37"/>
      <c r="BX677" s="37"/>
      <c r="BY677" s="37"/>
      <c r="BZ677" s="37"/>
      <c r="CA677" s="37"/>
      <c r="CB677" s="37"/>
      <c r="CC677" s="37"/>
      <c r="CD677" s="37"/>
      <c r="CE677" s="37"/>
      <c r="CF677" s="37"/>
    </row>
    <row r="678" spans="1:84"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416"/>
      <c r="BV678" s="417"/>
      <c r="BW678" s="37"/>
      <c r="BX678" s="37"/>
      <c r="BY678" s="37"/>
      <c r="BZ678" s="37"/>
      <c r="CA678" s="37"/>
      <c r="CB678" s="37"/>
      <c r="CC678" s="37"/>
      <c r="CD678" s="37"/>
      <c r="CE678" s="37"/>
      <c r="CF678" s="37"/>
    </row>
    <row r="679" spans="1:84"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416"/>
      <c r="BV679" s="417"/>
      <c r="BW679" s="37"/>
      <c r="BX679" s="37"/>
      <c r="BY679" s="37"/>
      <c r="BZ679" s="37"/>
      <c r="CA679" s="37"/>
      <c r="CB679" s="37"/>
      <c r="CC679" s="37"/>
      <c r="CD679" s="37"/>
      <c r="CE679" s="37"/>
      <c r="CF679" s="37"/>
    </row>
    <row r="680" spans="1:84"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416"/>
      <c r="BV680" s="417"/>
      <c r="BW680" s="37"/>
      <c r="BX680" s="37"/>
      <c r="BY680" s="37"/>
      <c r="BZ680" s="37"/>
      <c r="CA680" s="37"/>
      <c r="CB680" s="37"/>
      <c r="CC680" s="37"/>
      <c r="CD680" s="37"/>
      <c r="CE680" s="37"/>
      <c r="CF680" s="37"/>
    </row>
    <row r="681" spans="1:84"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416"/>
      <c r="BV681" s="417"/>
      <c r="BW681" s="37"/>
      <c r="BX681" s="37"/>
      <c r="BY681" s="37"/>
      <c r="BZ681" s="37"/>
      <c r="CA681" s="37"/>
      <c r="CB681" s="37"/>
      <c r="CC681" s="37"/>
      <c r="CD681" s="37"/>
      <c r="CE681" s="37"/>
      <c r="CF681" s="37"/>
    </row>
    <row r="682" spans="1:84"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c r="BI682" s="37"/>
      <c r="BJ682" s="37"/>
      <c r="BK682" s="37"/>
      <c r="BL682" s="37"/>
      <c r="BM682" s="37"/>
      <c r="BN682" s="37"/>
      <c r="BO682" s="37"/>
      <c r="BP682" s="37"/>
      <c r="BQ682" s="37"/>
      <c r="BR682" s="37"/>
      <c r="BS682" s="37"/>
      <c r="BT682" s="37"/>
      <c r="BU682" s="416"/>
      <c r="BV682" s="417"/>
      <c r="BW682" s="37"/>
      <c r="BX682" s="37"/>
      <c r="BY682" s="37"/>
      <c r="BZ682" s="37"/>
      <c r="CA682" s="37"/>
      <c r="CB682" s="37"/>
      <c r="CC682" s="37"/>
      <c r="CD682" s="37"/>
      <c r="CE682" s="37"/>
      <c r="CF682" s="37"/>
    </row>
    <row r="683" spans="1:84"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416"/>
      <c r="BV683" s="417"/>
      <c r="BW683" s="37"/>
      <c r="BX683" s="37"/>
      <c r="BY683" s="37"/>
      <c r="BZ683" s="37"/>
      <c r="CA683" s="37"/>
      <c r="CB683" s="37"/>
      <c r="CC683" s="37"/>
      <c r="CD683" s="37"/>
      <c r="CE683" s="37"/>
      <c r="CF683" s="37"/>
    </row>
    <row r="684" spans="1: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c r="BI684" s="37"/>
      <c r="BJ684" s="37"/>
      <c r="BK684" s="37"/>
      <c r="BL684" s="37"/>
      <c r="BM684" s="37"/>
      <c r="BN684" s="37"/>
      <c r="BO684" s="37"/>
      <c r="BP684" s="37"/>
      <c r="BQ684" s="37"/>
      <c r="BR684" s="37"/>
      <c r="BS684" s="37"/>
      <c r="BT684" s="37"/>
      <c r="BU684" s="416"/>
      <c r="BV684" s="417"/>
      <c r="BW684" s="37"/>
      <c r="BX684" s="37"/>
      <c r="BY684" s="37"/>
      <c r="BZ684" s="37"/>
      <c r="CA684" s="37"/>
      <c r="CB684" s="37"/>
      <c r="CC684" s="37"/>
      <c r="CD684" s="37"/>
      <c r="CE684" s="37"/>
      <c r="CF684" s="37"/>
    </row>
    <row r="685" spans="1:84"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c r="BI685" s="37"/>
      <c r="BJ685" s="37"/>
      <c r="BK685" s="37"/>
      <c r="BL685" s="37"/>
      <c r="BM685" s="37"/>
      <c r="BN685" s="37"/>
      <c r="BO685" s="37"/>
      <c r="BP685" s="37"/>
      <c r="BQ685" s="37"/>
      <c r="BR685" s="37"/>
      <c r="BS685" s="37"/>
      <c r="BT685" s="37"/>
      <c r="BU685" s="416"/>
      <c r="BV685" s="417"/>
      <c r="BW685" s="37"/>
      <c r="BX685" s="37"/>
      <c r="BY685" s="37"/>
      <c r="BZ685" s="37"/>
      <c r="CA685" s="37"/>
      <c r="CB685" s="37"/>
      <c r="CC685" s="37"/>
      <c r="CD685" s="37"/>
      <c r="CE685" s="37"/>
      <c r="CF685" s="37"/>
    </row>
    <row r="686" spans="1:84"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c r="BI686" s="37"/>
      <c r="BJ686" s="37"/>
      <c r="BK686" s="37"/>
      <c r="BL686" s="37"/>
      <c r="BM686" s="37"/>
      <c r="BN686" s="37"/>
      <c r="BO686" s="37"/>
      <c r="BP686" s="37"/>
      <c r="BQ686" s="37"/>
      <c r="BR686" s="37"/>
      <c r="BS686" s="37"/>
      <c r="BT686" s="37"/>
      <c r="BU686" s="416"/>
      <c r="BV686" s="417"/>
      <c r="BW686" s="37"/>
      <c r="BX686" s="37"/>
      <c r="BY686" s="37"/>
      <c r="BZ686" s="37"/>
      <c r="CA686" s="37"/>
      <c r="CB686" s="37"/>
      <c r="CC686" s="37"/>
      <c r="CD686" s="37"/>
      <c r="CE686" s="37"/>
      <c r="CF686" s="37"/>
    </row>
    <row r="687" spans="1:84"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416"/>
      <c r="BV687" s="417"/>
      <c r="BW687" s="37"/>
      <c r="BX687" s="37"/>
      <c r="BY687" s="37"/>
      <c r="BZ687" s="37"/>
      <c r="CA687" s="37"/>
      <c r="CB687" s="37"/>
      <c r="CC687" s="37"/>
      <c r="CD687" s="37"/>
      <c r="CE687" s="37"/>
      <c r="CF687" s="37"/>
    </row>
    <row r="688" spans="1:84"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s="37"/>
      <c r="BQ688" s="37"/>
      <c r="BR688" s="37"/>
      <c r="BS688" s="37"/>
      <c r="BT688" s="37"/>
      <c r="BU688" s="416"/>
      <c r="BV688" s="417"/>
      <c r="BW688" s="37"/>
      <c r="BX688" s="37"/>
      <c r="BY688" s="37"/>
      <c r="BZ688" s="37"/>
      <c r="CA688" s="37"/>
      <c r="CB688" s="37"/>
      <c r="CC688" s="37"/>
      <c r="CD688" s="37"/>
      <c r="CE688" s="37"/>
      <c r="CF688" s="37"/>
    </row>
    <row r="689" spans="1:84"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c r="BQ689" s="37"/>
      <c r="BR689" s="37"/>
      <c r="BS689" s="37"/>
      <c r="BT689" s="37"/>
      <c r="BU689" s="416"/>
      <c r="BV689" s="417"/>
      <c r="BW689" s="37"/>
      <c r="BX689" s="37"/>
      <c r="BY689" s="37"/>
      <c r="BZ689" s="37"/>
      <c r="CA689" s="37"/>
      <c r="CB689" s="37"/>
      <c r="CC689" s="37"/>
      <c r="CD689" s="37"/>
      <c r="CE689" s="37"/>
      <c r="CF689" s="37"/>
    </row>
    <row r="690" spans="1:84"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c r="BI690" s="37"/>
      <c r="BJ690" s="37"/>
      <c r="BK690" s="37"/>
      <c r="BL690" s="37"/>
      <c r="BM690" s="37"/>
      <c r="BN690" s="37"/>
      <c r="BO690" s="37"/>
      <c r="BP690" s="37"/>
      <c r="BQ690" s="37"/>
      <c r="BR690" s="37"/>
      <c r="BS690" s="37"/>
      <c r="BT690" s="37"/>
      <c r="BU690" s="416"/>
      <c r="BV690" s="417"/>
      <c r="BW690" s="37"/>
      <c r="BX690" s="37"/>
      <c r="BY690" s="37"/>
      <c r="BZ690" s="37"/>
      <c r="CA690" s="37"/>
      <c r="CB690" s="37"/>
      <c r="CC690" s="37"/>
      <c r="CD690" s="37"/>
      <c r="CE690" s="37"/>
      <c r="CF690" s="37"/>
    </row>
    <row r="691" spans="1:84"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416"/>
      <c r="BV691" s="417"/>
      <c r="BW691" s="37"/>
      <c r="BX691" s="37"/>
      <c r="BY691" s="37"/>
      <c r="BZ691" s="37"/>
      <c r="CA691" s="37"/>
      <c r="CB691" s="37"/>
      <c r="CC691" s="37"/>
      <c r="CD691" s="37"/>
      <c r="CE691" s="37"/>
      <c r="CF691" s="37"/>
    </row>
    <row r="692" spans="1:84"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c r="BI692" s="37"/>
      <c r="BJ692" s="37"/>
      <c r="BK692" s="37"/>
      <c r="BL692" s="37"/>
      <c r="BM692" s="37"/>
      <c r="BN692" s="37"/>
      <c r="BO692" s="37"/>
      <c r="BP692" s="37"/>
      <c r="BQ692" s="37"/>
      <c r="BR692" s="37"/>
      <c r="BS692" s="37"/>
      <c r="BT692" s="37"/>
      <c r="BU692" s="416"/>
      <c r="BV692" s="417"/>
      <c r="BW692" s="37"/>
      <c r="BX692" s="37"/>
      <c r="BY692" s="37"/>
      <c r="BZ692" s="37"/>
      <c r="CA692" s="37"/>
      <c r="CB692" s="37"/>
      <c r="CC692" s="37"/>
      <c r="CD692" s="37"/>
      <c r="CE692" s="37"/>
      <c r="CF692" s="37"/>
    </row>
    <row r="693" spans="1:84"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c r="BQ693" s="37"/>
      <c r="BR693" s="37"/>
      <c r="BS693" s="37"/>
      <c r="BT693" s="37"/>
      <c r="BU693" s="416"/>
      <c r="BV693" s="417"/>
      <c r="BW693" s="37"/>
      <c r="BX693" s="37"/>
      <c r="BY693" s="37"/>
      <c r="BZ693" s="37"/>
      <c r="CA693" s="37"/>
      <c r="CB693" s="37"/>
      <c r="CC693" s="37"/>
      <c r="CD693" s="37"/>
      <c r="CE693" s="37"/>
      <c r="CF693" s="37"/>
    </row>
    <row r="694" spans="1:8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c r="BQ694" s="37"/>
      <c r="BR694" s="37"/>
      <c r="BS694" s="37"/>
      <c r="BT694" s="37"/>
      <c r="BU694" s="416"/>
      <c r="BV694" s="417"/>
      <c r="BW694" s="37"/>
      <c r="BX694" s="37"/>
      <c r="BY694" s="37"/>
      <c r="BZ694" s="37"/>
      <c r="CA694" s="37"/>
      <c r="CB694" s="37"/>
      <c r="CC694" s="37"/>
      <c r="CD694" s="37"/>
      <c r="CE694" s="37"/>
      <c r="CF694" s="37"/>
    </row>
    <row r="695" spans="1:84"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416"/>
      <c r="BV695" s="417"/>
      <c r="BW695" s="37"/>
      <c r="BX695" s="37"/>
      <c r="BY695" s="37"/>
      <c r="BZ695" s="37"/>
      <c r="CA695" s="37"/>
      <c r="CB695" s="37"/>
      <c r="CC695" s="37"/>
      <c r="CD695" s="37"/>
      <c r="CE695" s="37"/>
      <c r="CF695" s="37"/>
    </row>
    <row r="696" spans="1:84"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c r="BI696" s="37"/>
      <c r="BJ696" s="37"/>
      <c r="BK696" s="37"/>
      <c r="BL696" s="37"/>
      <c r="BM696" s="37"/>
      <c r="BN696" s="37"/>
      <c r="BO696" s="37"/>
      <c r="BP696" s="37"/>
      <c r="BQ696" s="37"/>
      <c r="BR696" s="37"/>
      <c r="BS696" s="37"/>
      <c r="BT696" s="37"/>
      <c r="BU696" s="416"/>
      <c r="BV696" s="417"/>
      <c r="BW696" s="37"/>
      <c r="BX696" s="37"/>
      <c r="BY696" s="37"/>
      <c r="BZ696" s="37"/>
      <c r="CA696" s="37"/>
      <c r="CB696" s="37"/>
      <c r="CC696" s="37"/>
      <c r="CD696" s="37"/>
      <c r="CE696" s="37"/>
      <c r="CF696" s="37"/>
    </row>
    <row r="697" spans="1:84"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c r="BI697" s="37"/>
      <c r="BJ697" s="37"/>
      <c r="BK697" s="37"/>
      <c r="BL697" s="37"/>
      <c r="BM697" s="37"/>
      <c r="BN697" s="37"/>
      <c r="BO697" s="37"/>
      <c r="BP697" s="37"/>
      <c r="BQ697" s="37"/>
      <c r="BR697" s="37"/>
      <c r="BS697" s="37"/>
      <c r="BT697" s="37"/>
      <c r="BU697" s="416"/>
      <c r="BV697" s="417"/>
      <c r="BW697" s="37"/>
      <c r="BX697" s="37"/>
      <c r="BY697" s="37"/>
      <c r="BZ697" s="37"/>
      <c r="CA697" s="37"/>
      <c r="CB697" s="37"/>
      <c r="CC697" s="37"/>
      <c r="CD697" s="37"/>
      <c r="CE697" s="37"/>
      <c r="CF697" s="37"/>
    </row>
    <row r="698" spans="1:84"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c r="BI698" s="37"/>
      <c r="BJ698" s="37"/>
      <c r="BK698" s="37"/>
      <c r="BL698" s="37"/>
      <c r="BM698" s="37"/>
      <c r="BN698" s="37"/>
      <c r="BO698" s="37"/>
      <c r="BP698" s="37"/>
      <c r="BQ698" s="37"/>
      <c r="BR698" s="37"/>
      <c r="BS698" s="37"/>
      <c r="BT698" s="37"/>
      <c r="BU698" s="416"/>
      <c r="BV698" s="417"/>
      <c r="BW698" s="37"/>
      <c r="BX698" s="37"/>
      <c r="BY698" s="37"/>
      <c r="BZ698" s="37"/>
      <c r="CA698" s="37"/>
      <c r="CB698" s="37"/>
      <c r="CC698" s="37"/>
      <c r="CD698" s="37"/>
      <c r="CE698" s="37"/>
      <c r="CF698" s="37"/>
    </row>
    <row r="699" spans="1:84"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416"/>
      <c r="BV699" s="417"/>
      <c r="BW699" s="37"/>
      <c r="BX699" s="37"/>
      <c r="BY699" s="37"/>
      <c r="BZ699" s="37"/>
      <c r="CA699" s="37"/>
      <c r="CB699" s="37"/>
      <c r="CC699" s="37"/>
      <c r="CD699" s="37"/>
      <c r="CE699" s="37"/>
      <c r="CF699" s="37"/>
    </row>
    <row r="700" spans="1:84"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s="37"/>
      <c r="BK700" s="37"/>
      <c r="BL700" s="37"/>
      <c r="BM700" s="37"/>
      <c r="BN700" s="37"/>
      <c r="BO700" s="37"/>
      <c r="BP700" s="37"/>
      <c r="BQ700" s="37"/>
      <c r="BR700" s="37"/>
      <c r="BS700" s="37"/>
      <c r="BT700" s="37"/>
      <c r="BU700" s="416"/>
      <c r="BV700" s="417"/>
      <c r="BW700" s="37"/>
      <c r="BX700" s="37"/>
      <c r="BY700" s="37"/>
      <c r="BZ700" s="37"/>
      <c r="CA700" s="37"/>
      <c r="CB700" s="37"/>
      <c r="CC700" s="37"/>
      <c r="CD700" s="37"/>
      <c r="CE700" s="37"/>
      <c r="CF700" s="37"/>
    </row>
    <row r="701" spans="1:84"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416"/>
      <c r="BV701" s="417"/>
      <c r="BW701" s="37"/>
      <c r="BX701" s="37"/>
      <c r="BY701" s="37"/>
      <c r="BZ701" s="37"/>
      <c r="CA701" s="37"/>
      <c r="CB701" s="37"/>
      <c r="CC701" s="37"/>
      <c r="CD701" s="37"/>
      <c r="CE701" s="37"/>
      <c r="CF701" s="37"/>
    </row>
    <row r="702" spans="1:84"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c r="BI702" s="37"/>
      <c r="BJ702" s="37"/>
      <c r="BK702" s="37"/>
      <c r="BL702" s="37"/>
      <c r="BM702" s="37"/>
      <c r="BN702" s="37"/>
      <c r="BO702" s="37"/>
      <c r="BP702" s="37"/>
      <c r="BQ702" s="37"/>
      <c r="BR702" s="37"/>
      <c r="BS702" s="37"/>
      <c r="BT702" s="37"/>
      <c r="BU702" s="416"/>
      <c r="BV702" s="417"/>
      <c r="BW702" s="37"/>
      <c r="BX702" s="37"/>
      <c r="BY702" s="37"/>
      <c r="BZ702" s="37"/>
      <c r="CA702" s="37"/>
      <c r="CB702" s="37"/>
      <c r="CC702" s="37"/>
      <c r="CD702" s="37"/>
      <c r="CE702" s="37"/>
      <c r="CF702" s="37"/>
    </row>
    <row r="703" spans="1:84"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416"/>
      <c r="BV703" s="417"/>
      <c r="BW703" s="37"/>
      <c r="BX703" s="37"/>
      <c r="BY703" s="37"/>
      <c r="BZ703" s="37"/>
      <c r="CA703" s="37"/>
      <c r="CB703" s="37"/>
      <c r="CC703" s="37"/>
      <c r="CD703" s="37"/>
      <c r="CE703" s="37"/>
      <c r="CF703" s="37"/>
    </row>
    <row r="704" spans="1:8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c r="BQ704" s="37"/>
      <c r="BR704" s="37"/>
      <c r="BS704" s="37"/>
      <c r="BT704" s="37"/>
      <c r="BU704" s="416"/>
      <c r="BV704" s="417"/>
      <c r="BW704" s="37"/>
      <c r="BX704" s="37"/>
      <c r="BY704" s="37"/>
      <c r="BZ704" s="37"/>
      <c r="CA704" s="37"/>
      <c r="CB704" s="37"/>
      <c r="CC704" s="37"/>
      <c r="CD704" s="37"/>
      <c r="CE704" s="37"/>
      <c r="CF704" s="37"/>
    </row>
    <row r="705" spans="1:84"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416"/>
      <c r="BV705" s="417"/>
      <c r="BW705" s="37"/>
      <c r="BX705" s="37"/>
      <c r="BY705" s="37"/>
      <c r="BZ705" s="37"/>
      <c r="CA705" s="37"/>
      <c r="CB705" s="37"/>
      <c r="CC705" s="37"/>
      <c r="CD705" s="37"/>
      <c r="CE705" s="37"/>
      <c r="CF705" s="37"/>
    </row>
    <row r="706" spans="1:84"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416"/>
      <c r="BV706" s="417"/>
      <c r="BW706" s="37"/>
      <c r="BX706" s="37"/>
      <c r="BY706" s="37"/>
      <c r="BZ706" s="37"/>
      <c r="CA706" s="37"/>
      <c r="CB706" s="37"/>
      <c r="CC706" s="37"/>
      <c r="CD706" s="37"/>
      <c r="CE706" s="37"/>
      <c r="CF706" s="37"/>
    </row>
    <row r="707" spans="1:84"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416"/>
      <c r="BV707" s="417"/>
      <c r="BW707" s="37"/>
      <c r="BX707" s="37"/>
      <c r="BY707" s="37"/>
      <c r="BZ707" s="37"/>
      <c r="CA707" s="37"/>
      <c r="CB707" s="37"/>
      <c r="CC707" s="37"/>
      <c r="CD707" s="37"/>
      <c r="CE707" s="37"/>
      <c r="CF707" s="37"/>
    </row>
    <row r="708" spans="1:84"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c r="BI708" s="37"/>
      <c r="BJ708" s="37"/>
      <c r="BK708" s="37"/>
      <c r="BL708" s="37"/>
      <c r="BM708" s="37"/>
      <c r="BN708" s="37"/>
      <c r="BO708" s="37"/>
      <c r="BP708" s="37"/>
      <c r="BQ708" s="37"/>
      <c r="BR708" s="37"/>
      <c r="BS708" s="37"/>
      <c r="BT708" s="37"/>
      <c r="BU708" s="416"/>
      <c r="BV708" s="417"/>
      <c r="BW708" s="37"/>
      <c r="BX708" s="37"/>
      <c r="BY708" s="37"/>
      <c r="BZ708" s="37"/>
      <c r="CA708" s="37"/>
      <c r="CB708" s="37"/>
      <c r="CC708" s="37"/>
      <c r="CD708" s="37"/>
      <c r="CE708" s="37"/>
      <c r="CF708" s="37"/>
    </row>
    <row r="709" spans="1:84"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c r="BI709" s="37"/>
      <c r="BJ709" s="37"/>
      <c r="BK709" s="37"/>
      <c r="BL709" s="37"/>
      <c r="BM709" s="37"/>
      <c r="BN709" s="37"/>
      <c r="BO709" s="37"/>
      <c r="BP709" s="37"/>
      <c r="BQ709" s="37"/>
      <c r="BR709" s="37"/>
      <c r="BS709" s="37"/>
      <c r="BT709" s="37"/>
      <c r="BU709" s="416"/>
      <c r="BV709" s="417"/>
      <c r="BW709" s="37"/>
      <c r="BX709" s="37"/>
      <c r="BY709" s="37"/>
      <c r="BZ709" s="37"/>
      <c r="CA709" s="37"/>
      <c r="CB709" s="37"/>
      <c r="CC709" s="37"/>
      <c r="CD709" s="37"/>
      <c r="CE709" s="37"/>
      <c r="CF709" s="37"/>
    </row>
    <row r="710" spans="1:84"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c r="BQ710" s="37"/>
      <c r="BR710" s="37"/>
      <c r="BS710" s="37"/>
      <c r="BT710" s="37"/>
      <c r="BU710" s="416"/>
      <c r="BV710" s="417"/>
      <c r="BW710" s="37"/>
      <c r="BX710" s="37"/>
      <c r="BY710" s="37"/>
      <c r="BZ710" s="37"/>
      <c r="CA710" s="37"/>
      <c r="CB710" s="37"/>
      <c r="CC710" s="37"/>
      <c r="CD710" s="37"/>
      <c r="CE710" s="37"/>
      <c r="CF710" s="37"/>
    </row>
    <row r="711" spans="1:84"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416"/>
      <c r="BV711" s="417"/>
      <c r="BW711" s="37"/>
      <c r="BX711" s="37"/>
      <c r="BY711" s="37"/>
      <c r="BZ711" s="37"/>
      <c r="CA711" s="37"/>
      <c r="CB711" s="37"/>
      <c r="CC711" s="37"/>
      <c r="CD711" s="37"/>
      <c r="CE711" s="37"/>
      <c r="CF711" s="37"/>
    </row>
    <row r="712" spans="1:84"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c r="BI712" s="37"/>
      <c r="BJ712" s="37"/>
      <c r="BK712" s="37"/>
      <c r="BL712" s="37"/>
      <c r="BM712" s="37"/>
      <c r="BN712" s="37"/>
      <c r="BO712" s="37"/>
      <c r="BP712" s="37"/>
      <c r="BQ712" s="37"/>
      <c r="BR712" s="37"/>
      <c r="BS712" s="37"/>
      <c r="BT712" s="37"/>
      <c r="BU712" s="416"/>
      <c r="BV712" s="417"/>
      <c r="BW712" s="37"/>
      <c r="BX712" s="37"/>
      <c r="BY712" s="37"/>
      <c r="BZ712" s="37"/>
      <c r="CA712" s="37"/>
      <c r="CB712" s="37"/>
      <c r="CC712" s="37"/>
      <c r="CD712" s="37"/>
      <c r="CE712" s="37"/>
      <c r="CF712" s="37"/>
    </row>
    <row r="713" spans="1:84"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c r="BI713" s="37"/>
      <c r="BJ713" s="37"/>
      <c r="BK713" s="37"/>
      <c r="BL713" s="37"/>
      <c r="BM713" s="37"/>
      <c r="BN713" s="37"/>
      <c r="BO713" s="37"/>
      <c r="BP713" s="37"/>
      <c r="BQ713" s="37"/>
      <c r="BR713" s="37"/>
      <c r="BS713" s="37"/>
      <c r="BT713" s="37"/>
      <c r="BU713" s="416"/>
      <c r="BV713" s="417"/>
      <c r="BW713" s="37"/>
      <c r="BX713" s="37"/>
      <c r="BY713" s="37"/>
      <c r="BZ713" s="37"/>
      <c r="CA713" s="37"/>
      <c r="CB713" s="37"/>
      <c r="CC713" s="37"/>
      <c r="CD713" s="37"/>
      <c r="CE713" s="37"/>
      <c r="CF713" s="37"/>
    </row>
    <row r="714" spans="1:8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c r="BI714" s="37"/>
      <c r="BJ714" s="37"/>
      <c r="BK714" s="37"/>
      <c r="BL714" s="37"/>
      <c r="BM714" s="37"/>
      <c r="BN714" s="37"/>
      <c r="BO714" s="37"/>
      <c r="BP714" s="37"/>
      <c r="BQ714" s="37"/>
      <c r="BR714" s="37"/>
      <c r="BS714" s="37"/>
      <c r="BT714" s="37"/>
      <c r="BU714" s="416"/>
      <c r="BV714" s="417"/>
      <c r="BW714" s="37"/>
      <c r="BX714" s="37"/>
      <c r="BY714" s="37"/>
      <c r="BZ714" s="37"/>
      <c r="CA714" s="37"/>
      <c r="CB714" s="37"/>
      <c r="CC714" s="37"/>
      <c r="CD714" s="37"/>
      <c r="CE714" s="37"/>
      <c r="CF714" s="37"/>
    </row>
    <row r="715" spans="1:84"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416"/>
      <c r="BV715" s="417"/>
      <c r="BW715" s="37"/>
      <c r="BX715" s="37"/>
      <c r="BY715" s="37"/>
      <c r="BZ715" s="37"/>
      <c r="CA715" s="37"/>
      <c r="CB715" s="37"/>
      <c r="CC715" s="37"/>
      <c r="CD715" s="37"/>
      <c r="CE715" s="37"/>
      <c r="CF715" s="37"/>
    </row>
    <row r="716" spans="1:84"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416"/>
      <c r="BV716" s="417"/>
      <c r="BW716" s="37"/>
      <c r="BX716" s="37"/>
      <c r="BY716" s="37"/>
      <c r="BZ716" s="37"/>
      <c r="CA716" s="37"/>
      <c r="CB716" s="37"/>
      <c r="CC716" s="37"/>
      <c r="CD716" s="37"/>
      <c r="CE716" s="37"/>
      <c r="CF716" s="37"/>
    </row>
    <row r="717" spans="1:84"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c r="BI717" s="37"/>
      <c r="BJ717" s="37"/>
      <c r="BK717" s="37"/>
      <c r="BL717" s="37"/>
      <c r="BM717" s="37"/>
      <c r="BN717" s="37"/>
      <c r="BO717" s="37"/>
      <c r="BP717" s="37"/>
      <c r="BQ717" s="37"/>
      <c r="BR717" s="37"/>
      <c r="BS717" s="37"/>
      <c r="BT717" s="37"/>
      <c r="BU717" s="416"/>
      <c r="BV717" s="417"/>
      <c r="BW717" s="37"/>
      <c r="BX717" s="37"/>
      <c r="BY717" s="37"/>
      <c r="BZ717" s="37"/>
      <c r="CA717" s="37"/>
      <c r="CB717" s="37"/>
      <c r="CC717" s="37"/>
      <c r="CD717" s="37"/>
      <c r="CE717" s="37"/>
      <c r="CF717" s="37"/>
    </row>
    <row r="718" spans="1:84"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416"/>
      <c r="BV718" s="417"/>
      <c r="BW718" s="37"/>
      <c r="BX718" s="37"/>
      <c r="BY718" s="37"/>
      <c r="BZ718" s="37"/>
      <c r="CA718" s="37"/>
      <c r="CB718" s="37"/>
      <c r="CC718" s="37"/>
      <c r="CD718" s="37"/>
      <c r="CE718" s="37"/>
      <c r="CF718" s="37"/>
    </row>
    <row r="719" spans="1:84"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416"/>
      <c r="BV719" s="417"/>
      <c r="BW719" s="37"/>
      <c r="BX719" s="37"/>
      <c r="BY719" s="37"/>
      <c r="BZ719" s="37"/>
      <c r="CA719" s="37"/>
      <c r="CB719" s="37"/>
      <c r="CC719" s="37"/>
      <c r="CD719" s="37"/>
      <c r="CE719" s="37"/>
      <c r="CF719" s="37"/>
    </row>
    <row r="720" spans="1:84"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416"/>
      <c r="BV720" s="417"/>
      <c r="BW720" s="37"/>
      <c r="BX720" s="37"/>
      <c r="BY720" s="37"/>
      <c r="BZ720" s="37"/>
      <c r="CA720" s="37"/>
      <c r="CB720" s="37"/>
      <c r="CC720" s="37"/>
      <c r="CD720" s="37"/>
      <c r="CE720" s="37"/>
      <c r="CF720" s="37"/>
    </row>
    <row r="721" spans="1:84"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c r="BI721" s="37"/>
      <c r="BJ721" s="37"/>
      <c r="BK721" s="37"/>
      <c r="BL721" s="37"/>
      <c r="BM721" s="37"/>
      <c r="BN721" s="37"/>
      <c r="BO721" s="37"/>
      <c r="BP721" s="37"/>
      <c r="BQ721" s="37"/>
      <c r="BR721" s="37"/>
      <c r="BS721" s="37"/>
      <c r="BT721" s="37"/>
      <c r="BU721" s="416"/>
      <c r="BV721" s="417"/>
      <c r="BW721" s="37"/>
      <c r="BX721" s="37"/>
      <c r="BY721" s="37"/>
      <c r="BZ721" s="37"/>
      <c r="CA721" s="37"/>
      <c r="CB721" s="37"/>
      <c r="CC721" s="37"/>
      <c r="CD721" s="37"/>
      <c r="CE721" s="37"/>
      <c r="CF721" s="37"/>
    </row>
    <row r="722" spans="1:84"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s="37"/>
      <c r="BO722" s="37"/>
      <c r="BP722" s="37"/>
      <c r="BQ722" s="37"/>
      <c r="BR722" s="37"/>
      <c r="BS722" s="37"/>
      <c r="BT722" s="37"/>
      <c r="BU722" s="416"/>
      <c r="BV722" s="417"/>
      <c r="BW722" s="37"/>
      <c r="BX722" s="37"/>
      <c r="BY722" s="37"/>
      <c r="BZ722" s="37"/>
      <c r="CA722" s="37"/>
      <c r="CB722" s="37"/>
      <c r="CC722" s="37"/>
      <c r="CD722" s="37"/>
      <c r="CE722" s="37"/>
      <c r="CF722" s="37"/>
    </row>
    <row r="723" spans="1:84"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416"/>
      <c r="BV723" s="417"/>
      <c r="BW723" s="37"/>
      <c r="BX723" s="37"/>
      <c r="BY723" s="37"/>
      <c r="BZ723" s="37"/>
      <c r="CA723" s="37"/>
      <c r="CB723" s="37"/>
      <c r="CC723" s="37"/>
      <c r="CD723" s="37"/>
      <c r="CE723" s="37"/>
      <c r="CF723" s="37"/>
    </row>
    <row r="724" spans="1:8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c r="BI724" s="37"/>
      <c r="BJ724" s="37"/>
      <c r="BK724" s="37"/>
      <c r="BL724" s="37"/>
      <c r="BM724" s="37"/>
      <c r="BN724" s="37"/>
      <c r="BO724" s="37"/>
      <c r="BP724" s="37"/>
      <c r="BQ724" s="37"/>
      <c r="BR724" s="37"/>
      <c r="BS724" s="37"/>
      <c r="BT724" s="37"/>
      <c r="BU724" s="416"/>
      <c r="BV724" s="417"/>
      <c r="BW724" s="37"/>
      <c r="BX724" s="37"/>
      <c r="BY724" s="37"/>
      <c r="BZ724" s="37"/>
      <c r="CA724" s="37"/>
      <c r="CB724" s="37"/>
      <c r="CC724" s="37"/>
      <c r="CD724" s="37"/>
      <c r="CE724" s="37"/>
      <c r="CF724" s="37"/>
    </row>
    <row r="725" spans="1:84"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c r="BI725" s="37"/>
      <c r="BJ725" s="37"/>
      <c r="BK725" s="37"/>
      <c r="BL725" s="37"/>
      <c r="BM725" s="37"/>
      <c r="BN725" s="37"/>
      <c r="BO725" s="37"/>
      <c r="BP725" s="37"/>
      <c r="BQ725" s="37"/>
      <c r="BR725" s="37"/>
      <c r="BS725" s="37"/>
      <c r="BT725" s="37"/>
      <c r="BU725" s="416"/>
      <c r="BV725" s="417"/>
      <c r="BW725" s="37"/>
      <c r="BX725" s="37"/>
      <c r="BY725" s="37"/>
      <c r="BZ725" s="37"/>
      <c r="CA725" s="37"/>
      <c r="CB725" s="37"/>
      <c r="CC725" s="37"/>
      <c r="CD725" s="37"/>
      <c r="CE725" s="37"/>
      <c r="CF725" s="37"/>
    </row>
    <row r="726" spans="1:84"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c r="BI726" s="37"/>
      <c r="BJ726" s="37"/>
      <c r="BK726" s="37"/>
      <c r="BL726" s="37"/>
      <c r="BM726" s="37"/>
      <c r="BN726" s="37"/>
      <c r="BO726" s="37"/>
      <c r="BP726" s="37"/>
      <c r="BQ726" s="37"/>
      <c r="BR726" s="37"/>
      <c r="BS726" s="37"/>
      <c r="BT726" s="37"/>
      <c r="BU726" s="416"/>
      <c r="BV726" s="417"/>
      <c r="BW726" s="37"/>
      <c r="BX726" s="37"/>
      <c r="BY726" s="37"/>
      <c r="BZ726" s="37"/>
      <c r="CA726" s="37"/>
      <c r="CB726" s="37"/>
      <c r="CC726" s="37"/>
      <c r="CD726" s="37"/>
      <c r="CE726" s="37"/>
      <c r="CF726" s="37"/>
    </row>
    <row r="727" spans="1:84"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416"/>
      <c r="BV727" s="417"/>
      <c r="BW727" s="37"/>
      <c r="BX727" s="37"/>
      <c r="BY727" s="37"/>
      <c r="BZ727" s="37"/>
      <c r="CA727" s="37"/>
      <c r="CB727" s="37"/>
      <c r="CC727" s="37"/>
      <c r="CD727" s="37"/>
      <c r="CE727" s="37"/>
      <c r="CF727" s="37"/>
    </row>
    <row r="728" spans="1:84"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c r="BI728" s="37"/>
      <c r="BJ728" s="37"/>
      <c r="BK728" s="37"/>
      <c r="BL728" s="37"/>
      <c r="BM728" s="37"/>
      <c r="BN728" s="37"/>
      <c r="BO728" s="37"/>
      <c r="BP728" s="37"/>
      <c r="BQ728" s="37"/>
      <c r="BR728" s="37"/>
      <c r="BS728" s="37"/>
      <c r="BT728" s="37"/>
      <c r="BU728" s="416"/>
      <c r="BV728" s="417"/>
      <c r="BW728" s="37"/>
      <c r="BX728" s="37"/>
      <c r="BY728" s="37"/>
      <c r="BZ728" s="37"/>
      <c r="CA728" s="37"/>
      <c r="CB728" s="37"/>
      <c r="CC728" s="37"/>
      <c r="CD728" s="37"/>
      <c r="CE728" s="37"/>
      <c r="CF728" s="37"/>
    </row>
    <row r="729" spans="1:84"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c r="BQ729" s="37"/>
      <c r="BR729" s="37"/>
      <c r="BS729" s="37"/>
      <c r="BT729" s="37"/>
      <c r="BU729" s="416"/>
      <c r="BV729" s="417"/>
      <c r="BW729" s="37"/>
      <c r="BX729" s="37"/>
      <c r="BY729" s="37"/>
      <c r="BZ729" s="37"/>
      <c r="CA729" s="37"/>
      <c r="CB729" s="37"/>
      <c r="CC729" s="37"/>
      <c r="CD729" s="37"/>
      <c r="CE729" s="37"/>
      <c r="CF729" s="37"/>
    </row>
    <row r="730" spans="1:84"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c r="BI730" s="37"/>
      <c r="BJ730" s="37"/>
      <c r="BK730" s="37"/>
      <c r="BL730" s="37"/>
      <c r="BM730" s="37"/>
      <c r="BN730" s="37"/>
      <c r="BO730" s="37"/>
      <c r="BP730" s="37"/>
      <c r="BQ730" s="37"/>
      <c r="BR730" s="37"/>
      <c r="BS730" s="37"/>
      <c r="BT730" s="37"/>
      <c r="BU730" s="416"/>
      <c r="BV730" s="417"/>
      <c r="BW730" s="37"/>
      <c r="BX730" s="37"/>
      <c r="BY730" s="37"/>
      <c r="BZ730" s="37"/>
      <c r="CA730" s="37"/>
      <c r="CB730" s="37"/>
      <c r="CC730" s="37"/>
      <c r="CD730" s="37"/>
      <c r="CE730" s="37"/>
      <c r="CF730" s="37"/>
    </row>
    <row r="731" spans="1:84"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416"/>
      <c r="BV731" s="417"/>
      <c r="BW731" s="37"/>
      <c r="BX731" s="37"/>
      <c r="BY731" s="37"/>
      <c r="BZ731" s="37"/>
      <c r="CA731" s="37"/>
      <c r="CB731" s="37"/>
      <c r="CC731" s="37"/>
      <c r="CD731" s="37"/>
      <c r="CE731" s="37"/>
      <c r="CF731" s="37"/>
    </row>
    <row r="732" spans="1:84"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I732" s="37"/>
      <c r="BJ732" s="37"/>
      <c r="BK732" s="37"/>
      <c r="BL732" s="37"/>
      <c r="BM732" s="37"/>
      <c r="BN732" s="37"/>
      <c r="BO732" s="37"/>
      <c r="BP732" s="37"/>
      <c r="BQ732" s="37"/>
      <c r="BR732" s="37"/>
      <c r="BS732" s="37"/>
      <c r="BT732" s="37"/>
      <c r="BU732" s="416"/>
      <c r="BV732" s="417"/>
      <c r="BW732" s="37"/>
      <c r="BX732" s="37"/>
      <c r="BY732" s="37"/>
      <c r="BZ732" s="37"/>
      <c r="CA732" s="37"/>
      <c r="CB732" s="37"/>
      <c r="CC732" s="37"/>
      <c r="CD732" s="37"/>
      <c r="CE732" s="37"/>
      <c r="CF732" s="37"/>
    </row>
    <row r="733" spans="1:84"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c r="BI733" s="37"/>
      <c r="BJ733" s="37"/>
      <c r="BK733" s="37"/>
      <c r="BL733" s="37"/>
      <c r="BM733" s="37"/>
      <c r="BN733" s="37"/>
      <c r="BO733" s="37"/>
      <c r="BP733" s="37"/>
      <c r="BQ733" s="37"/>
      <c r="BR733" s="37"/>
      <c r="BS733" s="37"/>
      <c r="BT733" s="37"/>
      <c r="BU733" s="416"/>
      <c r="BV733" s="417"/>
      <c r="BW733" s="37"/>
      <c r="BX733" s="37"/>
      <c r="BY733" s="37"/>
      <c r="BZ733" s="37"/>
      <c r="CA733" s="37"/>
      <c r="CB733" s="37"/>
      <c r="CC733" s="37"/>
      <c r="CD733" s="37"/>
      <c r="CE733" s="37"/>
      <c r="CF733" s="37"/>
    </row>
    <row r="734" spans="1:8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c r="BI734" s="37"/>
      <c r="BJ734" s="37"/>
      <c r="BK734" s="37"/>
      <c r="BL734" s="37"/>
      <c r="BM734" s="37"/>
      <c r="BN734" s="37"/>
      <c r="BO734" s="37"/>
      <c r="BP734" s="37"/>
      <c r="BQ734" s="37"/>
      <c r="BR734" s="37"/>
      <c r="BS734" s="37"/>
      <c r="BT734" s="37"/>
      <c r="BU734" s="416"/>
      <c r="BV734" s="417"/>
      <c r="BW734" s="37"/>
      <c r="BX734" s="37"/>
      <c r="BY734" s="37"/>
      <c r="BZ734" s="37"/>
      <c r="CA734" s="37"/>
      <c r="CB734" s="37"/>
      <c r="CC734" s="37"/>
      <c r="CD734" s="37"/>
      <c r="CE734" s="37"/>
      <c r="CF734" s="37"/>
    </row>
    <row r="735" spans="1:84"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416"/>
      <c r="BV735" s="417"/>
      <c r="BW735" s="37"/>
      <c r="BX735" s="37"/>
      <c r="BY735" s="37"/>
      <c r="BZ735" s="37"/>
      <c r="CA735" s="37"/>
      <c r="CB735" s="37"/>
      <c r="CC735" s="37"/>
      <c r="CD735" s="37"/>
      <c r="CE735" s="37"/>
      <c r="CF735" s="37"/>
    </row>
    <row r="736" spans="1:84"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416"/>
      <c r="BV736" s="417"/>
      <c r="BW736" s="37"/>
      <c r="BX736" s="37"/>
      <c r="BY736" s="37"/>
      <c r="BZ736" s="37"/>
      <c r="CA736" s="37"/>
      <c r="CB736" s="37"/>
      <c r="CC736" s="37"/>
      <c r="CD736" s="37"/>
      <c r="CE736" s="37"/>
      <c r="CF736" s="37"/>
    </row>
    <row r="737" spans="1:84"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c r="BI737" s="37"/>
      <c r="BJ737" s="37"/>
      <c r="BK737" s="37"/>
      <c r="BL737" s="37"/>
      <c r="BM737" s="37"/>
      <c r="BN737" s="37"/>
      <c r="BO737" s="37"/>
      <c r="BP737" s="37"/>
      <c r="BQ737" s="37"/>
      <c r="BR737" s="37"/>
      <c r="BS737" s="37"/>
      <c r="BT737" s="37"/>
      <c r="BU737" s="416"/>
      <c r="BV737" s="417"/>
      <c r="BW737" s="37"/>
      <c r="BX737" s="37"/>
      <c r="BY737" s="37"/>
      <c r="BZ737" s="37"/>
      <c r="CA737" s="37"/>
      <c r="CB737" s="37"/>
      <c r="CC737" s="37"/>
      <c r="CD737" s="37"/>
      <c r="CE737" s="37"/>
      <c r="CF737" s="37"/>
    </row>
    <row r="738" spans="1:84"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416"/>
      <c r="BV738" s="417"/>
      <c r="BW738" s="37"/>
      <c r="BX738" s="37"/>
      <c r="BY738" s="37"/>
      <c r="BZ738" s="37"/>
      <c r="CA738" s="37"/>
      <c r="CB738" s="37"/>
      <c r="CC738" s="37"/>
      <c r="CD738" s="37"/>
      <c r="CE738" s="37"/>
      <c r="CF738" s="37"/>
    </row>
    <row r="739" spans="1:84"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416"/>
      <c r="BV739" s="417"/>
      <c r="BW739" s="37"/>
      <c r="BX739" s="37"/>
      <c r="BY739" s="37"/>
      <c r="BZ739" s="37"/>
      <c r="CA739" s="37"/>
      <c r="CB739" s="37"/>
      <c r="CC739" s="37"/>
      <c r="CD739" s="37"/>
      <c r="CE739" s="37"/>
      <c r="CF739" s="37"/>
    </row>
    <row r="740" spans="1:84"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416"/>
      <c r="BV740" s="417"/>
      <c r="BW740" s="37"/>
      <c r="BX740" s="37"/>
      <c r="BY740" s="37"/>
      <c r="BZ740" s="37"/>
      <c r="CA740" s="37"/>
      <c r="CB740" s="37"/>
      <c r="CC740" s="37"/>
      <c r="CD740" s="37"/>
      <c r="CE740" s="37"/>
      <c r="CF740" s="37"/>
    </row>
    <row r="741" spans="1:84"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416"/>
      <c r="BV741" s="417"/>
      <c r="BW741" s="37"/>
      <c r="BX741" s="37"/>
      <c r="BY741" s="37"/>
      <c r="BZ741" s="37"/>
      <c r="CA741" s="37"/>
      <c r="CB741" s="37"/>
      <c r="CC741" s="37"/>
      <c r="CD741" s="37"/>
      <c r="CE741" s="37"/>
      <c r="CF741" s="37"/>
    </row>
    <row r="742" spans="1:84"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416"/>
      <c r="BV742" s="417"/>
      <c r="BW742" s="37"/>
      <c r="BX742" s="37"/>
      <c r="BY742" s="37"/>
      <c r="BZ742" s="37"/>
      <c r="CA742" s="37"/>
      <c r="CB742" s="37"/>
      <c r="CC742" s="37"/>
      <c r="CD742" s="37"/>
      <c r="CE742" s="37"/>
      <c r="CF742" s="37"/>
    </row>
    <row r="743" spans="1:84"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416"/>
      <c r="BV743" s="417"/>
      <c r="BW743" s="37"/>
      <c r="BX743" s="37"/>
      <c r="BY743" s="37"/>
      <c r="BZ743" s="37"/>
      <c r="CA743" s="37"/>
      <c r="CB743" s="37"/>
      <c r="CC743" s="37"/>
      <c r="CD743" s="37"/>
      <c r="CE743" s="37"/>
      <c r="CF743" s="37"/>
    </row>
    <row r="744" spans="1:8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416"/>
      <c r="BV744" s="417"/>
      <c r="BW744" s="37"/>
      <c r="BX744" s="37"/>
      <c r="BY744" s="37"/>
      <c r="BZ744" s="37"/>
      <c r="CA744" s="37"/>
      <c r="CB744" s="37"/>
      <c r="CC744" s="37"/>
      <c r="CD744" s="37"/>
      <c r="CE744" s="37"/>
      <c r="CF744" s="37"/>
    </row>
    <row r="745" spans="1:84"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416"/>
      <c r="BV745" s="417"/>
      <c r="BW745" s="37"/>
      <c r="BX745" s="37"/>
      <c r="BY745" s="37"/>
      <c r="BZ745" s="37"/>
      <c r="CA745" s="37"/>
      <c r="CB745" s="37"/>
      <c r="CC745" s="37"/>
      <c r="CD745" s="37"/>
      <c r="CE745" s="37"/>
      <c r="CF745" s="37"/>
    </row>
    <row r="746" spans="1:84"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416"/>
      <c r="BV746" s="417"/>
      <c r="BW746" s="37"/>
      <c r="BX746" s="37"/>
      <c r="BY746" s="37"/>
      <c r="BZ746" s="37"/>
      <c r="CA746" s="37"/>
      <c r="CB746" s="37"/>
      <c r="CC746" s="37"/>
      <c r="CD746" s="37"/>
      <c r="CE746" s="37"/>
      <c r="CF746" s="37"/>
    </row>
    <row r="747" spans="1:84"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416"/>
      <c r="BV747" s="417"/>
      <c r="BW747" s="37"/>
      <c r="BX747" s="37"/>
      <c r="BY747" s="37"/>
      <c r="BZ747" s="37"/>
      <c r="CA747" s="37"/>
      <c r="CB747" s="37"/>
      <c r="CC747" s="37"/>
      <c r="CD747" s="37"/>
      <c r="CE747" s="37"/>
      <c r="CF747" s="37"/>
    </row>
    <row r="748" spans="1:84"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416"/>
      <c r="BV748" s="417"/>
      <c r="BW748" s="37"/>
      <c r="BX748" s="37"/>
      <c r="BY748" s="37"/>
      <c r="BZ748" s="37"/>
      <c r="CA748" s="37"/>
      <c r="CB748" s="37"/>
      <c r="CC748" s="37"/>
      <c r="CD748" s="37"/>
      <c r="CE748" s="37"/>
      <c r="CF748" s="37"/>
    </row>
    <row r="749" spans="1:84"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416"/>
      <c r="BV749" s="417"/>
      <c r="BW749" s="37"/>
      <c r="BX749" s="37"/>
      <c r="BY749" s="37"/>
      <c r="BZ749" s="37"/>
      <c r="CA749" s="37"/>
      <c r="CB749" s="37"/>
      <c r="CC749" s="37"/>
      <c r="CD749" s="37"/>
      <c r="CE749" s="37"/>
      <c r="CF749" s="37"/>
    </row>
    <row r="750" spans="1:84"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416"/>
      <c r="BV750" s="417"/>
      <c r="BW750" s="37"/>
      <c r="BX750" s="37"/>
      <c r="BY750" s="37"/>
      <c r="BZ750" s="37"/>
      <c r="CA750" s="37"/>
      <c r="CB750" s="37"/>
      <c r="CC750" s="37"/>
      <c r="CD750" s="37"/>
      <c r="CE750" s="37"/>
      <c r="CF750" s="37"/>
    </row>
    <row r="751" spans="1:84"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416"/>
      <c r="BV751" s="417"/>
      <c r="BW751" s="37"/>
      <c r="BX751" s="37"/>
      <c r="BY751" s="37"/>
      <c r="BZ751" s="37"/>
      <c r="CA751" s="37"/>
      <c r="CB751" s="37"/>
      <c r="CC751" s="37"/>
      <c r="CD751" s="37"/>
      <c r="CE751" s="37"/>
      <c r="CF751" s="37"/>
    </row>
    <row r="752" spans="1:84"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416"/>
      <c r="BV752" s="417"/>
      <c r="BW752" s="37"/>
      <c r="BX752" s="37"/>
      <c r="BY752" s="37"/>
      <c r="BZ752" s="37"/>
      <c r="CA752" s="37"/>
      <c r="CB752" s="37"/>
      <c r="CC752" s="37"/>
      <c r="CD752" s="37"/>
      <c r="CE752" s="37"/>
      <c r="CF752" s="37"/>
    </row>
    <row r="753" spans="1:84"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416"/>
      <c r="BV753" s="417"/>
      <c r="BW753" s="37"/>
      <c r="BX753" s="37"/>
      <c r="BY753" s="37"/>
      <c r="BZ753" s="37"/>
      <c r="CA753" s="37"/>
      <c r="CB753" s="37"/>
      <c r="CC753" s="37"/>
      <c r="CD753" s="37"/>
      <c r="CE753" s="37"/>
      <c r="CF753" s="37"/>
    </row>
    <row r="754" spans="1:8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416"/>
      <c r="BV754" s="417"/>
      <c r="BW754" s="37"/>
      <c r="BX754" s="37"/>
      <c r="BY754" s="37"/>
      <c r="BZ754" s="37"/>
      <c r="CA754" s="37"/>
      <c r="CB754" s="37"/>
      <c r="CC754" s="37"/>
      <c r="CD754" s="37"/>
      <c r="CE754" s="37"/>
      <c r="CF754" s="37"/>
    </row>
    <row r="755" spans="1:84"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416"/>
      <c r="BV755" s="417"/>
      <c r="BW755" s="37"/>
      <c r="BX755" s="37"/>
      <c r="BY755" s="37"/>
      <c r="BZ755" s="37"/>
      <c r="CA755" s="37"/>
      <c r="CB755" s="37"/>
      <c r="CC755" s="37"/>
      <c r="CD755" s="37"/>
      <c r="CE755" s="37"/>
      <c r="CF755" s="37"/>
    </row>
    <row r="756" spans="1:84"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416"/>
      <c r="BV756" s="417"/>
      <c r="BW756" s="37"/>
      <c r="BX756" s="37"/>
      <c r="BY756" s="37"/>
      <c r="BZ756" s="37"/>
      <c r="CA756" s="37"/>
      <c r="CB756" s="37"/>
      <c r="CC756" s="37"/>
      <c r="CD756" s="37"/>
      <c r="CE756" s="37"/>
      <c r="CF756" s="37"/>
    </row>
    <row r="757" spans="1:84"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416"/>
      <c r="BV757" s="417"/>
      <c r="BW757" s="37"/>
      <c r="BX757" s="37"/>
      <c r="BY757" s="37"/>
      <c r="BZ757" s="37"/>
      <c r="CA757" s="37"/>
      <c r="CB757" s="37"/>
      <c r="CC757" s="37"/>
      <c r="CD757" s="37"/>
      <c r="CE757" s="37"/>
      <c r="CF757" s="37"/>
    </row>
    <row r="758" spans="1:84"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416"/>
      <c r="BV758" s="417"/>
      <c r="BW758" s="37"/>
      <c r="BX758" s="37"/>
      <c r="BY758" s="37"/>
      <c r="BZ758" s="37"/>
      <c r="CA758" s="37"/>
      <c r="CB758" s="37"/>
      <c r="CC758" s="37"/>
      <c r="CD758" s="37"/>
      <c r="CE758" s="37"/>
      <c r="CF758" s="37"/>
    </row>
    <row r="759" spans="1:84"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416"/>
      <c r="BV759" s="417"/>
      <c r="BW759" s="37"/>
      <c r="BX759" s="37"/>
      <c r="BY759" s="37"/>
      <c r="BZ759" s="37"/>
      <c r="CA759" s="37"/>
      <c r="CB759" s="37"/>
      <c r="CC759" s="37"/>
      <c r="CD759" s="37"/>
      <c r="CE759" s="37"/>
      <c r="CF759" s="37"/>
    </row>
    <row r="760" spans="1:84"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416"/>
      <c r="BV760" s="417"/>
      <c r="BW760" s="37"/>
      <c r="BX760" s="37"/>
      <c r="BY760" s="37"/>
      <c r="BZ760" s="37"/>
      <c r="CA760" s="37"/>
      <c r="CB760" s="37"/>
      <c r="CC760" s="37"/>
      <c r="CD760" s="37"/>
      <c r="CE760" s="37"/>
      <c r="CF760" s="37"/>
    </row>
    <row r="761" spans="1:84"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416"/>
      <c r="BV761" s="417"/>
      <c r="BW761" s="37"/>
      <c r="BX761" s="37"/>
      <c r="BY761" s="37"/>
      <c r="BZ761" s="37"/>
      <c r="CA761" s="37"/>
      <c r="CB761" s="37"/>
      <c r="CC761" s="37"/>
      <c r="CD761" s="37"/>
      <c r="CE761" s="37"/>
      <c r="CF761" s="37"/>
    </row>
    <row r="762" spans="1:84"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416"/>
      <c r="BV762" s="417"/>
      <c r="BW762" s="37"/>
      <c r="BX762" s="37"/>
      <c r="BY762" s="37"/>
      <c r="BZ762" s="37"/>
      <c r="CA762" s="37"/>
      <c r="CB762" s="37"/>
      <c r="CC762" s="37"/>
      <c r="CD762" s="37"/>
      <c r="CE762" s="37"/>
      <c r="CF762" s="37"/>
    </row>
    <row r="763" spans="1:84"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416"/>
      <c r="BV763" s="417"/>
      <c r="BW763" s="37"/>
      <c r="BX763" s="37"/>
      <c r="BY763" s="37"/>
      <c r="BZ763" s="37"/>
      <c r="CA763" s="37"/>
      <c r="CB763" s="37"/>
      <c r="CC763" s="37"/>
      <c r="CD763" s="37"/>
      <c r="CE763" s="37"/>
      <c r="CF763" s="37"/>
    </row>
    <row r="764" spans="1:8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416"/>
      <c r="BV764" s="417"/>
      <c r="BW764" s="37"/>
      <c r="BX764" s="37"/>
      <c r="BY764" s="37"/>
      <c r="BZ764" s="37"/>
      <c r="CA764" s="37"/>
      <c r="CB764" s="37"/>
      <c r="CC764" s="37"/>
      <c r="CD764" s="37"/>
      <c r="CE764" s="37"/>
      <c r="CF764" s="37"/>
    </row>
    <row r="765" spans="1:84"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416"/>
      <c r="BV765" s="417"/>
      <c r="BW765" s="37"/>
      <c r="BX765" s="37"/>
      <c r="BY765" s="37"/>
      <c r="BZ765" s="37"/>
      <c r="CA765" s="37"/>
      <c r="CB765" s="37"/>
      <c r="CC765" s="37"/>
      <c r="CD765" s="37"/>
      <c r="CE765" s="37"/>
      <c r="CF765" s="37"/>
    </row>
    <row r="766" spans="1:84"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416"/>
      <c r="BV766" s="417"/>
      <c r="BW766" s="37"/>
      <c r="BX766" s="37"/>
      <c r="BY766" s="37"/>
      <c r="BZ766" s="37"/>
      <c r="CA766" s="37"/>
      <c r="CB766" s="37"/>
      <c r="CC766" s="37"/>
      <c r="CD766" s="37"/>
      <c r="CE766" s="37"/>
      <c r="CF766" s="37"/>
    </row>
    <row r="767" spans="1:84"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416"/>
      <c r="BV767" s="417"/>
      <c r="BW767" s="37"/>
      <c r="BX767" s="37"/>
      <c r="BY767" s="37"/>
      <c r="BZ767" s="37"/>
      <c r="CA767" s="37"/>
      <c r="CB767" s="37"/>
      <c r="CC767" s="37"/>
      <c r="CD767" s="37"/>
      <c r="CE767" s="37"/>
      <c r="CF767" s="37"/>
    </row>
    <row r="768" spans="1:84"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416"/>
      <c r="BV768" s="417"/>
      <c r="BW768" s="37"/>
      <c r="BX768" s="37"/>
      <c r="BY768" s="37"/>
      <c r="BZ768" s="37"/>
      <c r="CA768" s="37"/>
      <c r="CB768" s="37"/>
      <c r="CC768" s="37"/>
      <c r="CD768" s="37"/>
      <c r="CE768" s="37"/>
      <c r="CF768" s="37"/>
    </row>
    <row r="769" spans="1:84"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416"/>
      <c r="BV769" s="417"/>
      <c r="BW769" s="37"/>
      <c r="BX769" s="37"/>
      <c r="BY769" s="37"/>
      <c r="BZ769" s="37"/>
      <c r="CA769" s="37"/>
      <c r="CB769" s="37"/>
      <c r="CC769" s="37"/>
      <c r="CD769" s="37"/>
      <c r="CE769" s="37"/>
      <c r="CF769" s="37"/>
    </row>
    <row r="770" spans="1:84"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416"/>
      <c r="BV770" s="417"/>
      <c r="BW770" s="37"/>
      <c r="BX770" s="37"/>
      <c r="BY770" s="37"/>
      <c r="BZ770" s="37"/>
      <c r="CA770" s="37"/>
      <c r="CB770" s="37"/>
      <c r="CC770" s="37"/>
      <c r="CD770" s="37"/>
      <c r="CE770" s="37"/>
      <c r="CF770" s="37"/>
    </row>
    <row r="771" spans="1:84"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416"/>
      <c r="BV771" s="417"/>
      <c r="BW771" s="37"/>
      <c r="BX771" s="37"/>
      <c r="BY771" s="37"/>
      <c r="BZ771" s="37"/>
      <c r="CA771" s="37"/>
      <c r="CB771" s="37"/>
      <c r="CC771" s="37"/>
      <c r="CD771" s="37"/>
      <c r="CE771" s="37"/>
      <c r="CF771" s="37"/>
    </row>
    <row r="772" spans="1:84"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416"/>
      <c r="BV772" s="417"/>
      <c r="BW772" s="37"/>
      <c r="BX772" s="37"/>
      <c r="BY772" s="37"/>
      <c r="BZ772" s="37"/>
      <c r="CA772" s="37"/>
      <c r="CB772" s="37"/>
      <c r="CC772" s="37"/>
      <c r="CD772" s="37"/>
      <c r="CE772" s="37"/>
      <c r="CF772" s="37"/>
    </row>
    <row r="773" spans="1:84"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416"/>
      <c r="BV773" s="417"/>
      <c r="BW773" s="37"/>
      <c r="BX773" s="37"/>
      <c r="BY773" s="37"/>
      <c r="BZ773" s="37"/>
      <c r="CA773" s="37"/>
      <c r="CB773" s="37"/>
      <c r="CC773" s="37"/>
      <c r="CD773" s="37"/>
      <c r="CE773" s="37"/>
      <c r="CF773" s="37"/>
    </row>
    <row r="774" spans="1:8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416"/>
      <c r="BV774" s="417"/>
      <c r="BW774" s="37"/>
      <c r="BX774" s="37"/>
      <c r="BY774" s="37"/>
      <c r="BZ774" s="37"/>
      <c r="CA774" s="37"/>
      <c r="CB774" s="37"/>
      <c r="CC774" s="37"/>
      <c r="CD774" s="37"/>
      <c r="CE774" s="37"/>
      <c r="CF774" s="37"/>
    </row>
    <row r="775" spans="1:84"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416"/>
      <c r="BV775" s="417"/>
      <c r="BW775" s="37"/>
      <c r="BX775" s="37"/>
      <c r="BY775" s="37"/>
      <c r="BZ775" s="37"/>
      <c r="CA775" s="37"/>
      <c r="CB775" s="37"/>
      <c r="CC775" s="37"/>
      <c r="CD775" s="37"/>
      <c r="CE775" s="37"/>
      <c r="CF775" s="37"/>
    </row>
    <row r="776" spans="1:84"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416"/>
      <c r="BV776" s="417"/>
      <c r="BW776" s="37"/>
      <c r="BX776" s="37"/>
      <c r="BY776" s="37"/>
      <c r="BZ776" s="37"/>
      <c r="CA776" s="37"/>
      <c r="CB776" s="37"/>
      <c r="CC776" s="37"/>
      <c r="CD776" s="37"/>
      <c r="CE776" s="37"/>
      <c r="CF776" s="37"/>
    </row>
    <row r="777" spans="1:84"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416"/>
      <c r="BV777" s="417"/>
      <c r="BW777" s="37"/>
      <c r="BX777" s="37"/>
      <c r="BY777" s="37"/>
      <c r="BZ777" s="37"/>
      <c r="CA777" s="37"/>
      <c r="CB777" s="37"/>
      <c r="CC777" s="37"/>
      <c r="CD777" s="37"/>
      <c r="CE777" s="37"/>
      <c r="CF777" s="37"/>
    </row>
    <row r="778" spans="1:84"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416"/>
      <c r="BV778" s="417"/>
      <c r="BW778" s="37"/>
      <c r="BX778" s="37"/>
      <c r="BY778" s="37"/>
      <c r="BZ778" s="37"/>
      <c r="CA778" s="37"/>
      <c r="CB778" s="37"/>
      <c r="CC778" s="37"/>
      <c r="CD778" s="37"/>
      <c r="CE778" s="37"/>
      <c r="CF778" s="37"/>
    </row>
    <row r="779" spans="1:84"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416"/>
      <c r="BV779" s="417"/>
      <c r="BW779" s="37"/>
      <c r="BX779" s="37"/>
      <c r="BY779" s="37"/>
      <c r="BZ779" s="37"/>
      <c r="CA779" s="37"/>
      <c r="CB779" s="37"/>
      <c r="CC779" s="37"/>
      <c r="CD779" s="37"/>
      <c r="CE779" s="37"/>
      <c r="CF779" s="37"/>
    </row>
    <row r="780" spans="1:84"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416"/>
      <c r="BV780" s="417"/>
      <c r="BW780" s="37"/>
      <c r="BX780" s="37"/>
      <c r="BY780" s="37"/>
      <c r="BZ780" s="37"/>
      <c r="CA780" s="37"/>
      <c r="CB780" s="37"/>
      <c r="CC780" s="37"/>
      <c r="CD780" s="37"/>
      <c r="CE780" s="37"/>
      <c r="CF780" s="37"/>
    </row>
    <row r="781" spans="1:84"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416"/>
      <c r="BV781" s="417"/>
      <c r="BW781" s="37"/>
      <c r="BX781" s="37"/>
      <c r="BY781" s="37"/>
      <c r="BZ781" s="37"/>
      <c r="CA781" s="37"/>
      <c r="CB781" s="37"/>
      <c r="CC781" s="37"/>
      <c r="CD781" s="37"/>
      <c r="CE781" s="37"/>
      <c r="CF781" s="37"/>
    </row>
    <row r="782" spans="1:84"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416"/>
      <c r="BV782" s="417"/>
      <c r="BW782" s="37"/>
      <c r="BX782" s="37"/>
      <c r="BY782" s="37"/>
      <c r="BZ782" s="37"/>
      <c r="CA782" s="37"/>
      <c r="CB782" s="37"/>
      <c r="CC782" s="37"/>
      <c r="CD782" s="37"/>
      <c r="CE782" s="37"/>
      <c r="CF782" s="37"/>
    </row>
    <row r="783" spans="1:84"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416"/>
      <c r="BV783" s="417"/>
      <c r="BW783" s="37"/>
      <c r="BX783" s="37"/>
      <c r="BY783" s="37"/>
      <c r="BZ783" s="37"/>
      <c r="CA783" s="37"/>
      <c r="CB783" s="37"/>
      <c r="CC783" s="37"/>
      <c r="CD783" s="37"/>
      <c r="CE783" s="37"/>
      <c r="CF783" s="37"/>
    </row>
    <row r="784" spans="1: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416"/>
      <c r="BV784" s="417"/>
      <c r="BW784" s="37"/>
      <c r="BX784" s="37"/>
      <c r="BY784" s="37"/>
      <c r="BZ784" s="37"/>
      <c r="CA784" s="37"/>
      <c r="CB784" s="37"/>
      <c r="CC784" s="37"/>
      <c r="CD784" s="37"/>
      <c r="CE784" s="37"/>
      <c r="CF784" s="37"/>
    </row>
    <row r="785" spans="1:84"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416"/>
      <c r="BV785" s="417"/>
      <c r="BW785" s="37"/>
      <c r="BX785" s="37"/>
      <c r="BY785" s="37"/>
      <c r="BZ785" s="37"/>
      <c r="CA785" s="37"/>
      <c r="CB785" s="37"/>
      <c r="CC785" s="37"/>
      <c r="CD785" s="37"/>
      <c r="CE785" s="37"/>
      <c r="CF785" s="37"/>
    </row>
    <row r="786" spans="1:84"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416"/>
      <c r="BV786" s="417"/>
      <c r="BW786" s="37"/>
      <c r="BX786" s="37"/>
      <c r="BY786" s="37"/>
      <c r="BZ786" s="37"/>
      <c r="CA786" s="37"/>
      <c r="CB786" s="37"/>
      <c r="CC786" s="37"/>
      <c r="CD786" s="37"/>
      <c r="CE786" s="37"/>
      <c r="CF786" s="37"/>
    </row>
    <row r="787" spans="1:84"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416"/>
      <c r="BV787" s="417"/>
      <c r="BW787" s="37"/>
      <c r="BX787" s="37"/>
      <c r="BY787" s="37"/>
      <c r="BZ787" s="37"/>
      <c r="CA787" s="37"/>
      <c r="CB787" s="37"/>
      <c r="CC787" s="37"/>
      <c r="CD787" s="37"/>
      <c r="CE787" s="37"/>
      <c r="CF787" s="37"/>
    </row>
    <row r="788" spans="1:84"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416"/>
      <c r="BV788" s="417"/>
      <c r="BW788" s="37"/>
      <c r="BX788" s="37"/>
      <c r="BY788" s="37"/>
      <c r="BZ788" s="37"/>
      <c r="CA788" s="37"/>
      <c r="CB788" s="37"/>
      <c r="CC788" s="37"/>
      <c r="CD788" s="37"/>
      <c r="CE788" s="37"/>
      <c r="CF788" s="37"/>
    </row>
    <row r="789" spans="1:84"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416"/>
      <c r="BV789" s="417"/>
      <c r="BW789" s="37"/>
      <c r="BX789" s="37"/>
      <c r="BY789" s="37"/>
      <c r="BZ789" s="37"/>
      <c r="CA789" s="37"/>
      <c r="CB789" s="37"/>
      <c r="CC789" s="37"/>
      <c r="CD789" s="37"/>
      <c r="CE789" s="37"/>
      <c r="CF789" s="37"/>
    </row>
    <row r="790" spans="1:84"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416"/>
      <c r="BV790" s="417"/>
      <c r="BW790" s="37"/>
      <c r="BX790" s="37"/>
      <c r="BY790" s="37"/>
      <c r="BZ790" s="37"/>
      <c r="CA790" s="37"/>
      <c r="CB790" s="37"/>
      <c r="CC790" s="37"/>
      <c r="CD790" s="37"/>
      <c r="CE790" s="37"/>
      <c r="CF790" s="37"/>
    </row>
    <row r="791" spans="1:84"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416"/>
      <c r="BV791" s="417"/>
      <c r="BW791" s="37"/>
      <c r="BX791" s="37"/>
      <c r="BY791" s="37"/>
      <c r="BZ791" s="37"/>
      <c r="CA791" s="37"/>
      <c r="CB791" s="37"/>
      <c r="CC791" s="37"/>
      <c r="CD791" s="37"/>
      <c r="CE791" s="37"/>
      <c r="CF791" s="37"/>
    </row>
    <row r="792" spans="1:84"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416"/>
      <c r="BV792" s="417"/>
      <c r="BW792" s="37"/>
      <c r="BX792" s="37"/>
      <c r="BY792" s="37"/>
      <c r="BZ792" s="37"/>
      <c r="CA792" s="37"/>
      <c r="CB792" s="37"/>
      <c r="CC792" s="37"/>
      <c r="CD792" s="37"/>
      <c r="CE792" s="37"/>
      <c r="CF792" s="37"/>
    </row>
    <row r="793" spans="1:84"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416"/>
      <c r="BV793" s="417"/>
      <c r="BW793" s="37"/>
      <c r="BX793" s="37"/>
      <c r="BY793" s="37"/>
      <c r="BZ793" s="37"/>
      <c r="CA793" s="37"/>
      <c r="CB793" s="37"/>
      <c r="CC793" s="37"/>
      <c r="CD793" s="37"/>
      <c r="CE793" s="37"/>
      <c r="CF793" s="37"/>
    </row>
    <row r="794" spans="1:8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416"/>
      <c r="BV794" s="417"/>
      <c r="BW794" s="37"/>
      <c r="BX794" s="37"/>
      <c r="BY794" s="37"/>
      <c r="BZ794" s="37"/>
      <c r="CA794" s="37"/>
      <c r="CB794" s="37"/>
      <c r="CC794" s="37"/>
      <c r="CD794" s="37"/>
      <c r="CE794" s="37"/>
      <c r="CF794" s="37"/>
    </row>
    <row r="795" spans="1:84"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416"/>
      <c r="BV795" s="417"/>
      <c r="BW795" s="37"/>
      <c r="BX795" s="37"/>
      <c r="BY795" s="37"/>
      <c r="BZ795" s="37"/>
      <c r="CA795" s="37"/>
      <c r="CB795" s="37"/>
      <c r="CC795" s="37"/>
      <c r="CD795" s="37"/>
      <c r="CE795" s="37"/>
      <c r="CF795" s="37"/>
    </row>
    <row r="796" spans="1:84"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416"/>
      <c r="BV796" s="417"/>
      <c r="BW796" s="37"/>
      <c r="BX796" s="37"/>
      <c r="BY796" s="37"/>
      <c r="BZ796" s="37"/>
      <c r="CA796" s="37"/>
      <c r="CB796" s="37"/>
      <c r="CC796" s="37"/>
      <c r="CD796" s="37"/>
      <c r="CE796" s="37"/>
      <c r="CF796" s="37"/>
    </row>
    <row r="797" spans="1:84"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416"/>
      <c r="BV797" s="417"/>
      <c r="BW797" s="37"/>
      <c r="BX797" s="37"/>
      <c r="BY797" s="37"/>
      <c r="BZ797" s="37"/>
      <c r="CA797" s="37"/>
      <c r="CB797" s="37"/>
      <c r="CC797" s="37"/>
      <c r="CD797" s="37"/>
      <c r="CE797" s="37"/>
      <c r="CF797" s="37"/>
    </row>
    <row r="798" spans="1:84"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416"/>
      <c r="BV798" s="417"/>
      <c r="BW798" s="37"/>
      <c r="BX798" s="37"/>
      <c r="BY798" s="37"/>
      <c r="BZ798" s="37"/>
      <c r="CA798" s="37"/>
      <c r="CB798" s="37"/>
      <c r="CC798" s="37"/>
      <c r="CD798" s="37"/>
      <c r="CE798" s="37"/>
      <c r="CF798" s="37"/>
    </row>
    <row r="799" spans="1:84"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416"/>
      <c r="BV799" s="417"/>
      <c r="BW799" s="37"/>
      <c r="BX799" s="37"/>
      <c r="BY799" s="37"/>
      <c r="BZ799" s="37"/>
      <c r="CA799" s="37"/>
      <c r="CB799" s="37"/>
      <c r="CC799" s="37"/>
      <c r="CD799" s="37"/>
      <c r="CE799" s="37"/>
      <c r="CF799" s="37"/>
    </row>
    <row r="800" spans="1:84"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416"/>
      <c r="BV800" s="417"/>
      <c r="BW800" s="37"/>
      <c r="BX800" s="37"/>
      <c r="BY800" s="37"/>
      <c r="BZ800" s="37"/>
      <c r="CA800" s="37"/>
      <c r="CB800" s="37"/>
      <c r="CC800" s="37"/>
      <c r="CD800" s="37"/>
      <c r="CE800" s="37"/>
      <c r="CF800" s="37"/>
    </row>
    <row r="801" spans="1:84"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416"/>
      <c r="BV801" s="417"/>
      <c r="BW801" s="37"/>
      <c r="BX801" s="37"/>
      <c r="BY801" s="37"/>
      <c r="BZ801" s="37"/>
      <c r="CA801" s="37"/>
      <c r="CB801" s="37"/>
      <c r="CC801" s="37"/>
      <c r="CD801" s="37"/>
      <c r="CE801" s="37"/>
      <c r="CF801" s="37"/>
    </row>
    <row r="802" spans="1:84"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416"/>
      <c r="BV802" s="417"/>
      <c r="BW802" s="37"/>
      <c r="BX802" s="37"/>
      <c r="BY802" s="37"/>
      <c r="BZ802" s="37"/>
      <c r="CA802" s="37"/>
      <c r="CB802" s="37"/>
      <c r="CC802" s="37"/>
      <c r="CD802" s="37"/>
      <c r="CE802" s="37"/>
      <c r="CF802" s="37"/>
    </row>
    <row r="803" spans="1:84"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416"/>
      <c r="BV803" s="417"/>
      <c r="BW803" s="37"/>
      <c r="BX803" s="37"/>
      <c r="BY803" s="37"/>
      <c r="BZ803" s="37"/>
      <c r="CA803" s="37"/>
      <c r="CB803" s="37"/>
      <c r="CC803" s="37"/>
      <c r="CD803" s="37"/>
      <c r="CE803" s="37"/>
      <c r="CF803" s="37"/>
    </row>
    <row r="804" spans="1:8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416"/>
      <c r="BV804" s="417"/>
      <c r="BW804" s="37"/>
      <c r="BX804" s="37"/>
      <c r="BY804" s="37"/>
      <c r="BZ804" s="37"/>
      <c r="CA804" s="37"/>
      <c r="CB804" s="37"/>
      <c r="CC804" s="37"/>
      <c r="CD804" s="37"/>
      <c r="CE804" s="37"/>
      <c r="CF804" s="37"/>
    </row>
    <row r="805" spans="1:84"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416"/>
      <c r="BV805" s="417"/>
      <c r="BW805" s="37"/>
      <c r="BX805" s="37"/>
      <c r="BY805" s="37"/>
      <c r="BZ805" s="37"/>
      <c r="CA805" s="37"/>
      <c r="CB805" s="37"/>
      <c r="CC805" s="37"/>
      <c r="CD805" s="37"/>
      <c r="CE805" s="37"/>
      <c r="CF805" s="37"/>
    </row>
    <row r="806" spans="1:84"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416"/>
      <c r="BV806" s="417"/>
      <c r="BW806" s="37"/>
      <c r="BX806" s="37"/>
      <c r="BY806" s="37"/>
      <c r="BZ806" s="37"/>
      <c r="CA806" s="37"/>
      <c r="CB806" s="37"/>
      <c r="CC806" s="37"/>
      <c r="CD806" s="37"/>
      <c r="CE806" s="37"/>
      <c r="CF806" s="37"/>
    </row>
    <row r="807" spans="1:84"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416"/>
      <c r="BV807" s="417"/>
      <c r="BW807" s="37"/>
      <c r="BX807" s="37"/>
      <c r="BY807" s="37"/>
      <c r="BZ807" s="37"/>
      <c r="CA807" s="37"/>
      <c r="CB807" s="37"/>
      <c r="CC807" s="37"/>
      <c r="CD807" s="37"/>
      <c r="CE807" s="37"/>
      <c r="CF807" s="37"/>
    </row>
    <row r="808" spans="1:84"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416"/>
      <c r="BV808" s="417"/>
      <c r="BW808" s="37"/>
      <c r="BX808" s="37"/>
      <c r="BY808" s="37"/>
      <c r="BZ808" s="37"/>
      <c r="CA808" s="37"/>
      <c r="CB808" s="37"/>
      <c r="CC808" s="37"/>
      <c r="CD808" s="37"/>
      <c r="CE808" s="37"/>
      <c r="CF808" s="37"/>
    </row>
    <row r="809" spans="1:84"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416"/>
      <c r="BV809" s="417"/>
      <c r="BW809" s="37"/>
      <c r="BX809" s="37"/>
      <c r="BY809" s="37"/>
      <c r="BZ809" s="37"/>
      <c r="CA809" s="37"/>
      <c r="CB809" s="37"/>
      <c r="CC809" s="37"/>
      <c r="CD809" s="37"/>
      <c r="CE809" s="37"/>
      <c r="CF809" s="37"/>
    </row>
    <row r="810" spans="1:84"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416"/>
      <c r="BV810" s="417"/>
      <c r="BW810" s="37"/>
      <c r="BX810" s="37"/>
      <c r="BY810" s="37"/>
      <c r="BZ810" s="37"/>
      <c r="CA810" s="37"/>
      <c r="CB810" s="37"/>
      <c r="CC810" s="37"/>
      <c r="CD810" s="37"/>
      <c r="CE810" s="37"/>
      <c r="CF810" s="37"/>
    </row>
    <row r="811" spans="1:84"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416"/>
      <c r="BV811" s="417"/>
      <c r="BW811" s="37"/>
      <c r="BX811" s="37"/>
      <c r="BY811" s="37"/>
      <c r="BZ811" s="37"/>
      <c r="CA811" s="37"/>
      <c r="CB811" s="37"/>
      <c r="CC811" s="37"/>
      <c r="CD811" s="37"/>
      <c r="CE811" s="37"/>
      <c r="CF811" s="37"/>
    </row>
    <row r="812" spans="1:84"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416"/>
      <c r="BV812" s="417"/>
      <c r="BW812" s="37"/>
      <c r="BX812" s="37"/>
      <c r="BY812" s="37"/>
      <c r="BZ812" s="37"/>
      <c r="CA812" s="37"/>
      <c r="CB812" s="37"/>
      <c r="CC812" s="37"/>
      <c r="CD812" s="37"/>
      <c r="CE812" s="37"/>
      <c r="CF812" s="37"/>
    </row>
    <row r="813" spans="1:84"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416"/>
      <c r="BV813" s="417"/>
      <c r="BW813" s="37"/>
      <c r="BX813" s="37"/>
      <c r="BY813" s="37"/>
      <c r="BZ813" s="37"/>
      <c r="CA813" s="37"/>
      <c r="CB813" s="37"/>
      <c r="CC813" s="37"/>
      <c r="CD813" s="37"/>
      <c r="CE813" s="37"/>
      <c r="CF813" s="37"/>
    </row>
    <row r="814" spans="1:8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416"/>
      <c r="BV814" s="417"/>
      <c r="BW814" s="37"/>
      <c r="BX814" s="37"/>
      <c r="BY814" s="37"/>
      <c r="BZ814" s="37"/>
      <c r="CA814" s="37"/>
      <c r="CB814" s="37"/>
      <c r="CC814" s="37"/>
      <c r="CD814" s="37"/>
      <c r="CE814" s="37"/>
      <c r="CF814" s="37"/>
    </row>
    <row r="815" spans="1:84"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416"/>
      <c r="BV815" s="417"/>
      <c r="BW815" s="37"/>
      <c r="BX815" s="37"/>
      <c r="BY815" s="37"/>
      <c r="BZ815" s="37"/>
      <c r="CA815" s="37"/>
      <c r="CB815" s="37"/>
      <c r="CC815" s="37"/>
      <c r="CD815" s="37"/>
      <c r="CE815" s="37"/>
      <c r="CF815" s="37"/>
    </row>
    <row r="816" spans="1:84"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416"/>
      <c r="BV816" s="417"/>
      <c r="BW816" s="37"/>
      <c r="BX816" s="37"/>
      <c r="BY816" s="37"/>
      <c r="BZ816" s="37"/>
      <c r="CA816" s="37"/>
      <c r="CB816" s="37"/>
      <c r="CC816" s="37"/>
      <c r="CD816" s="37"/>
      <c r="CE816" s="37"/>
      <c r="CF816" s="37"/>
    </row>
    <row r="817" spans="1:84"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416"/>
      <c r="BV817" s="417"/>
      <c r="BW817" s="37"/>
      <c r="BX817" s="37"/>
      <c r="BY817" s="37"/>
      <c r="BZ817" s="37"/>
      <c r="CA817" s="37"/>
      <c r="CB817" s="37"/>
      <c r="CC817" s="37"/>
      <c r="CD817" s="37"/>
      <c r="CE817" s="37"/>
      <c r="CF817" s="37"/>
    </row>
    <row r="818" spans="1:84"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416"/>
      <c r="BV818" s="417"/>
      <c r="BW818" s="37"/>
      <c r="BX818" s="37"/>
      <c r="BY818" s="37"/>
      <c r="BZ818" s="37"/>
      <c r="CA818" s="37"/>
      <c r="CB818" s="37"/>
      <c r="CC818" s="37"/>
      <c r="CD818" s="37"/>
      <c r="CE818" s="37"/>
      <c r="CF818" s="37"/>
    </row>
    <row r="819" spans="1:84"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c r="BI819" s="37"/>
      <c r="BJ819" s="37"/>
      <c r="BK819" s="37"/>
      <c r="BL819" s="37"/>
      <c r="BM819" s="37"/>
      <c r="BN819" s="37"/>
      <c r="BO819" s="37"/>
      <c r="BP819" s="37"/>
      <c r="BQ819" s="37"/>
      <c r="BR819" s="37"/>
      <c r="BS819" s="37"/>
      <c r="BT819" s="37"/>
      <c r="BU819" s="416"/>
      <c r="BV819" s="417"/>
      <c r="BW819" s="37"/>
      <c r="BX819" s="37"/>
      <c r="BY819" s="37"/>
      <c r="BZ819" s="37"/>
      <c r="CA819" s="37"/>
      <c r="CB819" s="37"/>
      <c r="CC819" s="37"/>
      <c r="CD819" s="37"/>
      <c r="CE819" s="37"/>
      <c r="CF819" s="37"/>
    </row>
    <row r="820" spans="1:84"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c r="BI820" s="37"/>
      <c r="BJ820" s="37"/>
      <c r="BK820" s="37"/>
      <c r="BL820" s="37"/>
      <c r="BM820" s="37"/>
      <c r="BN820" s="37"/>
      <c r="BO820" s="37"/>
      <c r="BP820" s="37"/>
      <c r="BQ820" s="37"/>
      <c r="BR820" s="37"/>
      <c r="BS820" s="37"/>
      <c r="BT820" s="37"/>
      <c r="BU820" s="416"/>
      <c r="BV820" s="417"/>
      <c r="BW820" s="37"/>
      <c r="BX820" s="37"/>
      <c r="BY820" s="37"/>
      <c r="BZ820" s="37"/>
      <c r="CA820" s="37"/>
      <c r="CB820" s="37"/>
      <c r="CC820" s="37"/>
      <c r="CD820" s="37"/>
      <c r="CE820" s="37"/>
      <c r="CF820" s="37"/>
    </row>
    <row r="821" spans="1:84"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c r="BI821" s="37"/>
      <c r="BJ821" s="37"/>
      <c r="BK821" s="37"/>
      <c r="BL821" s="37"/>
      <c r="BM821" s="37"/>
      <c r="BN821" s="37"/>
      <c r="BO821" s="37"/>
      <c r="BP821" s="37"/>
      <c r="BQ821" s="37"/>
      <c r="BR821" s="37"/>
      <c r="BS821" s="37"/>
      <c r="BT821" s="37"/>
      <c r="BU821" s="416"/>
      <c r="BV821" s="417"/>
      <c r="BW821" s="37"/>
      <c r="BX821" s="37"/>
      <c r="BY821" s="37"/>
      <c r="BZ821" s="37"/>
      <c r="CA821" s="37"/>
      <c r="CB821" s="37"/>
      <c r="CC821" s="37"/>
      <c r="CD821" s="37"/>
      <c r="CE821" s="37"/>
      <c r="CF821" s="37"/>
    </row>
    <row r="822" spans="1:84"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c r="BQ822" s="37"/>
      <c r="BR822" s="37"/>
      <c r="BS822" s="37"/>
      <c r="BT822" s="37"/>
      <c r="BU822" s="416"/>
      <c r="BV822" s="417"/>
      <c r="BW822" s="37"/>
      <c r="BX822" s="37"/>
      <c r="BY822" s="37"/>
      <c r="BZ822" s="37"/>
      <c r="CA822" s="37"/>
      <c r="CB822" s="37"/>
      <c r="CC822" s="37"/>
      <c r="CD822" s="37"/>
      <c r="CE822" s="37"/>
      <c r="CF822" s="37"/>
    </row>
    <row r="823" spans="1:84"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c r="BQ823" s="37"/>
      <c r="BR823" s="37"/>
      <c r="BS823" s="37"/>
      <c r="BT823" s="37"/>
      <c r="BU823" s="416"/>
      <c r="BV823" s="417"/>
      <c r="BW823" s="37"/>
      <c r="BX823" s="37"/>
      <c r="BY823" s="37"/>
      <c r="BZ823" s="37"/>
      <c r="CA823" s="37"/>
      <c r="CB823" s="37"/>
      <c r="CC823" s="37"/>
      <c r="CD823" s="37"/>
      <c r="CE823" s="37"/>
      <c r="CF823" s="37"/>
    </row>
    <row r="824" spans="1:8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c r="BI824" s="37"/>
      <c r="BJ824" s="37"/>
      <c r="BK824" s="37"/>
      <c r="BL824" s="37"/>
      <c r="BM824" s="37"/>
      <c r="BN824" s="37"/>
      <c r="BO824" s="37"/>
      <c r="BP824" s="37"/>
      <c r="BQ824" s="37"/>
      <c r="BR824" s="37"/>
      <c r="BS824" s="37"/>
      <c r="BT824" s="37"/>
      <c r="BU824" s="416"/>
      <c r="BV824" s="417"/>
      <c r="BW824" s="37"/>
      <c r="BX824" s="37"/>
      <c r="BY824" s="37"/>
      <c r="BZ824" s="37"/>
      <c r="CA824" s="37"/>
      <c r="CB824" s="37"/>
      <c r="CC824" s="37"/>
      <c r="CD824" s="37"/>
      <c r="CE824" s="37"/>
      <c r="CF824" s="37"/>
    </row>
    <row r="825" spans="1:84"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s="37"/>
      <c r="BO825" s="37"/>
      <c r="BP825" s="37"/>
      <c r="BQ825" s="37"/>
      <c r="BR825" s="37"/>
      <c r="BS825" s="37"/>
      <c r="BT825" s="37"/>
      <c r="BU825" s="416"/>
      <c r="BV825" s="417"/>
      <c r="BW825" s="37"/>
      <c r="BX825" s="37"/>
      <c r="BY825" s="37"/>
      <c r="BZ825" s="37"/>
      <c r="CA825" s="37"/>
      <c r="CB825" s="37"/>
      <c r="CC825" s="37"/>
      <c r="CD825" s="37"/>
      <c r="CE825" s="37"/>
      <c r="CF825" s="37"/>
    </row>
    <row r="826" spans="1:84"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c r="BI826" s="37"/>
      <c r="BJ826" s="37"/>
      <c r="BK826" s="37"/>
      <c r="BL826" s="37"/>
      <c r="BM826" s="37"/>
      <c r="BN826" s="37"/>
      <c r="BO826" s="37"/>
      <c r="BP826" s="37"/>
      <c r="BQ826" s="37"/>
      <c r="BR826" s="37"/>
      <c r="BS826" s="37"/>
      <c r="BT826" s="37"/>
      <c r="BU826" s="416"/>
      <c r="BV826" s="417"/>
      <c r="BW826" s="37"/>
      <c r="BX826" s="37"/>
      <c r="BY826" s="37"/>
      <c r="BZ826" s="37"/>
      <c r="CA826" s="37"/>
      <c r="CB826" s="37"/>
      <c r="CC826" s="37"/>
      <c r="CD826" s="37"/>
      <c r="CE826" s="37"/>
      <c r="CF826" s="37"/>
    </row>
    <row r="827" spans="1:84"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s="37"/>
      <c r="BO827" s="37"/>
      <c r="BP827" s="37"/>
      <c r="BQ827" s="37"/>
      <c r="BR827" s="37"/>
      <c r="BS827" s="37"/>
      <c r="BT827" s="37"/>
      <c r="BU827" s="416"/>
      <c r="BV827" s="417"/>
      <c r="BW827" s="37"/>
      <c r="BX827" s="37"/>
      <c r="BY827" s="37"/>
      <c r="BZ827" s="37"/>
      <c r="CA827" s="37"/>
      <c r="CB827" s="37"/>
      <c r="CC827" s="37"/>
      <c r="CD827" s="37"/>
      <c r="CE827" s="37"/>
      <c r="CF827" s="37"/>
    </row>
    <row r="828" spans="1:84"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c r="BB828" s="37"/>
      <c r="BC828" s="37"/>
      <c r="BD828" s="37"/>
      <c r="BE828" s="37"/>
      <c r="BF828" s="37"/>
      <c r="BG828" s="37"/>
      <c r="BH828" s="37"/>
      <c r="BI828" s="37"/>
      <c r="BJ828" s="37"/>
      <c r="BK828" s="37"/>
      <c r="BL828" s="37"/>
      <c r="BM828" s="37"/>
      <c r="BN828" s="37"/>
      <c r="BO828" s="37"/>
      <c r="BP828" s="37"/>
      <c r="BQ828" s="37"/>
      <c r="BR828" s="37"/>
      <c r="BS828" s="37"/>
      <c r="BT828" s="37"/>
      <c r="BU828" s="416"/>
      <c r="BV828" s="417"/>
      <c r="BW828" s="37"/>
      <c r="BX828" s="37"/>
      <c r="BY828" s="37"/>
      <c r="BZ828" s="37"/>
      <c r="CA828" s="37"/>
      <c r="CB828" s="37"/>
      <c r="CC828" s="37"/>
      <c r="CD828" s="37"/>
      <c r="CE828" s="37"/>
      <c r="CF828" s="37"/>
    </row>
    <row r="829" spans="1:84"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c r="BB829" s="37"/>
      <c r="BC829" s="37"/>
      <c r="BD829" s="37"/>
      <c r="BE829" s="37"/>
      <c r="BF829" s="37"/>
      <c r="BG829" s="37"/>
      <c r="BH829" s="37"/>
      <c r="BI829" s="37"/>
      <c r="BJ829" s="37"/>
      <c r="BK829" s="37"/>
      <c r="BL829" s="37"/>
      <c r="BM829" s="37"/>
      <c r="BN829" s="37"/>
      <c r="BO829" s="37"/>
      <c r="BP829" s="37"/>
      <c r="BQ829" s="37"/>
      <c r="BR829" s="37"/>
      <c r="BS829" s="37"/>
      <c r="BT829" s="37"/>
      <c r="BU829" s="416"/>
      <c r="BV829" s="417"/>
      <c r="BW829" s="37"/>
      <c r="BX829" s="37"/>
      <c r="BY829" s="37"/>
      <c r="BZ829" s="37"/>
      <c r="CA829" s="37"/>
      <c r="CB829" s="37"/>
      <c r="CC829" s="37"/>
      <c r="CD829" s="37"/>
      <c r="CE829" s="37"/>
      <c r="CF829" s="37"/>
    </row>
    <row r="830" spans="1:84"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c r="BB830" s="37"/>
      <c r="BC830" s="37"/>
      <c r="BD830" s="37"/>
      <c r="BE830" s="37"/>
      <c r="BF830" s="37"/>
      <c r="BG830" s="37"/>
      <c r="BH830" s="37"/>
      <c r="BI830" s="37"/>
      <c r="BJ830" s="37"/>
      <c r="BK830" s="37"/>
      <c r="BL830" s="37"/>
      <c r="BM830" s="37"/>
      <c r="BN830" s="37"/>
      <c r="BO830" s="37"/>
      <c r="BP830" s="37"/>
      <c r="BQ830" s="37"/>
      <c r="BR830" s="37"/>
      <c r="BS830" s="37"/>
      <c r="BT830" s="37"/>
      <c r="BU830" s="416"/>
      <c r="BV830" s="417"/>
      <c r="BW830" s="37"/>
      <c r="BX830" s="37"/>
      <c r="BY830" s="37"/>
      <c r="BZ830" s="37"/>
      <c r="CA830" s="37"/>
      <c r="CB830" s="37"/>
      <c r="CC830" s="37"/>
      <c r="CD830" s="37"/>
      <c r="CE830" s="37"/>
      <c r="CF830" s="37"/>
    </row>
    <row r="831" spans="1:84"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c r="BC831" s="37"/>
      <c r="BD831" s="37"/>
      <c r="BE831" s="37"/>
      <c r="BF831" s="37"/>
      <c r="BG831" s="37"/>
      <c r="BH831" s="37"/>
      <c r="BI831" s="37"/>
      <c r="BJ831" s="37"/>
      <c r="BK831" s="37"/>
      <c r="BL831" s="37"/>
      <c r="BM831" s="37"/>
      <c r="BN831" s="37"/>
      <c r="BO831" s="37"/>
      <c r="BP831" s="37"/>
      <c r="BQ831" s="37"/>
      <c r="BR831" s="37"/>
      <c r="BS831" s="37"/>
      <c r="BT831" s="37"/>
      <c r="BU831" s="416"/>
      <c r="BV831" s="417"/>
      <c r="BW831" s="37"/>
      <c r="BX831" s="37"/>
      <c r="BY831" s="37"/>
      <c r="BZ831" s="37"/>
      <c r="CA831" s="37"/>
      <c r="CB831" s="37"/>
      <c r="CC831" s="37"/>
      <c r="CD831" s="37"/>
      <c r="CE831" s="37"/>
      <c r="CF831" s="37"/>
    </row>
    <row r="832" spans="1:84"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c r="BC832" s="37"/>
      <c r="BD832" s="37"/>
      <c r="BE832" s="37"/>
      <c r="BF832" s="37"/>
      <c r="BG832" s="37"/>
      <c r="BH832" s="37"/>
      <c r="BI832" s="37"/>
      <c r="BJ832" s="37"/>
      <c r="BK832" s="37"/>
      <c r="BL832" s="37"/>
      <c r="BM832" s="37"/>
      <c r="BN832" s="37"/>
      <c r="BO832" s="37"/>
      <c r="BP832" s="37"/>
      <c r="BQ832" s="37"/>
      <c r="BR832" s="37"/>
      <c r="BS832" s="37"/>
      <c r="BT832" s="37"/>
      <c r="BU832" s="416"/>
      <c r="BV832" s="417"/>
      <c r="BW832" s="37"/>
      <c r="BX832" s="37"/>
      <c r="BY832" s="37"/>
      <c r="BZ832" s="37"/>
      <c r="CA832" s="37"/>
      <c r="CB832" s="37"/>
      <c r="CC832" s="37"/>
      <c r="CD832" s="37"/>
      <c r="CE832" s="37"/>
      <c r="CF832" s="37"/>
    </row>
    <row r="833" spans="1:84"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c r="BC833" s="37"/>
      <c r="BD833" s="37"/>
      <c r="BE833" s="37"/>
      <c r="BF833" s="37"/>
      <c r="BG833" s="37"/>
      <c r="BH833" s="37"/>
      <c r="BI833" s="37"/>
      <c r="BJ833" s="37"/>
      <c r="BK833" s="37"/>
      <c r="BL833" s="37"/>
      <c r="BM833" s="37"/>
      <c r="BN833" s="37"/>
      <c r="BO833" s="37"/>
      <c r="BP833" s="37"/>
      <c r="BQ833" s="37"/>
      <c r="BR833" s="37"/>
      <c r="BS833" s="37"/>
      <c r="BT833" s="37"/>
      <c r="BU833" s="416"/>
      <c r="BV833" s="417"/>
      <c r="BW833" s="37"/>
      <c r="BX833" s="37"/>
      <c r="BY833" s="37"/>
      <c r="BZ833" s="37"/>
      <c r="CA833" s="37"/>
      <c r="CB833" s="37"/>
      <c r="CC833" s="37"/>
      <c r="CD833" s="37"/>
      <c r="CE833" s="37"/>
      <c r="CF833" s="37"/>
    </row>
    <row r="834" spans="1:8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c r="BB834" s="37"/>
      <c r="BC834" s="37"/>
      <c r="BD834" s="37"/>
      <c r="BE834" s="37"/>
      <c r="BF834" s="37"/>
      <c r="BG834" s="37"/>
      <c r="BH834" s="37"/>
      <c r="BI834" s="37"/>
      <c r="BJ834" s="37"/>
      <c r="BK834" s="37"/>
      <c r="BL834" s="37"/>
      <c r="BM834" s="37"/>
      <c r="BN834" s="37"/>
      <c r="BO834" s="37"/>
      <c r="BP834" s="37"/>
      <c r="BQ834" s="37"/>
      <c r="BR834" s="37"/>
      <c r="BS834" s="37"/>
      <c r="BT834" s="37"/>
      <c r="BU834" s="416"/>
      <c r="BV834" s="417"/>
      <c r="BW834" s="37"/>
      <c r="BX834" s="37"/>
      <c r="BY834" s="37"/>
      <c r="BZ834" s="37"/>
      <c r="CA834" s="37"/>
      <c r="CB834" s="37"/>
      <c r="CC834" s="37"/>
      <c r="CD834" s="37"/>
      <c r="CE834" s="37"/>
      <c r="CF834" s="37"/>
    </row>
    <row r="835" spans="1:84"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416"/>
      <c r="BV835" s="417"/>
      <c r="BW835" s="37"/>
      <c r="BX835" s="37"/>
      <c r="BY835" s="37"/>
      <c r="BZ835" s="37"/>
      <c r="CA835" s="37"/>
      <c r="CB835" s="37"/>
      <c r="CC835" s="37"/>
      <c r="CD835" s="37"/>
      <c r="CE835" s="37"/>
      <c r="CF835" s="37"/>
    </row>
    <row r="836" spans="1:84"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c r="BB836" s="37"/>
      <c r="BC836" s="37"/>
      <c r="BD836" s="37"/>
      <c r="BE836" s="37"/>
      <c r="BF836" s="37"/>
      <c r="BG836" s="37"/>
      <c r="BH836" s="37"/>
      <c r="BI836" s="37"/>
      <c r="BJ836" s="37"/>
      <c r="BK836" s="37"/>
      <c r="BL836" s="37"/>
      <c r="BM836" s="37"/>
      <c r="BN836" s="37"/>
      <c r="BO836" s="37"/>
      <c r="BP836" s="37"/>
      <c r="BQ836" s="37"/>
      <c r="BR836" s="37"/>
      <c r="BS836" s="37"/>
      <c r="BT836" s="37"/>
      <c r="BU836" s="416"/>
      <c r="BV836" s="417"/>
      <c r="BW836" s="37"/>
      <c r="BX836" s="37"/>
      <c r="BY836" s="37"/>
      <c r="BZ836" s="37"/>
      <c r="CA836" s="37"/>
      <c r="CB836" s="37"/>
      <c r="CC836" s="37"/>
      <c r="CD836" s="37"/>
      <c r="CE836" s="37"/>
      <c r="CF836" s="37"/>
    </row>
    <row r="837" spans="1:84"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c r="BE837" s="37"/>
      <c r="BF837" s="37"/>
      <c r="BG837" s="37"/>
      <c r="BH837" s="37"/>
      <c r="BI837" s="37"/>
      <c r="BJ837" s="37"/>
      <c r="BK837" s="37"/>
      <c r="BL837" s="37"/>
      <c r="BM837" s="37"/>
      <c r="BN837" s="37"/>
      <c r="BO837" s="37"/>
      <c r="BP837" s="37"/>
      <c r="BQ837" s="37"/>
      <c r="BR837" s="37"/>
      <c r="BS837" s="37"/>
      <c r="BT837" s="37"/>
      <c r="BU837" s="416"/>
      <c r="BV837" s="417"/>
      <c r="BW837" s="37"/>
      <c r="BX837" s="37"/>
      <c r="BY837" s="37"/>
      <c r="BZ837" s="37"/>
      <c r="CA837" s="37"/>
      <c r="CB837" s="37"/>
      <c r="CC837" s="37"/>
      <c r="CD837" s="37"/>
      <c r="CE837" s="37"/>
      <c r="CF837" s="37"/>
    </row>
    <row r="838" spans="1:84"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c r="BB838" s="37"/>
      <c r="BC838" s="37"/>
      <c r="BD838" s="37"/>
      <c r="BE838" s="37"/>
      <c r="BF838" s="37"/>
      <c r="BG838" s="37"/>
      <c r="BH838" s="37"/>
      <c r="BI838" s="37"/>
      <c r="BJ838" s="37"/>
      <c r="BK838" s="37"/>
      <c r="BL838" s="37"/>
      <c r="BM838" s="37"/>
      <c r="BN838" s="37"/>
      <c r="BO838" s="37"/>
      <c r="BP838" s="37"/>
      <c r="BQ838" s="37"/>
      <c r="BR838" s="37"/>
      <c r="BS838" s="37"/>
      <c r="BT838" s="37"/>
      <c r="BU838" s="416"/>
      <c r="BV838" s="417"/>
      <c r="BW838" s="37"/>
      <c r="BX838" s="37"/>
      <c r="BY838" s="37"/>
      <c r="BZ838" s="37"/>
      <c r="CA838" s="37"/>
      <c r="CB838" s="37"/>
      <c r="CC838" s="37"/>
      <c r="CD838" s="37"/>
      <c r="CE838" s="37"/>
      <c r="CF838" s="37"/>
    </row>
    <row r="839" spans="1:84"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c r="BB839" s="37"/>
      <c r="BC839" s="37"/>
      <c r="BD839" s="37"/>
      <c r="BE839" s="37"/>
      <c r="BF839" s="37"/>
      <c r="BG839" s="37"/>
      <c r="BH839" s="37"/>
      <c r="BI839" s="37"/>
      <c r="BJ839" s="37"/>
      <c r="BK839" s="37"/>
      <c r="BL839" s="37"/>
      <c r="BM839" s="37"/>
      <c r="BN839" s="37"/>
      <c r="BO839" s="37"/>
      <c r="BP839" s="37"/>
      <c r="BQ839" s="37"/>
      <c r="BR839" s="37"/>
      <c r="BS839" s="37"/>
      <c r="BT839" s="37"/>
      <c r="BU839" s="416"/>
      <c r="BV839" s="417"/>
      <c r="BW839" s="37"/>
      <c r="BX839" s="37"/>
      <c r="BY839" s="37"/>
      <c r="BZ839" s="37"/>
      <c r="CA839" s="37"/>
      <c r="CB839" s="37"/>
      <c r="CC839" s="37"/>
      <c r="CD839" s="37"/>
      <c r="CE839" s="37"/>
      <c r="CF839" s="37"/>
    </row>
    <row r="840" spans="1:84"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s="37"/>
      <c r="BO840" s="37"/>
      <c r="BP840" s="37"/>
      <c r="BQ840" s="37"/>
      <c r="BR840" s="37"/>
      <c r="BS840" s="37"/>
      <c r="BT840" s="37"/>
      <c r="BU840" s="416"/>
      <c r="BV840" s="417"/>
      <c r="BW840" s="37"/>
      <c r="BX840" s="37"/>
      <c r="BY840" s="37"/>
      <c r="BZ840" s="37"/>
      <c r="CA840" s="37"/>
      <c r="CB840" s="37"/>
      <c r="CC840" s="37"/>
      <c r="CD840" s="37"/>
      <c r="CE840" s="37"/>
      <c r="CF840" s="37"/>
    </row>
    <row r="841" spans="1:84"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c r="BB841" s="37"/>
      <c r="BC841" s="37"/>
      <c r="BD841" s="37"/>
      <c r="BE841" s="37"/>
      <c r="BF841" s="37"/>
      <c r="BG841" s="37"/>
      <c r="BH841" s="37"/>
      <c r="BI841" s="37"/>
      <c r="BJ841" s="37"/>
      <c r="BK841" s="37"/>
      <c r="BL841" s="37"/>
      <c r="BM841" s="37"/>
      <c r="BN841" s="37"/>
      <c r="BO841" s="37"/>
      <c r="BP841" s="37"/>
      <c r="BQ841" s="37"/>
      <c r="BR841" s="37"/>
      <c r="BS841" s="37"/>
      <c r="BT841" s="37"/>
      <c r="BU841" s="416"/>
      <c r="BV841" s="417"/>
      <c r="BW841" s="37"/>
      <c r="BX841" s="37"/>
      <c r="BY841" s="37"/>
      <c r="BZ841" s="37"/>
      <c r="CA841" s="37"/>
      <c r="CB841" s="37"/>
      <c r="CC841" s="37"/>
      <c r="CD841" s="37"/>
      <c r="CE841" s="37"/>
      <c r="CF841" s="37"/>
    </row>
    <row r="842" spans="1:84"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c r="BB842" s="37"/>
      <c r="BC842" s="37"/>
      <c r="BD842" s="37"/>
      <c r="BE842" s="37"/>
      <c r="BF842" s="37"/>
      <c r="BG842" s="37"/>
      <c r="BH842" s="37"/>
      <c r="BI842" s="37"/>
      <c r="BJ842" s="37"/>
      <c r="BK842" s="37"/>
      <c r="BL842" s="37"/>
      <c r="BM842" s="37"/>
      <c r="BN842" s="37"/>
      <c r="BO842" s="37"/>
      <c r="BP842" s="37"/>
      <c r="BQ842" s="37"/>
      <c r="BR842" s="37"/>
      <c r="BS842" s="37"/>
      <c r="BT842" s="37"/>
      <c r="BU842" s="416"/>
      <c r="BV842" s="417"/>
      <c r="BW842" s="37"/>
      <c r="BX842" s="37"/>
      <c r="BY842" s="37"/>
      <c r="BZ842" s="37"/>
      <c r="CA842" s="37"/>
      <c r="CB842" s="37"/>
      <c r="CC842" s="37"/>
      <c r="CD842" s="37"/>
      <c r="CE842" s="37"/>
      <c r="CF842" s="37"/>
    </row>
    <row r="843" spans="1:84"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c r="BB843" s="37"/>
      <c r="BC843" s="37"/>
      <c r="BD843" s="37"/>
      <c r="BE843" s="37"/>
      <c r="BF843" s="37"/>
      <c r="BG843" s="37"/>
      <c r="BH843" s="37"/>
      <c r="BI843" s="37"/>
      <c r="BJ843" s="37"/>
      <c r="BK843" s="37"/>
      <c r="BL843" s="37"/>
      <c r="BM843" s="37"/>
      <c r="BN843" s="37"/>
      <c r="BO843" s="37"/>
      <c r="BP843" s="37"/>
      <c r="BQ843" s="37"/>
      <c r="BR843" s="37"/>
      <c r="BS843" s="37"/>
      <c r="BT843" s="37"/>
      <c r="BU843" s="416"/>
      <c r="BV843" s="417"/>
      <c r="BW843" s="37"/>
      <c r="BX843" s="37"/>
      <c r="BY843" s="37"/>
      <c r="BZ843" s="37"/>
      <c r="CA843" s="37"/>
      <c r="CB843" s="37"/>
      <c r="CC843" s="37"/>
      <c r="CD843" s="37"/>
      <c r="CE843" s="37"/>
      <c r="CF843" s="37"/>
    </row>
    <row r="844" spans="1:8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c r="BB844" s="37"/>
      <c r="BC844" s="37"/>
      <c r="BD844" s="37"/>
      <c r="BE844" s="37"/>
      <c r="BF844" s="37"/>
      <c r="BG844" s="37"/>
      <c r="BH844" s="37"/>
      <c r="BI844" s="37"/>
      <c r="BJ844" s="37"/>
      <c r="BK844" s="37"/>
      <c r="BL844" s="37"/>
      <c r="BM844" s="37"/>
      <c r="BN844" s="37"/>
      <c r="BO844" s="37"/>
      <c r="BP844" s="37"/>
      <c r="BQ844" s="37"/>
      <c r="BR844" s="37"/>
      <c r="BS844" s="37"/>
      <c r="BT844" s="37"/>
      <c r="BU844" s="416"/>
      <c r="BV844" s="417"/>
      <c r="BW844" s="37"/>
      <c r="BX844" s="37"/>
      <c r="BY844" s="37"/>
      <c r="BZ844" s="37"/>
      <c r="CA844" s="37"/>
      <c r="CB844" s="37"/>
      <c r="CC844" s="37"/>
      <c r="CD844" s="37"/>
      <c r="CE844" s="37"/>
      <c r="CF844" s="37"/>
    </row>
    <row r="845" spans="1:84"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c r="BB845" s="37"/>
      <c r="BC845" s="37"/>
      <c r="BD845" s="37"/>
      <c r="BE845" s="37"/>
      <c r="BF845" s="37"/>
      <c r="BG845" s="37"/>
      <c r="BH845" s="37"/>
      <c r="BI845" s="37"/>
      <c r="BJ845" s="37"/>
      <c r="BK845" s="37"/>
      <c r="BL845" s="37"/>
      <c r="BM845" s="37"/>
      <c r="BN845" s="37"/>
      <c r="BO845" s="37"/>
      <c r="BP845" s="37"/>
      <c r="BQ845" s="37"/>
      <c r="BR845" s="37"/>
      <c r="BS845" s="37"/>
      <c r="BT845" s="37"/>
      <c r="BU845" s="416"/>
      <c r="BV845" s="417"/>
      <c r="BW845" s="37"/>
      <c r="BX845" s="37"/>
      <c r="BY845" s="37"/>
      <c r="BZ845" s="37"/>
      <c r="CA845" s="37"/>
      <c r="CB845" s="37"/>
      <c r="CC845" s="37"/>
      <c r="CD845" s="37"/>
      <c r="CE845" s="37"/>
      <c r="CF845" s="37"/>
    </row>
    <row r="846" spans="1:84"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c r="BB846" s="37"/>
      <c r="BC846" s="37"/>
      <c r="BD846" s="37"/>
      <c r="BE846" s="37"/>
      <c r="BF846" s="37"/>
      <c r="BG846" s="37"/>
      <c r="BH846" s="37"/>
      <c r="BI846" s="37"/>
      <c r="BJ846" s="37"/>
      <c r="BK846" s="37"/>
      <c r="BL846" s="37"/>
      <c r="BM846" s="37"/>
      <c r="BN846" s="37"/>
      <c r="BO846" s="37"/>
      <c r="BP846" s="37"/>
      <c r="BQ846" s="37"/>
      <c r="BR846" s="37"/>
      <c r="BS846" s="37"/>
      <c r="BT846" s="37"/>
      <c r="BU846" s="416"/>
      <c r="BV846" s="417"/>
      <c r="BW846" s="37"/>
      <c r="BX846" s="37"/>
      <c r="BY846" s="37"/>
      <c r="BZ846" s="37"/>
      <c r="CA846" s="37"/>
      <c r="CB846" s="37"/>
      <c r="CC846" s="37"/>
      <c r="CD846" s="37"/>
      <c r="CE846" s="37"/>
      <c r="CF846" s="37"/>
    </row>
    <row r="847" spans="1:84"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c r="BQ847" s="37"/>
      <c r="BR847" s="37"/>
      <c r="BS847" s="37"/>
      <c r="BT847" s="37"/>
      <c r="BU847" s="416"/>
      <c r="BV847" s="417"/>
      <c r="BW847" s="37"/>
      <c r="BX847" s="37"/>
      <c r="BY847" s="37"/>
      <c r="BZ847" s="37"/>
      <c r="CA847" s="37"/>
      <c r="CB847" s="37"/>
      <c r="CC847" s="37"/>
      <c r="CD847" s="37"/>
      <c r="CE847" s="37"/>
      <c r="CF847" s="37"/>
    </row>
    <row r="848" spans="1:84"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c r="BB848" s="37"/>
      <c r="BC848" s="37"/>
      <c r="BD848" s="37"/>
      <c r="BE848" s="37"/>
      <c r="BF848" s="37"/>
      <c r="BG848" s="37"/>
      <c r="BH848" s="37"/>
      <c r="BI848" s="37"/>
      <c r="BJ848" s="37"/>
      <c r="BK848" s="37"/>
      <c r="BL848" s="37"/>
      <c r="BM848" s="37"/>
      <c r="BN848" s="37"/>
      <c r="BO848" s="37"/>
      <c r="BP848" s="37"/>
      <c r="BQ848" s="37"/>
      <c r="BR848" s="37"/>
      <c r="BS848" s="37"/>
      <c r="BT848" s="37"/>
      <c r="BU848" s="416"/>
      <c r="BV848" s="417"/>
      <c r="BW848" s="37"/>
      <c r="BX848" s="37"/>
      <c r="BY848" s="37"/>
      <c r="BZ848" s="37"/>
      <c r="CA848" s="37"/>
      <c r="CB848" s="37"/>
      <c r="CC848" s="37"/>
      <c r="CD848" s="37"/>
      <c r="CE848" s="37"/>
      <c r="CF848" s="37"/>
    </row>
    <row r="849" spans="1:84"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c r="BB849" s="37"/>
      <c r="BC849" s="37"/>
      <c r="BD849" s="37"/>
      <c r="BE849" s="37"/>
      <c r="BF849" s="37"/>
      <c r="BG849" s="37"/>
      <c r="BH849" s="37"/>
      <c r="BI849" s="37"/>
      <c r="BJ849" s="37"/>
      <c r="BK849" s="37"/>
      <c r="BL849" s="37"/>
      <c r="BM849" s="37"/>
      <c r="BN849" s="37"/>
      <c r="BO849" s="37"/>
      <c r="BP849" s="37"/>
      <c r="BQ849" s="37"/>
      <c r="BR849" s="37"/>
      <c r="BS849" s="37"/>
      <c r="BT849" s="37"/>
      <c r="BU849" s="416"/>
      <c r="BV849" s="417"/>
      <c r="BW849" s="37"/>
      <c r="BX849" s="37"/>
      <c r="BY849" s="37"/>
      <c r="BZ849" s="37"/>
      <c r="CA849" s="37"/>
      <c r="CB849" s="37"/>
      <c r="CC849" s="37"/>
      <c r="CD849" s="37"/>
      <c r="CE849" s="37"/>
      <c r="CF849" s="37"/>
    </row>
    <row r="850" spans="1:84"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c r="BB850" s="37"/>
      <c r="BC850" s="37"/>
      <c r="BD850" s="37"/>
      <c r="BE850" s="37"/>
      <c r="BF850" s="37"/>
      <c r="BG850" s="37"/>
      <c r="BH850" s="37"/>
      <c r="BI850" s="37"/>
      <c r="BJ850" s="37"/>
      <c r="BK850" s="37"/>
      <c r="BL850" s="37"/>
      <c r="BM850" s="37"/>
      <c r="BN850" s="37"/>
      <c r="BO850" s="37"/>
      <c r="BP850" s="37"/>
      <c r="BQ850" s="37"/>
      <c r="BR850" s="37"/>
      <c r="BS850" s="37"/>
      <c r="BT850" s="37"/>
      <c r="BU850" s="416"/>
      <c r="BV850" s="417"/>
      <c r="BW850" s="37"/>
      <c r="BX850" s="37"/>
      <c r="BY850" s="37"/>
      <c r="BZ850" s="37"/>
      <c r="CA850" s="37"/>
      <c r="CB850" s="37"/>
      <c r="CC850" s="37"/>
      <c r="CD850" s="37"/>
      <c r="CE850" s="37"/>
      <c r="CF850" s="37"/>
    </row>
    <row r="851" spans="1:84"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c r="BB851" s="37"/>
      <c r="BC851" s="37"/>
      <c r="BD851" s="37"/>
      <c r="BE851" s="37"/>
      <c r="BF851" s="37"/>
      <c r="BG851" s="37"/>
      <c r="BH851" s="37"/>
      <c r="BI851" s="37"/>
      <c r="BJ851" s="37"/>
      <c r="BK851" s="37"/>
      <c r="BL851" s="37"/>
      <c r="BM851" s="37"/>
      <c r="BN851" s="37"/>
      <c r="BO851" s="37"/>
      <c r="BP851" s="37"/>
      <c r="BQ851" s="37"/>
      <c r="BR851" s="37"/>
      <c r="BS851" s="37"/>
      <c r="BT851" s="37"/>
      <c r="BU851" s="416"/>
      <c r="BV851" s="417"/>
      <c r="BW851" s="37"/>
      <c r="BX851" s="37"/>
      <c r="BY851" s="37"/>
      <c r="BZ851" s="37"/>
      <c r="CA851" s="37"/>
      <c r="CB851" s="37"/>
      <c r="CC851" s="37"/>
      <c r="CD851" s="37"/>
      <c r="CE851" s="37"/>
      <c r="CF851" s="37"/>
    </row>
    <row r="852" spans="1:84"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s="37"/>
      <c r="BK852" s="37"/>
      <c r="BL852" s="37"/>
      <c r="BM852" s="37"/>
      <c r="BN852" s="37"/>
      <c r="BO852" s="37"/>
      <c r="BP852" s="37"/>
      <c r="BQ852" s="37"/>
      <c r="BR852" s="37"/>
      <c r="BS852" s="37"/>
      <c r="BT852" s="37"/>
      <c r="BU852" s="416"/>
      <c r="BV852" s="417"/>
      <c r="BW852" s="37"/>
      <c r="BX852" s="37"/>
      <c r="BY852" s="37"/>
      <c r="BZ852" s="37"/>
      <c r="CA852" s="37"/>
      <c r="CB852" s="37"/>
      <c r="CC852" s="37"/>
      <c r="CD852" s="37"/>
      <c r="CE852" s="37"/>
      <c r="CF852" s="37"/>
    </row>
    <row r="853" spans="1:84"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c r="BB853" s="37"/>
      <c r="BC853" s="37"/>
      <c r="BD853" s="37"/>
      <c r="BE853" s="37"/>
      <c r="BF853" s="37"/>
      <c r="BG853" s="37"/>
      <c r="BH853" s="37"/>
      <c r="BI853" s="37"/>
      <c r="BJ853" s="37"/>
      <c r="BK853" s="37"/>
      <c r="BL853" s="37"/>
      <c r="BM853" s="37"/>
      <c r="BN853" s="37"/>
      <c r="BO853" s="37"/>
      <c r="BP853" s="37"/>
      <c r="BQ853" s="37"/>
      <c r="BR853" s="37"/>
      <c r="BS853" s="37"/>
      <c r="BT853" s="37"/>
      <c r="BU853" s="416"/>
      <c r="BV853" s="417"/>
      <c r="BW853" s="37"/>
      <c r="BX853" s="37"/>
      <c r="BY853" s="37"/>
      <c r="BZ853" s="37"/>
      <c r="CA853" s="37"/>
      <c r="CB853" s="37"/>
      <c r="CC853" s="37"/>
      <c r="CD853" s="37"/>
      <c r="CE853" s="37"/>
      <c r="CF853" s="37"/>
    </row>
    <row r="854" spans="1:8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c r="BB854" s="37"/>
      <c r="BC854" s="37"/>
      <c r="BD854" s="37"/>
      <c r="BE854" s="37"/>
      <c r="BF854" s="37"/>
      <c r="BG854" s="37"/>
      <c r="BH854" s="37"/>
      <c r="BI854" s="37"/>
      <c r="BJ854" s="37"/>
      <c r="BK854" s="37"/>
      <c r="BL854" s="37"/>
      <c r="BM854" s="37"/>
      <c r="BN854" s="37"/>
      <c r="BO854" s="37"/>
      <c r="BP854" s="37"/>
      <c r="BQ854" s="37"/>
      <c r="BR854" s="37"/>
      <c r="BS854" s="37"/>
      <c r="BT854" s="37"/>
      <c r="BU854" s="416"/>
      <c r="BV854" s="417"/>
      <c r="BW854" s="37"/>
      <c r="BX854" s="37"/>
      <c r="BY854" s="37"/>
      <c r="BZ854" s="37"/>
      <c r="CA854" s="37"/>
      <c r="CB854" s="37"/>
      <c r="CC854" s="37"/>
      <c r="CD854" s="37"/>
      <c r="CE854" s="37"/>
      <c r="CF854" s="37"/>
    </row>
    <row r="855" spans="1:84"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c r="BB855" s="37"/>
      <c r="BC855" s="37"/>
      <c r="BD855" s="37"/>
      <c r="BE855" s="37"/>
      <c r="BF855" s="37"/>
      <c r="BG855" s="37"/>
      <c r="BH855" s="37"/>
      <c r="BI855" s="37"/>
      <c r="BJ855" s="37"/>
      <c r="BK855" s="37"/>
      <c r="BL855" s="37"/>
      <c r="BM855" s="37"/>
      <c r="BN855" s="37"/>
      <c r="BO855" s="37"/>
      <c r="BP855" s="37"/>
      <c r="BQ855" s="37"/>
      <c r="BR855" s="37"/>
      <c r="BS855" s="37"/>
      <c r="BT855" s="37"/>
      <c r="BU855" s="416"/>
      <c r="BV855" s="417"/>
      <c r="BW855" s="37"/>
      <c r="BX855" s="37"/>
      <c r="BY855" s="37"/>
      <c r="BZ855" s="37"/>
      <c r="CA855" s="37"/>
      <c r="CB855" s="37"/>
      <c r="CC855" s="37"/>
      <c r="CD855" s="37"/>
      <c r="CE855" s="37"/>
      <c r="CF855" s="37"/>
    </row>
    <row r="856" spans="1:84"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c r="BI856" s="37"/>
      <c r="BJ856" s="37"/>
      <c r="BK856" s="37"/>
      <c r="BL856" s="37"/>
      <c r="BM856" s="37"/>
      <c r="BN856" s="37"/>
      <c r="BO856" s="37"/>
      <c r="BP856" s="37"/>
      <c r="BQ856" s="37"/>
      <c r="BR856" s="37"/>
      <c r="BS856" s="37"/>
      <c r="BT856" s="37"/>
      <c r="BU856" s="416"/>
      <c r="BV856" s="417"/>
      <c r="BW856" s="37"/>
      <c r="BX856" s="37"/>
      <c r="BY856" s="37"/>
      <c r="BZ856" s="37"/>
      <c r="CA856" s="37"/>
      <c r="CB856" s="37"/>
      <c r="CC856" s="37"/>
      <c r="CD856" s="37"/>
      <c r="CE856" s="37"/>
      <c r="CF856" s="37"/>
    </row>
    <row r="857" spans="1:84"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c r="BQ857" s="37"/>
      <c r="BR857" s="37"/>
      <c r="BS857" s="37"/>
      <c r="BT857" s="37"/>
      <c r="BU857" s="416"/>
      <c r="BV857" s="417"/>
      <c r="BW857" s="37"/>
      <c r="BX857" s="37"/>
      <c r="BY857" s="37"/>
      <c r="BZ857" s="37"/>
      <c r="CA857" s="37"/>
      <c r="CB857" s="37"/>
      <c r="CC857" s="37"/>
      <c r="CD857" s="37"/>
      <c r="CE857" s="37"/>
      <c r="CF857" s="37"/>
    </row>
    <row r="858" spans="1:84"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c r="BB858" s="37"/>
      <c r="BC858" s="37"/>
      <c r="BD858" s="37"/>
      <c r="BE858" s="37"/>
      <c r="BF858" s="37"/>
      <c r="BG858" s="37"/>
      <c r="BH858" s="37"/>
      <c r="BI858" s="37"/>
      <c r="BJ858" s="37"/>
      <c r="BK858" s="37"/>
      <c r="BL858" s="37"/>
      <c r="BM858" s="37"/>
      <c r="BN858" s="37"/>
      <c r="BO858" s="37"/>
      <c r="BP858" s="37"/>
      <c r="BQ858" s="37"/>
      <c r="BR858" s="37"/>
      <c r="BS858" s="37"/>
      <c r="BT858" s="37"/>
      <c r="BU858" s="416"/>
      <c r="BV858" s="417"/>
      <c r="BW858" s="37"/>
      <c r="BX858" s="37"/>
      <c r="BY858" s="37"/>
      <c r="BZ858" s="37"/>
      <c r="CA858" s="37"/>
      <c r="CB858" s="37"/>
      <c r="CC858" s="37"/>
      <c r="CD858" s="37"/>
      <c r="CE858" s="37"/>
      <c r="CF858" s="37"/>
    </row>
    <row r="859" spans="1:84"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c r="BB859" s="37"/>
      <c r="BC859" s="37"/>
      <c r="BD859" s="37"/>
      <c r="BE859" s="37"/>
      <c r="BF859" s="37"/>
      <c r="BG859" s="37"/>
      <c r="BH859" s="37"/>
      <c r="BI859" s="37"/>
      <c r="BJ859" s="37"/>
      <c r="BK859" s="37"/>
      <c r="BL859" s="37"/>
      <c r="BM859" s="37"/>
      <c r="BN859" s="37"/>
      <c r="BO859" s="37"/>
      <c r="BP859" s="37"/>
      <c r="BQ859" s="37"/>
      <c r="BR859" s="37"/>
      <c r="BS859" s="37"/>
      <c r="BT859" s="37"/>
      <c r="BU859" s="416"/>
      <c r="BV859" s="417"/>
      <c r="BW859" s="37"/>
      <c r="BX859" s="37"/>
      <c r="BY859" s="37"/>
      <c r="BZ859" s="37"/>
      <c r="CA859" s="37"/>
      <c r="CB859" s="37"/>
      <c r="CC859" s="37"/>
      <c r="CD859" s="37"/>
      <c r="CE859" s="37"/>
      <c r="CF859" s="37"/>
    </row>
    <row r="860" spans="1:84"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c r="BB860" s="37"/>
      <c r="BC860" s="37"/>
      <c r="BD860" s="37"/>
      <c r="BE860" s="37"/>
      <c r="BF860" s="37"/>
      <c r="BG860" s="37"/>
      <c r="BH860" s="37"/>
      <c r="BI860" s="37"/>
      <c r="BJ860" s="37"/>
      <c r="BK860" s="37"/>
      <c r="BL860" s="37"/>
      <c r="BM860" s="37"/>
      <c r="BN860" s="37"/>
      <c r="BO860" s="37"/>
      <c r="BP860" s="37"/>
      <c r="BQ860" s="37"/>
      <c r="BR860" s="37"/>
      <c r="BS860" s="37"/>
      <c r="BT860" s="37"/>
      <c r="BU860" s="416"/>
      <c r="BV860" s="417"/>
      <c r="BW860" s="37"/>
      <c r="BX860" s="37"/>
      <c r="BY860" s="37"/>
      <c r="BZ860" s="37"/>
      <c r="CA860" s="37"/>
      <c r="CB860" s="37"/>
      <c r="CC860" s="37"/>
      <c r="CD860" s="37"/>
      <c r="CE860" s="37"/>
      <c r="CF860" s="37"/>
    </row>
    <row r="861" spans="1:84"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c r="BB861" s="37"/>
      <c r="BC861" s="37"/>
      <c r="BD861" s="37"/>
      <c r="BE861" s="37"/>
      <c r="BF861" s="37"/>
      <c r="BG861" s="37"/>
      <c r="BH861" s="37"/>
      <c r="BI861" s="37"/>
      <c r="BJ861" s="37"/>
      <c r="BK861" s="37"/>
      <c r="BL861" s="37"/>
      <c r="BM861" s="37"/>
      <c r="BN861" s="37"/>
      <c r="BO861" s="37"/>
      <c r="BP861" s="37"/>
      <c r="BQ861" s="37"/>
      <c r="BR861" s="37"/>
      <c r="BS861" s="37"/>
      <c r="BT861" s="37"/>
      <c r="BU861" s="416"/>
      <c r="BV861" s="417"/>
      <c r="BW861" s="37"/>
      <c r="BX861" s="37"/>
      <c r="BY861" s="37"/>
      <c r="BZ861" s="37"/>
      <c r="CA861" s="37"/>
      <c r="CB861" s="37"/>
      <c r="CC861" s="37"/>
      <c r="CD861" s="37"/>
      <c r="CE861" s="37"/>
      <c r="CF861" s="37"/>
    </row>
    <row r="862" spans="1:84"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c r="BB862" s="37"/>
      <c r="BC862" s="37"/>
      <c r="BD862" s="37"/>
      <c r="BE862" s="37"/>
      <c r="BF862" s="37"/>
      <c r="BG862" s="37"/>
      <c r="BH862" s="37"/>
      <c r="BI862" s="37"/>
      <c r="BJ862" s="37"/>
      <c r="BK862" s="37"/>
      <c r="BL862" s="37"/>
      <c r="BM862" s="37"/>
      <c r="BN862" s="37"/>
      <c r="BO862" s="37"/>
      <c r="BP862" s="37"/>
      <c r="BQ862" s="37"/>
      <c r="BR862" s="37"/>
      <c r="BS862" s="37"/>
      <c r="BT862" s="37"/>
      <c r="BU862" s="416"/>
      <c r="BV862" s="417"/>
      <c r="BW862" s="37"/>
      <c r="BX862" s="37"/>
      <c r="BY862" s="37"/>
      <c r="BZ862" s="37"/>
      <c r="CA862" s="37"/>
      <c r="CB862" s="37"/>
      <c r="CC862" s="37"/>
      <c r="CD862" s="37"/>
      <c r="CE862" s="37"/>
      <c r="CF862" s="37"/>
    </row>
    <row r="863" spans="1:84"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c r="BB863" s="37"/>
      <c r="BC863" s="37"/>
      <c r="BD863" s="37"/>
      <c r="BE863" s="37"/>
      <c r="BF863" s="37"/>
      <c r="BG863" s="37"/>
      <c r="BH863" s="37"/>
      <c r="BI863" s="37"/>
      <c r="BJ863" s="37"/>
      <c r="BK863" s="37"/>
      <c r="BL863" s="37"/>
      <c r="BM863" s="37"/>
      <c r="BN863" s="37"/>
      <c r="BO863" s="37"/>
      <c r="BP863" s="37"/>
      <c r="BQ863" s="37"/>
      <c r="BR863" s="37"/>
      <c r="BS863" s="37"/>
      <c r="BT863" s="37"/>
      <c r="BU863" s="416"/>
      <c r="BV863" s="417"/>
      <c r="BW863" s="37"/>
      <c r="BX863" s="37"/>
      <c r="BY863" s="37"/>
      <c r="BZ863" s="37"/>
      <c r="CA863" s="37"/>
      <c r="CB863" s="37"/>
      <c r="CC863" s="37"/>
      <c r="CD863" s="37"/>
      <c r="CE863" s="37"/>
      <c r="CF863" s="37"/>
    </row>
    <row r="864" spans="1:8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c r="BB864" s="37"/>
      <c r="BC864" s="37"/>
      <c r="BD864" s="37"/>
      <c r="BE864" s="37"/>
      <c r="BF864" s="37"/>
      <c r="BG864" s="37"/>
      <c r="BH864" s="37"/>
      <c r="BI864" s="37"/>
      <c r="BJ864" s="37"/>
      <c r="BK864" s="37"/>
      <c r="BL864" s="37"/>
      <c r="BM864" s="37"/>
      <c r="BN864" s="37"/>
      <c r="BO864" s="37"/>
      <c r="BP864" s="37"/>
      <c r="BQ864" s="37"/>
      <c r="BR864" s="37"/>
      <c r="BS864" s="37"/>
      <c r="BT864" s="37"/>
      <c r="BU864" s="416"/>
      <c r="BV864" s="417"/>
      <c r="BW864" s="37"/>
      <c r="BX864" s="37"/>
      <c r="BY864" s="37"/>
      <c r="BZ864" s="37"/>
      <c r="CA864" s="37"/>
      <c r="CB864" s="37"/>
      <c r="CC864" s="37"/>
      <c r="CD864" s="37"/>
      <c r="CE864" s="37"/>
      <c r="CF864" s="37"/>
    </row>
    <row r="865" spans="1:84"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c r="BB865" s="37"/>
      <c r="BC865" s="37"/>
      <c r="BD865" s="37"/>
      <c r="BE865" s="37"/>
      <c r="BF865" s="37"/>
      <c r="BG865" s="37"/>
      <c r="BH865" s="37"/>
      <c r="BI865" s="37"/>
      <c r="BJ865" s="37"/>
      <c r="BK865" s="37"/>
      <c r="BL865" s="37"/>
      <c r="BM865" s="37"/>
      <c r="BN865" s="37"/>
      <c r="BO865" s="37"/>
      <c r="BP865" s="37"/>
      <c r="BQ865" s="37"/>
      <c r="BR865" s="37"/>
      <c r="BS865" s="37"/>
      <c r="BT865" s="37"/>
      <c r="BU865" s="416"/>
      <c r="BV865" s="417"/>
      <c r="BW865" s="37"/>
      <c r="BX865" s="37"/>
      <c r="BY865" s="37"/>
      <c r="BZ865" s="37"/>
      <c r="CA865" s="37"/>
      <c r="CB865" s="37"/>
      <c r="CC865" s="37"/>
      <c r="CD865" s="37"/>
      <c r="CE865" s="37"/>
      <c r="CF865" s="37"/>
    </row>
    <row r="866" spans="1:84"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c r="BB866" s="37"/>
      <c r="BC866" s="37"/>
      <c r="BD866" s="37"/>
      <c r="BE866" s="37"/>
      <c r="BF866" s="37"/>
      <c r="BG866" s="37"/>
      <c r="BH866" s="37"/>
      <c r="BI866" s="37"/>
      <c r="BJ866" s="37"/>
      <c r="BK866" s="37"/>
      <c r="BL866" s="37"/>
      <c r="BM866" s="37"/>
      <c r="BN866" s="37"/>
      <c r="BO866" s="37"/>
      <c r="BP866" s="37"/>
      <c r="BQ866" s="37"/>
      <c r="BR866" s="37"/>
      <c r="BS866" s="37"/>
      <c r="BT866" s="37"/>
      <c r="BU866" s="416"/>
      <c r="BV866" s="417"/>
      <c r="BW866" s="37"/>
      <c r="BX866" s="37"/>
      <c r="BY866" s="37"/>
      <c r="BZ866" s="37"/>
      <c r="CA866" s="37"/>
      <c r="CB866" s="37"/>
      <c r="CC866" s="37"/>
      <c r="CD866" s="37"/>
      <c r="CE866" s="37"/>
      <c r="CF866" s="37"/>
    </row>
    <row r="867" spans="1:84"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c r="BB867" s="37"/>
      <c r="BC867" s="37"/>
      <c r="BD867" s="37"/>
      <c r="BE867" s="37"/>
      <c r="BF867" s="37"/>
      <c r="BG867" s="37"/>
      <c r="BH867" s="37"/>
      <c r="BI867" s="37"/>
      <c r="BJ867" s="37"/>
      <c r="BK867" s="37"/>
      <c r="BL867" s="37"/>
      <c r="BM867" s="37"/>
      <c r="BN867" s="37"/>
      <c r="BO867" s="37"/>
      <c r="BP867" s="37"/>
      <c r="BQ867" s="37"/>
      <c r="BR867" s="37"/>
      <c r="BS867" s="37"/>
      <c r="BT867" s="37"/>
      <c r="BU867" s="416"/>
      <c r="BV867" s="417"/>
      <c r="BW867" s="37"/>
      <c r="BX867" s="37"/>
      <c r="BY867" s="37"/>
      <c r="BZ867" s="37"/>
      <c r="CA867" s="37"/>
      <c r="CB867" s="37"/>
      <c r="CC867" s="37"/>
      <c r="CD867" s="37"/>
      <c r="CE867" s="37"/>
      <c r="CF867" s="37"/>
    </row>
    <row r="868" spans="1:84"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c r="BB868" s="37"/>
      <c r="BC868" s="37"/>
      <c r="BD868" s="37"/>
      <c r="BE868" s="37"/>
      <c r="BF868" s="37"/>
      <c r="BG868" s="37"/>
      <c r="BH868" s="37"/>
      <c r="BI868" s="37"/>
      <c r="BJ868" s="37"/>
      <c r="BK868" s="37"/>
      <c r="BL868" s="37"/>
      <c r="BM868" s="37"/>
      <c r="BN868" s="37"/>
      <c r="BO868" s="37"/>
      <c r="BP868" s="37"/>
      <c r="BQ868" s="37"/>
      <c r="BR868" s="37"/>
      <c r="BS868" s="37"/>
      <c r="BT868" s="37"/>
      <c r="BU868" s="416"/>
      <c r="BV868" s="417"/>
      <c r="BW868" s="37"/>
      <c r="BX868" s="37"/>
      <c r="BY868" s="37"/>
      <c r="BZ868" s="37"/>
      <c r="CA868" s="37"/>
      <c r="CB868" s="37"/>
      <c r="CC868" s="37"/>
      <c r="CD868" s="37"/>
      <c r="CE868" s="37"/>
      <c r="CF868" s="37"/>
    </row>
    <row r="869" spans="1:84"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c r="BB869" s="37"/>
      <c r="BC869" s="37"/>
      <c r="BD869" s="37"/>
      <c r="BE869" s="37"/>
      <c r="BF869" s="37"/>
      <c r="BG869" s="37"/>
      <c r="BH869" s="37"/>
      <c r="BI869" s="37"/>
      <c r="BJ869" s="37"/>
      <c r="BK869" s="37"/>
      <c r="BL869" s="37"/>
      <c r="BM869" s="37"/>
      <c r="BN869" s="37"/>
      <c r="BO869" s="37"/>
      <c r="BP869" s="37"/>
      <c r="BQ869" s="37"/>
      <c r="BR869" s="37"/>
      <c r="BS869" s="37"/>
      <c r="BT869" s="37"/>
      <c r="BU869" s="416"/>
      <c r="BV869" s="417"/>
      <c r="BW869" s="37"/>
      <c r="BX869" s="37"/>
      <c r="BY869" s="37"/>
      <c r="BZ869" s="37"/>
      <c r="CA869" s="37"/>
      <c r="CB869" s="37"/>
      <c r="CC869" s="37"/>
      <c r="CD869" s="37"/>
      <c r="CE869" s="37"/>
      <c r="CF869" s="37"/>
    </row>
    <row r="870" spans="1:84"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c r="BB870" s="37"/>
      <c r="BC870" s="37"/>
      <c r="BD870" s="37"/>
      <c r="BE870" s="37"/>
      <c r="BF870" s="37"/>
      <c r="BG870" s="37"/>
      <c r="BH870" s="37"/>
      <c r="BI870" s="37"/>
      <c r="BJ870" s="37"/>
      <c r="BK870" s="37"/>
      <c r="BL870" s="37"/>
      <c r="BM870" s="37"/>
      <c r="BN870" s="37"/>
      <c r="BO870" s="37"/>
      <c r="BP870" s="37"/>
      <c r="BQ870" s="37"/>
      <c r="BR870" s="37"/>
      <c r="BS870" s="37"/>
      <c r="BT870" s="37"/>
      <c r="BU870" s="416"/>
      <c r="BV870" s="417"/>
      <c r="BW870" s="37"/>
      <c r="BX870" s="37"/>
      <c r="BY870" s="37"/>
      <c r="BZ870" s="37"/>
      <c r="CA870" s="37"/>
      <c r="CB870" s="37"/>
      <c r="CC870" s="37"/>
      <c r="CD870" s="37"/>
      <c r="CE870" s="37"/>
      <c r="CF870" s="37"/>
    </row>
    <row r="871" spans="1:84"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s="37"/>
      <c r="BP871" s="37"/>
      <c r="BQ871" s="37"/>
      <c r="BR871" s="37"/>
      <c r="BS871" s="37"/>
      <c r="BT871" s="37"/>
      <c r="BU871" s="416"/>
      <c r="BV871" s="417"/>
      <c r="BW871" s="37"/>
      <c r="BX871" s="37"/>
      <c r="BY871" s="37"/>
      <c r="BZ871" s="37"/>
      <c r="CA871" s="37"/>
      <c r="CB871" s="37"/>
      <c r="CC871" s="37"/>
      <c r="CD871" s="37"/>
      <c r="CE871" s="37"/>
      <c r="CF871" s="37"/>
    </row>
    <row r="872" spans="1:84"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s="37"/>
      <c r="BQ872" s="37"/>
      <c r="BR872" s="37"/>
      <c r="BS872" s="37"/>
      <c r="BT872" s="37"/>
      <c r="BU872" s="416"/>
      <c r="BV872" s="417"/>
      <c r="BW872" s="37"/>
      <c r="BX872" s="37"/>
      <c r="BY872" s="37"/>
      <c r="BZ872" s="37"/>
      <c r="CA872" s="37"/>
      <c r="CB872" s="37"/>
      <c r="CC872" s="37"/>
      <c r="CD872" s="37"/>
      <c r="CE872" s="37"/>
      <c r="CF872" s="37"/>
    </row>
    <row r="873" spans="1:84"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c r="BC873" s="37"/>
      <c r="BD873" s="37"/>
      <c r="BE873" s="37"/>
      <c r="BF873" s="37"/>
      <c r="BG873" s="37"/>
      <c r="BH873" s="37"/>
      <c r="BI873" s="37"/>
      <c r="BJ873" s="37"/>
      <c r="BK873" s="37"/>
      <c r="BL873" s="37"/>
      <c r="BM873" s="37"/>
      <c r="BN873" s="37"/>
      <c r="BO873" s="37"/>
      <c r="BP873" s="37"/>
      <c r="BQ873" s="37"/>
      <c r="BR873" s="37"/>
      <c r="BS873" s="37"/>
      <c r="BT873" s="37"/>
      <c r="BU873" s="416"/>
      <c r="BV873" s="417"/>
      <c r="BW873" s="37"/>
      <c r="BX873" s="37"/>
      <c r="BY873" s="37"/>
      <c r="BZ873" s="37"/>
      <c r="CA873" s="37"/>
      <c r="CB873" s="37"/>
      <c r="CC873" s="37"/>
      <c r="CD873" s="37"/>
      <c r="CE873" s="37"/>
      <c r="CF873" s="37"/>
    </row>
    <row r="874" spans="1:8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c r="BC874" s="37"/>
      <c r="BD874" s="37"/>
      <c r="BE874" s="37"/>
      <c r="BF874" s="37"/>
      <c r="BG874" s="37"/>
      <c r="BH874" s="37"/>
      <c r="BI874" s="37"/>
      <c r="BJ874" s="37"/>
      <c r="BK874" s="37"/>
      <c r="BL874" s="37"/>
      <c r="BM874" s="37"/>
      <c r="BN874" s="37"/>
      <c r="BO874" s="37"/>
      <c r="BP874" s="37"/>
      <c r="BQ874" s="37"/>
      <c r="BR874" s="37"/>
      <c r="BS874" s="37"/>
      <c r="BT874" s="37"/>
      <c r="BU874" s="416"/>
      <c r="BV874" s="417"/>
      <c r="BW874" s="37"/>
      <c r="BX874" s="37"/>
      <c r="BY874" s="37"/>
      <c r="BZ874" s="37"/>
      <c r="CA874" s="37"/>
      <c r="CB874" s="37"/>
      <c r="CC874" s="37"/>
      <c r="CD874" s="37"/>
      <c r="CE874" s="37"/>
      <c r="CF874" s="37"/>
    </row>
    <row r="875" spans="1:84"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c r="BB875" s="37"/>
      <c r="BC875" s="37"/>
      <c r="BD875" s="37"/>
      <c r="BE875" s="37"/>
      <c r="BF875" s="37"/>
      <c r="BG875" s="37"/>
      <c r="BH875" s="37"/>
      <c r="BI875" s="37"/>
      <c r="BJ875" s="37"/>
      <c r="BK875" s="37"/>
      <c r="BL875" s="37"/>
      <c r="BM875" s="37"/>
      <c r="BN875" s="37"/>
      <c r="BO875" s="37"/>
      <c r="BP875" s="37"/>
      <c r="BQ875" s="37"/>
      <c r="BR875" s="37"/>
      <c r="BS875" s="37"/>
      <c r="BT875" s="37"/>
      <c r="BU875" s="416"/>
      <c r="BV875" s="417"/>
      <c r="BW875" s="37"/>
      <c r="BX875" s="37"/>
      <c r="BY875" s="37"/>
      <c r="BZ875" s="37"/>
      <c r="CA875" s="37"/>
      <c r="CB875" s="37"/>
      <c r="CC875" s="37"/>
      <c r="CD875" s="37"/>
      <c r="CE875" s="37"/>
      <c r="CF875" s="37"/>
    </row>
    <row r="876" spans="1:84"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c r="BB876" s="37"/>
      <c r="BC876" s="37"/>
      <c r="BD876" s="37"/>
      <c r="BE876" s="37"/>
      <c r="BF876" s="37"/>
      <c r="BG876" s="37"/>
      <c r="BH876" s="37"/>
      <c r="BI876" s="37"/>
      <c r="BJ876" s="37"/>
      <c r="BK876" s="37"/>
      <c r="BL876" s="37"/>
      <c r="BM876" s="37"/>
      <c r="BN876" s="37"/>
      <c r="BO876" s="37"/>
      <c r="BP876" s="37"/>
      <c r="BQ876" s="37"/>
      <c r="BR876" s="37"/>
      <c r="BS876" s="37"/>
      <c r="BT876" s="37"/>
      <c r="BU876" s="416"/>
      <c r="BV876" s="417"/>
      <c r="BW876" s="37"/>
      <c r="BX876" s="37"/>
      <c r="BY876" s="37"/>
      <c r="BZ876" s="37"/>
      <c r="CA876" s="37"/>
      <c r="CB876" s="37"/>
      <c r="CC876" s="37"/>
      <c r="CD876" s="37"/>
      <c r="CE876" s="37"/>
      <c r="CF876" s="37"/>
    </row>
    <row r="877" spans="1:84"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c r="BB877" s="37"/>
      <c r="BC877" s="37"/>
      <c r="BD877" s="37"/>
      <c r="BE877" s="37"/>
      <c r="BF877" s="37"/>
      <c r="BG877" s="37"/>
      <c r="BH877" s="37"/>
      <c r="BI877" s="37"/>
      <c r="BJ877" s="37"/>
      <c r="BK877" s="37"/>
      <c r="BL877" s="37"/>
      <c r="BM877" s="37"/>
      <c r="BN877" s="37"/>
      <c r="BO877" s="37"/>
      <c r="BP877" s="37"/>
      <c r="BQ877" s="37"/>
      <c r="BR877" s="37"/>
      <c r="BS877" s="37"/>
      <c r="BT877" s="37"/>
      <c r="BU877" s="416"/>
      <c r="BV877" s="417"/>
      <c r="BW877" s="37"/>
      <c r="BX877" s="37"/>
      <c r="BY877" s="37"/>
      <c r="BZ877" s="37"/>
      <c r="CA877" s="37"/>
      <c r="CB877" s="37"/>
      <c r="CC877" s="37"/>
      <c r="CD877" s="37"/>
      <c r="CE877" s="37"/>
      <c r="CF877" s="37"/>
    </row>
    <row r="878" spans="1:84"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c r="BQ878" s="37"/>
      <c r="BR878" s="37"/>
      <c r="BS878" s="37"/>
      <c r="BT878" s="37"/>
      <c r="BU878" s="416"/>
      <c r="BV878" s="417"/>
      <c r="BW878" s="37"/>
      <c r="BX878" s="37"/>
      <c r="BY878" s="37"/>
      <c r="BZ878" s="37"/>
      <c r="CA878" s="37"/>
      <c r="CB878" s="37"/>
      <c r="CC878" s="37"/>
      <c r="CD878" s="37"/>
      <c r="CE878" s="37"/>
      <c r="CF878" s="37"/>
    </row>
    <row r="879" spans="1:84"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c r="BQ879" s="37"/>
      <c r="BR879" s="37"/>
      <c r="BS879" s="37"/>
      <c r="BT879" s="37"/>
      <c r="BU879" s="416"/>
      <c r="BV879" s="417"/>
      <c r="BW879" s="37"/>
      <c r="BX879" s="37"/>
      <c r="BY879" s="37"/>
      <c r="BZ879" s="37"/>
      <c r="CA879" s="37"/>
      <c r="CB879" s="37"/>
      <c r="CC879" s="37"/>
      <c r="CD879" s="37"/>
      <c r="CE879" s="37"/>
      <c r="CF879" s="37"/>
    </row>
    <row r="880" spans="1:84"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c r="BQ880" s="37"/>
      <c r="BR880" s="37"/>
      <c r="BS880" s="37"/>
      <c r="BT880" s="37"/>
      <c r="BU880" s="416"/>
      <c r="BV880" s="417"/>
      <c r="BW880" s="37"/>
      <c r="BX880" s="37"/>
      <c r="BY880" s="37"/>
      <c r="BZ880" s="37"/>
      <c r="CA880" s="37"/>
      <c r="CB880" s="37"/>
      <c r="CC880" s="37"/>
      <c r="CD880" s="37"/>
      <c r="CE880" s="37"/>
      <c r="CF880" s="37"/>
    </row>
    <row r="881" spans="1:84"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c r="BQ881" s="37"/>
      <c r="BR881" s="37"/>
      <c r="BS881" s="37"/>
      <c r="BT881" s="37"/>
      <c r="BU881" s="416"/>
      <c r="BV881" s="417"/>
      <c r="BW881" s="37"/>
      <c r="BX881" s="37"/>
      <c r="BY881" s="37"/>
      <c r="BZ881" s="37"/>
      <c r="CA881" s="37"/>
      <c r="CB881" s="37"/>
      <c r="CC881" s="37"/>
      <c r="CD881" s="37"/>
      <c r="CE881" s="37"/>
      <c r="CF881" s="37"/>
    </row>
    <row r="882" spans="1:84"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c r="BQ882" s="37"/>
      <c r="BR882" s="37"/>
      <c r="BS882" s="37"/>
      <c r="BT882" s="37"/>
      <c r="BU882" s="416"/>
      <c r="BV882" s="417"/>
      <c r="BW882" s="37"/>
      <c r="BX882" s="37"/>
      <c r="BY882" s="37"/>
      <c r="BZ882" s="37"/>
      <c r="CA882" s="37"/>
      <c r="CB882" s="37"/>
      <c r="CC882" s="37"/>
      <c r="CD882" s="37"/>
      <c r="CE882" s="37"/>
      <c r="CF882" s="37"/>
    </row>
    <row r="883" spans="1:84"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c r="BQ883" s="37"/>
      <c r="BR883" s="37"/>
      <c r="BS883" s="37"/>
      <c r="BT883" s="37"/>
      <c r="BU883" s="416"/>
      <c r="BV883" s="417"/>
      <c r="BW883" s="37"/>
      <c r="BX883" s="37"/>
      <c r="BY883" s="37"/>
      <c r="BZ883" s="37"/>
      <c r="CA883" s="37"/>
      <c r="CB883" s="37"/>
      <c r="CC883" s="37"/>
      <c r="CD883" s="37"/>
      <c r="CE883" s="37"/>
      <c r="CF883" s="37"/>
    </row>
    <row r="884" spans="1: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c r="BQ884" s="37"/>
      <c r="BR884" s="37"/>
      <c r="BS884" s="37"/>
      <c r="BT884" s="37"/>
      <c r="BU884" s="416"/>
      <c r="BV884" s="417"/>
      <c r="BW884" s="37"/>
      <c r="BX884" s="37"/>
      <c r="BY884" s="37"/>
      <c r="BZ884" s="37"/>
      <c r="CA884" s="37"/>
      <c r="CB884" s="37"/>
      <c r="CC884" s="37"/>
      <c r="CD884" s="37"/>
      <c r="CE884" s="37"/>
      <c r="CF884" s="37"/>
    </row>
    <row r="885" spans="1:84"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c r="BQ885" s="37"/>
      <c r="BR885" s="37"/>
      <c r="BS885" s="37"/>
      <c r="BT885" s="37"/>
      <c r="BU885" s="416"/>
      <c r="BV885" s="417"/>
      <c r="BW885" s="37"/>
      <c r="BX885" s="37"/>
      <c r="BY885" s="37"/>
      <c r="BZ885" s="37"/>
      <c r="CA885" s="37"/>
      <c r="CB885" s="37"/>
      <c r="CC885" s="37"/>
      <c r="CD885" s="37"/>
      <c r="CE885" s="37"/>
      <c r="CF885" s="37"/>
    </row>
    <row r="886" spans="1:84"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c r="BQ886" s="37"/>
      <c r="BR886" s="37"/>
      <c r="BS886" s="37"/>
      <c r="BT886" s="37"/>
      <c r="BU886" s="416"/>
      <c r="BV886" s="417"/>
      <c r="BW886" s="37"/>
      <c r="BX886" s="37"/>
      <c r="BY886" s="37"/>
      <c r="BZ886" s="37"/>
      <c r="CA886" s="37"/>
      <c r="CB886" s="37"/>
      <c r="CC886" s="37"/>
      <c r="CD886" s="37"/>
      <c r="CE886" s="37"/>
      <c r="CF886" s="37"/>
    </row>
    <row r="887" spans="1:84"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c r="BQ887" s="37"/>
      <c r="BR887" s="37"/>
      <c r="BS887" s="37"/>
      <c r="BT887" s="37"/>
      <c r="BU887" s="416"/>
      <c r="BV887" s="417"/>
      <c r="BW887" s="37"/>
      <c r="BX887" s="37"/>
      <c r="BY887" s="37"/>
      <c r="BZ887" s="37"/>
      <c r="CA887" s="37"/>
      <c r="CB887" s="37"/>
      <c r="CC887" s="37"/>
      <c r="CD887" s="37"/>
      <c r="CE887" s="37"/>
      <c r="CF887" s="37"/>
    </row>
    <row r="888" spans="1:84"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c r="BQ888" s="37"/>
      <c r="BR888" s="37"/>
      <c r="BS888" s="37"/>
      <c r="BT888" s="37"/>
      <c r="BU888" s="416"/>
      <c r="BV888" s="417"/>
      <c r="BW888" s="37"/>
      <c r="BX888" s="37"/>
      <c r="BY888" s="37"/>
      <c r="BZ888" s="37"/>
      <c r="CA888" s="37"/>
      <c r="CB888" s="37"/>
      <c r="CC888" s="37"/>
      <c r="CD888" s="37"/>
      <c r="CE888" s="37"/>
      <c r="CF888" s="37"/>
    </row>
    <row r="889" spans="1:84"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c r="BQ889" s="37"/>
      <c r="BR889" s="37"/>
      <c r="BS889" s="37"/>
      <c r="BT889" s="37"/>
      <c r="BU889" s="416"/>
      <c r="BV889" s="417"/>
      <c r="BW889" s="37"/>
      <c r="BX889" s="37"/>
      <c r="BY889" s="37"/>
      <c r="BZ889" s="37"/>
      <c r="CA889" s="37"/>
      <c r="CB889" s="37"/>
      <c r="CC889" s="37"/>
      <c r="CD889" s="37"/>
      <c r="CE889" s="37"/>
      <c r="CF889" s="37"/>
    </row>
    <row r="890" spans="1:84"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c r="BT890" s="37"/>
      <c r="BU890" s="416"/>
      <c r="BV890" s="417"/>
      <c r="BW890" s="37"/>
      <c r="BX890" s="37"/>
      <c r="BY890" s="37"/>
      <c r="BZ890" s="37"/>
      <c r="CA890" s="37"/>
      <c r="CB890" s="37"/>
      <c r="CC890" s="37"/>
      <c r="CD890" s="37"/>
      <c r="CE890" s="37"/>
      <c r="CF890" s="37"/>
    </row>
    <row r="891" spans="1:84"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c r="BT891" s="37"/>
      <c r="BU891" s="416"/>
      <c r="BV891" s="417"/>
      <c r="BW891" s="37"/>
      <c r="BX891" s="37"/>
      <c r="BY891" s="37"/>
      <c r="BZ891" s="37"/>
      <c r="CA891" s="37"/>
      <c r="CB891" s="37"/>
      <c r="CC891" s="37"/>
      <c r="CD891" s="37"/>
      <c r="CE891" s="37"/>
      <c r="CF891" s="37"/>
    </row>
    <row r="892" spans="1:84"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c r="BQ892" s="37"/>
      <c r="BR892" s="37"/>
      <c r="BS892" s="37"/>
      <c r="BT892" s="37"/>
      <c r="BU892" s="416"/>
      <c r="BV892" s="417"/>
      <c r="BW892" s="37"/>
      <c r="BX892" s="37"/>
      <c r="BY892" s="37"/>
      <c r="BZ892" s="37"/>
      <c r="CA892" s="37"/>
      <c r="CB892" s="37"/>
      <c r="CC892" s="37"/>
      <c r="CD892" s="37"/>
      <c r="CE892" s="37"/>
      <c r="CF892" s="37"/>
    </row>
    <row r="893" spans="1:84"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c r="BQ893" s="37"/>
      <c r="BR893" s="37"/>
      <c r="BS893" s="37"/>
      <c r="BT893" s="37"/>
      <c r="BU893" s="416"/>
      <c r="BV893" s="417"/>
      <c r="BW893" s="37"/>
      <c r="BX893" s="37"/>
      <c r="BY893" s="37"/>
      <c r="BZ893" s="37"/>
      <c r="CA893" s="37"/>
      <c r="CB893" s="37"/>
      <c r="CC893" s="37"/>
      <c r="CD893" s="37"/>
      <c r="CE893" s="37"/>
      <c r="CF893" s="37"/>
    </row>
    <row r="894" spans="1:8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c r="BQ894" s="37"/>
      <c r="BR894" s="37"/>
      <c r="BS894" s="37"/>
      <c r="BT894" s="37"/>
      <c r="BU894" s="416"/>
      <c r="BV894" s="417"/>
      <c r="BW894" s="37"/>
      <c r="BX894" s="37"/>
      <c r="BY894" s="37"/>
      <c r="BZ894" s="37"/>
      <c r="CA894" s="37"/>
      <c r="CB894" s="37"/>
      <c r="CC894" s="37"/>
      <c r="CD894" s="37"/>
      <c r="CE894" s="37"/>
      <c r="CF894" s="37"/>
    </row>
    <row r="895" spans="1:84"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c r="BB895" s="37"/>
      <c r="BC895" s="37"/>
      <c r="BD895" s="37"/>
      <c r="BE895" s="37"/>
      <c r="BF895" s="37"/>
      <c r="BG895" s="37"/>
      <c r="BH895" s="37"/>
      <c r="BI895" s="37"/>
      <c r="BJ895" s="37"/>
      <c r="BK895" s="37"/>
      <c r="BL895" s="37"/>
      <c r="BM895" s="37"/>
      <c r="BN895" s="37"/>
      <c r="BO895" s="37"/>
      <c r="BP895" s="37"/>
      <c r="BQ895" s="37"/>
      <c r="BR895" s="37"/>
      <c r="BS895" s="37"/>
      <c r="BT895" s="37"/>
      <c r="BU895" s="416"/>
      <c r="BV895" s="417"/>
      <c r="BW895" s="37"/>
      <c r="BX895" s="37"/>
      <c r="BY895" s="37"/>
      <c r="BZ895" s="37"/>
      <c r="CA895" s="37"/>
      <c r="CB895" s="37"/>
      <c r="CC895" s="37"/>
      <c r="CD895" s="37"/>
      <c r="CE895" s="37"/>
      <c r="CF895" s="37"/>
    </row>
    <row r="896" spans="1:84"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c r="BB896" s="37"/>
      <c r="BC896" s="37"/>
      <c r="BD896" s="37"/>
      <c r="BE896" s="37"/>
      <c r="BF896" s="37"/>
      <c r="BG896" s="37"/>
      <c r="BH896" s="37"/>
      <c r="BI896" s="37"/>
      <c r="BJ896" s="37"/>
      <c r="BK896" s="37"/>
      <c r="BL896" s="37"/>
      <c r="BM896" s="37"/>
      <c r="BN896" s="37"/>
      <c r="BO896" s="37"/>
      <c r="BP896" s="37"/>
      <c r="BQ896" s="37"/>
      <c r="BR896" s="37"/>
      <c r="BS896" s="37"/>
      <c r="BT896" s="37"/>
      <c r="BU896" s="416"/>
      <c r="BV896" s="417"/>
      <c r="BW896" s="37"/>
      <c r="BX896" s="37"/>
      <c r="BY896" s="37"/>
      <c r="BZ896" s="37"/>
      <c r="CA896" s="37"/>
      <c r="CB896" s="37"/>
      <c r="CC896" s="37"/>
      <c r="CD896" s="37"/>
      <c r="CE896" s="37"/>
      <c r="CF896" s="37"/>
    </row>
    <row r="897" spans="1:84"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c r="BB897" s="37"/>
      <c r="BC897" s="37"/>
      <c r="BD897" s="37"/>
      <c r="BE897" s="37"/>
      <c r="BF897" s="37"/>
      <c r="BG897" s="37"/>
      <c r="BH897" s="37"/>
      <c r="BI897" s="37"/>
      <c r="BJ897" s="37"/>
      <c r="BK897" s="37"/>
      <c r="BL897" s="37"/>
      <c r="BM897" s="37"/>
      <c r="BN897" s="37"/>
      <c r="BO897" s="37"/>
      <c r="BP897" s="37"/>
      <c r="BQ897" s="37"/>
      <c r="BR897" s="37"/>
      <c r="BS897" s="37"/>
      <c r="BT897" s="37"/>
      <c r="BU897" s="416"/>
      <c r="BV897" s="417"/>
      <c r="BW897" s="37"/>
      <c r="BX897" s="37"/>
      <c r="BY897" s="37"/>
      <c r="BZ897" s="37"/>
      <c r="CA897" s="37"/>
      <c r="CB897" s="37"/>
      <c r="CC897" s="37"/>
      <c r="CD897" s="37"/>
      <c r="CE897" s="37"/>
      <c r="CF897" s="37"/>
    </row>
    <row r="898" spans="1:84"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s="37"/>
      <c r="BO898" s="37"/>
      <c r="BP898" s="37"/>
      <c r="BQ898" s="37"/>
      <c r="BR898" s="37"/>
      <c r="BS898" s="37"/>
      <c r="BT898" s="37"/>
      <c r="BU898" s="416"/>
      <c r="BV898" s="417"/>
      <c r="BW898" s="37"/>
      <c r="BX898" s="37"/>
      <c r="BY898" s="37"/>
      <c r="BZ898" s="37"/>
      <c r="CA898" s="37"/>
      <c r="CB898" s="37"/>
      <c r="CC898" s="37"/>
      <c r="CD898" s="37"/>
      <c r="CE898" s="37"/>
      <c r="CF898" s="37"/>
    </row>
    <row r="899" spans="1:84"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c r="BB899" s="37"/>
      <c r="BC899" s="37"/>
      <c r="BD899" s="37"/>
      <c r="BE899" s="37"/>
      <c r="BF899" s="37"/>
      <c r="BG899" s="37"/>
      <c r="BH899" s="37"/>
      <c r="BI899" s="37"/>
      <c r="BJ899" s="37"/>
      <c r="BK899" s="37"/>
      <c r="BL899" s="37"/>
      <c r="BM899" s="37"/>
      <c r="BN899" s="37"/>
      <c r="BO899" s="37"/>
      <c r="BP899" s="37"/>
      <c r="BQ899" s="37"/>
      <c r="BR899" s="37"/>
      <c r="BS899" s="37"/>
      <c r="BT899" s="37"/>
      <c r="BU899" s="416"/>
      <c r="BV899" s="417"/>
      <c r="BW899" s="37"/>
      <c r="BX899" s="37"/>
      <c r="BY899" s="37"/>
      <c r="BZ899" s="37"/>
      <c r="CA899" s="37"/>
      <c r="CB899" s="37"/>
      <c r="CC899" s="37"/>
      <c r="CD899" s="37"/>
      <c r="CE899" s="37"/>
      <c r="CF899" s="37"/>
    </row>
    <row r="900" spans="1:84"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c r="BB900" s="37"/>
      <c r="BC900" s="37"/>
      <c r="BD900" s="37"/>
      <c r="BE900" s="37"/>
      <c r="BF900" s="37"/>
      <c r="BG900" s="37"/>
      <c r="BH900" s="37"/>
      <c r="BI900" s="37"/>
      <c r="BJ900" s="37"/>
      <c r="BK900" s="37"/>
      <c r="BL900" s="37"/>
      <c r="BM900" s="37"/>
      <c r="BN900" s="37"/>
      <c r="BO900" s="37"/>
      <c r="BP900" s="37"/>
      <c r="BQ900" s="37"/>
      <c r="BR900" s="37"/>
      <c r="BS900" s="37"/>
      <c r="BT900" s="37"/>
      <c r="BU900" s="416"/>
      <c r="BV900" s="417"/>
      <c r="BW900" s="37"/>
      <c r="BX900" s="37"/>
      <c r="BY900" s="37"/>
      <c r="BZ900" s="37"/>
      <c r="CA900" s="37"/>
      <c r="CB900" s="37"/>
      <c r="CC900" s="37"/>
      <c r="CD900" s="37"/>
      <c r="CE900" s="37"/>
      <c r="CF900" s="37"/>
    </row>
    <row r="901" spans="1:84"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c r="BB901" s="37"/>
      <c r="BC901" s="37"/>
      <c r="BD901" s="37"/>
      <c r="BE901" s="37"/>
      <c r="BF901" s="37"/>
      <c r="BG901" s="37"/>
      <c r="BH901" s="37"/>
      <c r="BI901" s="37"/>
      <c r="BJ901" s="37"/>
      <c r="BK901" s="37"/>
      <c r="BL901" s="37"/>
      <c r="BM901" s="37"/>
      <c r="BN901" s="37"/>
      <c r="BO901" s="37"/>
      <c r="BP901" s="37"/>
      <c r="BQ901" s="37"/>
      <c r="BR901" s="37"/>
      <c r="BS901" s="37"/>
      <c r="BT901" s="37"/>
      <c r="BU901" s="416"/>
      <c r="BV901" s="417"/>
      <c r="BW901" s="37"/>
      <c r="BX901" s="37"/>
      <c r="BY901" s="37"/>
      <c r="BZ901" s="37"/>
      <c r="CA901" s="37"/>
      <c r="CB901" s="37"/>
      <c r="CC901" s="37"/>
      <c r="CD901" s="37"/>
      <c r="CE901" s="37"/>
      <c r="CF901" s="37"/>
    </row>
    <row r="902" spans="1:84"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416"/>
      <c r="BV902" s="417"/>
      <c r="BW902" s="37"/>
      <c r="BX902" s="37"/>
      <c r="BY902" s="37"/>
      <c r="BZ902" s="37"/>
      <c r="CA902" s="37"/>
      <c r="CB902" s="37"/>
      <c r="CC902" s="37"/>
      <c r="CD902" s="37"/>
      <c r="CE902" s="37"/>
      <c r="CF902" s="37"/>
    </row>
    <row r="903" spans="1:84"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416"/>
      <c r="BV903" s="417"/>
      <c r="BW903" s="37"/>
      <c r="BX903" s="37"/>
      <c r="BY903" s="37"/>
      <c r="BZ903" s="37"/>
      <c r="CA903" s="37"/>
      <c r="CB903" s="37"/>
      <c r="CC903" s="37"/>
      <c r="CD903" s="37"/>
      <c r="CE903" s="37"/>
      <c r="CF903" s="37"/>
    </row>
    <row r="904" spans="1:8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c r="BB904" s="37"/>
      <c r="BC904" s="37"/>
      <c r="BD904" s="37"/>
      <c r="BE904" s="37"/>
      <c r="BF904" s="37"/>
      <c r="BG904" s="37"/>
      <c r="BH904" s="37"/>
      <c r="BI904" s="37"/>
      <c r="BJ904" s="37"/>
      <c r="BK904" s="37"/>
      <c r="BL904" s="37"/>
      <c r="BM904" s="37"/>
      <c r="BN904" s="37"/>
      <c r="BO904" s="37"/>
      <c r="BP904" s="37"/>
      <c r="BQ904" s="37"/>
      <c r="BR904" s="37"/>
      <c r="BS904" s="37"/>
      <c r="BT904" s="37"/>
      <c r="BU904" s="416"/>
      <c r="BV904" s="417"/>
      <c r="BW904" s="37"/>
      <c r="BX904" s="37"/>
      <c r="BY904" s="37"/>
      <c r="BZ904" s="37"/>
      <c r="CA904" s="37"/>
      <c r="CB904" s="37"/>
      <c r="CC904" s="37"/>
      <c r="CD904" s="37"/>
      <c r="CE904" s="37"/>
      <c r="CF904" s="37"/>
    </row>
    <row r="905" spans="1:84"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c r="BB905" s="37"/>
      <c r="BC905" s="37"/>
      <c r="BD905" s="37"/>
      <c r="BE905" s="37"/>
      <c r="BF905" s="37"/>
      <c r="BG905" s="37"/>
      <c r="BH905" s="37"/>
      <c r="BI905" s="37"/>
      <c r="BJ905" s="37"/>
      <c r="BK905" s="37"/>
      <c r="BL905" s="37"/>
      <c r="BM905" s="37"/>
      <c r="BN905" s="37"/>
      <c r="BO905" s="37"/>
      <c r="BP905" s="37"/>
      <c r="BQ905" s="37"/>
      <c r="BR905" s="37"/>
      <c r="BS905" s="37"/>
      <c r="BT905" s="37"/>
      <c r="BU905" s="416"/>
      <c r="BV905" s="417"/>
      <c r="BW905" s="37"/>
      <c r="BX905" s="37"/>
      <c r="BY905" s="37"/>
      <c r="BZ905" s="37"/>
      <c r="CA905" s="37"/>
      <c r="CB905" s="37"/>
      <c r="CC905" s="37"/>
      <c r="CD905" s="37"/>
      <c r="CE905" s="37"/>
      <c r="CF905" s="37"/>
    </row>
    <row r="906" spans="1:84"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c r="BB906" s="37"/>
      <c r="BC906" s="37"/>
      <c r="BD906" s="37"/>
      <c r="BE906" s="37"/>
      <c r="BF906" s="37"/>
      <c r="BG906" s="37"/>
      <c r="BH906" s="37"/>
      <c r="BI906" s="37"/>
      <c r="BJ906" s="37"/>
      <c r="BK906" s="37"/>
      <c r="BL906" s="37"/>
      <c r="BM906" s="37"/>
      <c r="BN906" s="37"/>
      <c r="BO906" s="37"/>
      <c r="BP906" s="37"/>
      <c r="BQ906" s="37"/>
      <c r="BR906" s="37"/>
      <c r="BS906" s="37"/>
      <c r="BT906" s="37"/>
      <c r="BU906" s="416"/>
      <c r="BV906" s="417"/>
      <c r="BW906" s="37"/>
      <c r="BX906" s="37"/>
      <c r="BY906" s="37"/>
      <c r="BZ906" s="37"/>
      <c r="CA906" s="37"/>
      <c r="CB906" s="37"/>
      <c r="CC906" s="37"/>
      <c r="CD906" s="37"/>
      <c r="CE906" s="37"/>
      <c r="CF906" s="37"/>
    </row>
    <row r="907" spans="1:84"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c r="BB907" s="37"/>
      <c r="BC907" s="37"/>
      <c r="BD907" s="37"/>
      <c r="BE907" s="37"/>
      <c r="BF907" s="37"/>
      <c r="BG907" s="37"/>
      <c r="BH907" s="37"/>
      <c r="BI907" s="37"/>
      <c r="BJ907" s="37"/>
      <c r="BK907" s="37"/>
      <c r="BL907" s="37"/>
      <c r="BM907" s="37"/>
      <c r="BN907" s="37"/>
      <c r="BO907" s="37"/>
      <c r="BP907" s="37"/>
      <c r="BQ907" s="37"/>
      <c r="BR907" s="37"/>
      <c r="BS907" s="37"/>
      <c r="BT907" s="37"/>
      <c r="BU907" s="416"/>
      <c r="BV907" s="417"/>
      <c r="BW907" s="37"/>
      <c r="BX907" s="37"/>
      <c r="BY907" s="37"/>
      <c r="BZ907" s="37"/>
      <c r="CA907" s="37"/>
      <c r="CB907" s="37"/>
      <c r="CC907" s="37"/>
      <c r="CD907" s="37"/>
      <c r="CE907" s="37"/>
      <c r="CF907" s="37"/>
    </row>
    <row r="908" spans="1:84"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c r="BB908" s="37"/>
      <c r="BC908" s="37"/>
      <c r="BD908" s="37"/>
      <c r="BE908" s="37"/>
      <c r="BF908" s="37"/>
      <c r="BG908" s="37"/>
      <c r="BH908" s="37"/>
      <c r="BI908" s="37"/>
      <c r="BJ908" s="37"/>
      <c r="BK908" s="37"/>
      <c r="BL908" s="37"/>
      <c r="BM908" s="37"/>
      <c r="BN908" s="37"/>
      <c r="BO908" s="37"/>
      <c r="BP908" s="37"/>
      <c r="BQ908" s="37"/>
      <c r="BR908" s="37"/>
      <c r="BS908" s="37"/>
      <c r="BT908" s="37"/>
      <c r="BU908" s="416"/>
      <c r="BV908" s="417"/>
      <c r="BW908" s="37"/>
      <c r="BX908" s="37"/>
      <c r="BY908" s="37"/>
      <c r="BZ908" s="37"/>
      <c r="CA908" s="37"/>
      <c r="CB908" s="37"/>
      <c r="CC908" s="37"/>
      <c r="CD908" s="37"/>
      <c r="CE908" s="37"/>
      <c r="CF908" s="37"/>
    </row>
    <row r="909" spans="1:84"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c r="BB909" s="37"/>
      <c r="BC909" s="37"/>
      <c r="BD909" s="37"/>
      <c r="BE909" s="37"/>
      <c r="BF909" s="37"/>
      <c r="BG909" s="37"/>
      <c r="BH909" s="37"/>
      <c r="BI909" s="37"/>
      <c r="BJ909" s="37"/>
      <c r="BK909" s="37"/>
      <c r="BL909" s="37"/>
      <c r="BM909" s="37"/>
      <c r="BN909" s="37"/>
      <c r="BO909" s="37"/>
      <c r="BP909" s="37"/>
      <c r="BQ909" s="37"/>
      <c r="BR909" s="37"/>
      <c r="BS909" s="37"/>
      <c r="BT909" s="37"/>
      <c r="BU909" s="416"/>
      <c r="BV909" s="417"/>
      <c r="BW909" s="37"/>
      <c r="BX909" s="37"/>
      <c r="BY909" s="37"/>
      <c r="BZ909" s="37"/>
      <c r="CA909" s="37"/>
      <c r="CB909" s="37"/>
      <c r="CC909" s="37"/>
      <c r="CD909" s="37"/>
      <c r="CE909" s="37"/>
      <c r="CF909" s="37"/>
    </row>
    <row r="910" spans="1:84"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c r="BB910" s="37"/>
      <c r="BC910" s="37"/>
      <c r="BD910" s="37"/>
      <c r="BE910" s="37"/>
      <c r="BF910" s="37"/>
      <c r="BG910" s="37"/>
      <c r="BH910" s="37"/>
      <c r="BI910" s="37"/>
      <c r="BJ910" s="37"/>
      <c r="BK910" s="37"/>
      <c r="BL910" s="37"/>
      <c r="BM910" s="37"/>
      <c r="BN910" s="37"/>
      <c r="BO910" s="37"/>
      <c r="BP910" s="37"/>
      <c r="BQ910" s="37"/>
      <c r="BR910" s="37"/>
      <c r="BS910" s="37"/>
      <c r="BT910" s="37"/>
      <c r="BU910" s="416"/>
      <c r="BV910" s="417"/>
      <c r="BW910" s="37"/>
      <c r="BX910" s="37"/>
      <c r="BY910" s="37"/>
      <c r="BZ910" s="37"/>
      <c r="CA910" s="37"/>
      <c r="CB910" s="37"/>
      <c r="CC910" s="37"/>
      <c r="CD910" s="37"/>
      <c r="CE910" s="37"/>
      <c r="CF910" s="37"/>
    </row>
    <row r="911" spans="1:84"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s="37"/>
      <c r="BK911" s="37"/>
      <c r="BL911" s="37"/>
      <c r="BM911" s="37"/>
      <c r="BN911" s="37"/>
      <c r="BO911" s="37"/>
      <c r="BP911" s="37"/>
      <c r="BQ911" s="37"/>
      <c r="BR911" s="37"/>
      <c r="BS911" s="37"/>
      <c r="BT911" s="37"/>
      <c r="BU911" s="416"/>
      <c r="BV911" s="417"/>
      <c r="BW911" s="37"/>
      <c r="BX911" s="37"/>
      <c r="BY911" s="37"/>
      <c r="BZ911" s="37"/>
      <c r="CA911" s="37"/>
      <c r="CB911" s="37"/>
      <c r="CC911" s="37"/>
      <c r="CD911" s="37"/>
      <c r="CE911" s="37"/>
      <c r="CF911" s="37"/>
    </row>
    <row r="912" spans="1:84"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s="37"/>
      <c r="BK912" s="37"/>
      <c r="BL912" s="37"/>
      <c r="BM912" s="37"/>
      <c r="BN912" s="37"/>
      <c r="BO912" s="37"/>
      <c r="BP912" s="37"/>
      <c r="BQ912" s="37"/>
      <c r="BR912" s="37"/>
      <c r="BS912" s="37"/>
      <c r="BT912" s="37"/>
      <c r="BU912" s="416"/>
      <c r="BV912" s="417"/>
      <c r="BW912" s="37"/>
      <c r="BX912" s="37"/>
      <c r="BY912" s="37"/>
      <c r="BZ912" s="37"/>
      <c r="CA912" s="37"/>
      <c r="CB912" s="37"/>
      <c r="CC912" s="37"/>
      <c r="CD912" s="37"/>
      <c r="CE912" s="37"/>
      <c r="CF912" s="37"/>
    </row>
    <row r="913" spans="1:84"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c r="BC913" s="37"/>
      <c r="BD913" s="37"/>
      <c r="BE913" s="37"/>
      <c r="BF913" s="37"/>
      <c r="BG913" s="37"/>
      <c r="BH913" s="37"/>
      <c r="BI913" s="37"/>
      <c r="BJ913" s="37"/>
      <c r="BK913" s="37"/>
      <c r="BL913" s="37"/>
      <c r="BM913" s="37"/>
      <c r="BN913" s="37"/>
      <c r="BO913" s="37"/>
      <c r="BP913" s="37"/>
      <c r="BQ913" s="37"/>
      <c r="BR913" s="37"/>
      <c r="BS913" s="37"/>
      <c r="BT913" s="37"/>
      <c r="BU913" s="416"/>
      <c r="BV913" s="417"/>
      <c r="BW913" s="37"/>
      <c r="BX913" s="37"/>
      <c r="BY913" s="37"/>
      <c r="BZ913" s="37"/>
      <c r="CA913" s="37"/>
      <c r="CB913" s="37"/>
      <c r="CC913" s="37"/>
      <c r="CD913" s="37"/>
      <c r="CE913" s="37"/>
      <c r="CF913" s="37"/>
    </row>
    <row r="914" spans="1:8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c r="BC914" s="37"/>
      <c r="BD914" s="37"/>
      <c r="BE914" s="37"/>
      <c r="BF914" s="37"/>
      <c r="BG914" s="37"/>
      <c r="BH914" s="37"/>
      <c r="BI914" s="37"/>
      <c r="BJ914" s="37"/>
      <c r="BK914" s="37"/>
      <c r="BL914" s="37"/>
      <c r="BM914" s="37"/>
      <c r="BN914" s="37"/>
      <c r="BO914" s="37"/>
      <c r="BP914" s="37"/>
      <c r="BQ914" s="37"/>
      <c r="BR914" s="37"/>
      <c r="BS914" s="37"/>
      <c r="BT914" s="37"/>
      <c r="BU914" s="416"/>
      <c r="BV914" s="417"/>
      <c r="BW914" s="37"/>
      <c r="BX914" s="37"/>
      <c r="BY914" s="37"/>
      <c r="BZ914" s="37"/>
      <c r="CA914" s="37"/>
      <c r="CB914" s="37"/>
      <c r="CC914" s="37"/>
      <c r="CD914" s="37"/>
      <c r="CE914" s="37"/>
      <c r="CF914" s="37"/>
    </row>
    <row r="915" spans="1:84"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c r="BB915" s="37"/>
      <c r="BC915" s="37"/>
      <c r="BD915" s="37"/>
      <c r="BE915" s="37"/>
      <c r="BF915" s="37"/>
      <c r="BG915" s="37"/>
      <c r="BH915" s="37"/>
      <c r="BI915" s="37"/>
      <c r="BJ915" s="37"/>
      <c r="BK915" s="37"/>
      <c r="BL915" s="37"/>
      <c r="BM915" s="37"/>
      <c r="BN915" s="37"/>
      <c r="BO915" s="37"/>
      <c r="BP915" s="37"/>
      <c r="BQ915" s="37"/>
      <c r="BR915" s="37"/>
      <c r="BS915" s="37"/>
      <c r="BT915" s="37"/>
      <c r="BU915" s="416"/>
      <c r="BV915" s="417"/>
      <c r="BW915" s="37"/>
      <c r="BX915" s="37"/>
      <c r="BY915" s="37"/>
      <c r="BZ915" s="37"/>
      <c r="CA915" s="37"/>
      <c r="CB915" s="37"/>
      <c r="CC915" s="37"/>
      <c r="CD915" s="37"/>
      <c r="CE915" s="37"/>
      <c r="CF915" s="37"/>
    </row>
    <row r="916" spans="1:84"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416"/>
      <c r="BV916" s="417"/>
      <c r="BW916" s="37"/>
      <c r="BX916" s="37"/>
      <c r="BY916" s="37"/>
      <c r="BZ916" s="37"/>
      <c r="CA916" s="37"/>
      <c r="CB916" s="37"/>
      <c r="CC916" s="37"/>
      <c r="CD916" s="37"/>
      <c r="CE916" s="37"/>
      <c r="CF916" s="37"/>
    </row>
    <row r="917" spans="1:84"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416"/>
      <c r="BV917" s="417"/>
      <c r="BW917" s="37"/>
      <c r="BX917" s="37"/>
      <c r="BY917" s="37"/>
      <c r="BZ917" s="37"/>
      <c r="CA917" s="37"/>
      <c r="CB917" s="37"/>
      <c r="CC917" s="37"/>
      <c r="CD917" s="37"/>
      <c r="CE917" s="37"/>
      <c r="CF917" s="37"/>
    </row>
    <row r="918" spans="1:84"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416"/>
      <c r="BV918" s="417"/>
      <c r="BW918" s="37"/>
      <c r="BX918" s="37"/>
      <c r="BY918" s="37"/>
      <c r="BZ918" s="37"/>
      <c r="CA918" s="37"/>
      <c r="CB918" s="37"/>
      <c r="CC918" s="37"/>
      <c r="CD918" s="37"/>
      <c r="CE918" s="37"/>
      <c r="CF918" s="37"/>
    </row>
    <row r="919" spans="1:84"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416"/>
      <c r="BV919" s="417"/>
      <c r="BW919" s="37"/>
      <c r="BX919" s="37"/>
      <c r="BY919" s="37"/>
      <c r="BZ919" s="37"/>
      <c r="CA919" s="37"/>
      <c r="CB919" s="37"/>
      <c r="CC919" s="37"/>
      <c r="CD919" s="37"/>
      <c r="CE919" s="37"/>
      <c r="CF919" s="37"/>
    </row>
    <row r="920" spans="1:84"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416"/>
      <c r="BV920" s="417"/>
      <c r="BW920" s="37"/>
      <c r="BX920" s="37"/>
      <c r="BY920" s="37"/>
      <c r="BZ920" s="37"/>
      <c r="CA920" s="37"/>
      <c r="CB920" s="37"/>
      <c r="CC920" s="37"/>
      <c r="CD920" s="37"/>
      <c r="CE920" s="37"/>
      <c r="CF920" s="37"/>
    </row>
    <row r="921" spans="1:84"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416"/>
      <c r="BV921" s="417"/>
      <c r="BW921" s="37"/>
      <c r="BX921" s="37"/>
      <c r="BY921" s="37"/>
      <c r="BZ921" s="37"/>
      <c r="CA921" s="37"/>
      <c r="CB921" s="37"/>
      <c r="CC921" s="37"/>
      <c r="CD921" s="37"/>
      <c r="CE921" s="37"/>
      <c r="CF921" s="37"/>
    </row>
    <row r="922" spans="1:84"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416"/>
      <c r="BV922" s="417"/>
      <c r="BW922" s="37"/>
      <c r="BX922" s="37"/>
      <c r="BY922" s="37"/>
      <c r="BZ922" s="37"/>
      <c r="CA922" s="37"/>
      <c r="CB922" s="37"/>
      <c r="CC922" s="37"/>
      <c r="CD922" s="37"/>
      <c r="CE922" s="37"/>
      <c r="CF922" s="37"/>
    </row>
    <row r="923" spans="1:84"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416"/>
      <c r="BV923" s="417"/>
      <c r="BW923" s="37"/>
      <c r="BX923" s="37"/>
      <c r="BY923" s="37"/>
      <c r="BZ923" s="37"/>
      <c r="CA923" s="37"/>
      <c r="CB923" s="37"/>
      <c r="CC923" s="37"/>
      <c r="CD923" s="37"/>
      <c r="CE923" s="37"/>
      <c r="CF923" s="37"/>
    </row>
    <row r="924" spans="1:8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s="37"/>
      <c r="BO924" s="37"/>
      <c r="BP924" s="37"/>
      <c r="BQ924" s="37"/>
      <c r="BR924" s="37"/>
      <c r="BS924" s="37"/>
      <c r="BT924" s="37"/>
      <c r="BU924" s="416"/>
      <c r="BV924" s="417"/>
      <c r="BW924" s="37"/>
      <c r="BX924" s="37"/>
      <c r="BY924" s="37"/>
      <c r="BZ924" s="37"/>
      <c r="CA924" s="37"/>
      <c r="CB924" s="37"/>
      <c r="CC924" s="37"/>
      <c r="CD924" s="37"/>
      <c r="CE924" s="37"/>
      <c r="CF924" s="37"/>
    </row>
    <row r="925" spans="1:84"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416"/>
      <c r="BV925" s="417"/>
      <c r="BW925" s="37"/>
      <c r="BX925" s="37"/>
      <c r="BY925" s="37"/>
      <c r="BZ925" s="37"/>
      <c r="CA925" s="37"/>
      <c r="CB925" s="37"/>
      <c r="CC925" s="37"/>
      <c r="CD925" s="37"/>
      <c r="CE925" s="37"/>
      <c r="CF925" s="37"/>
    </row>
    <row r="926" spans="1:84"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416"/>
      <c r="BV926" s="417"/>
      <c r="BW926" s="37"/>
      <c r="BX926" s="37"/>
      <c r="BY926" s="37"/>
      <c r="BZ926" s="37"/>
      <c r="CA926" s="37"/>
      <c r="CB926" s="37"/>
      <c r="CC926" s="37"/>
      <c r="CD926" s="37"/>
      <c r="CE926" s="37"/>
      <c r="CF926" s="37"/>
    </row>
    <row r="927" spans="1:84"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416"/>
      <c r="BV927" s="417"/>
      <c r="BW927" s="37"/>
      <c r="BX927" s="37"/>
      <c r="BY927" s="37"/>
      <c r="BZ927" s="37"/>
      <c r="CA927" s="37"/>
      <c r="CB927" s="37"/>
      <c r="CC927" s="37"/>
      <c r="CD927" s="37"/>
      <c r="CE927" s="37"/>
      <c r="CF927" s="37"/>
    </row>
    <row r="928" spans="1:84"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416"/>
      <c r="BV928" s="417"/>
      <c r="BW928" s="37"/>
      <c r="BX928" s="37"/>
      <c r="BY928" s="37"/>
      <c r="BZ928" s="37"/>
      <c r="CA928" s="37"/>
      <c r="CB928" s="37"/>
      <c r="CC928" s="37"/>
      <c r="CD928" s="37"/>
      <c r="CE928" s="37"/>
      <c r="CF928" s="37"/>
    </row>
    <row r="929" spans="1:84"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416"/>
      <c r="BV929" s="417"/>
      <c r="BW929" s="37"/>
      <c r="BX929" s="37"/>
      <c r="BY929" s="37"/>
      <c r="BZ929" s="37"/>
      <c r="CA929" s="37"/>
      <c r="CB929" s="37"/>
      <c r="CC929" s="37"/>
      <c r="CD929" s="37"/>
      <c r="CE929" s="37"/>
      <c r="CF929" s="37"/>
    </row>
    <row r="930" spans="1:84"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416"/>
      <c r="BV930" s="417"/>
      <c r="BW930" s="37"/>
      <c r="BX930" s="37"/>
      <c r="BY930" s="37"/>
      <c r="BZ930" s="37"/>
      <c r="CA930" s="37"/>
      <c r="CB930" s="37"/>
      <c r="CC930" s="37"/>
      <c r="CD930" s="37"/>
      <c r="CE930" s="37"/>
      <c r="CF930" s="37"/>
    </row>
    <row r="931" spans="1:84"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416"/>
      <c r="BV931" s="417"/>
      <c r="BW931" s="37"/>
      <c r="BX931" s="37"/>
      <c r="BY931" s="37"/>
      <c r="BZ931" s="37"/>
      <c r="CA931" s="37"/>
      <c r="CB931" s="37"/>
      <c r="CC931" s="37"/>
      <c r="CD931" s="37"/>
      <c r="CE931" s="37"/>
      <c r="CF931" s="37"/>
    </row>
    <row r="932" spans="1:84"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c r="BB932" s="37"/>
      <c r="BC932" s="37"/>
      <c r="BD932" s="37"/>
      <c r="BE932" s="37"/>
      <c r="BF932" s="37"/>
      <c r="BG932" s="37"/>
      <c r="BH932" s="37"/>
      <c r="BI932" s="37"/>
      <c r="BJ932" s="37"/>
      <c r="BK932" s="37"/>
      <c r="BL932" s="37"/>
      <c r="BM932" s="37"/>
      <c r="BN932" s="37"/>
      <c r="BO932" s="37"/>
      <c r="BP932" s="37"/>
      <c r="BQ932" s="37"/>
      <c r="BR932" s="37"/>
      <c r="BS932" s="37"/>
      <c r="BT932" s="37"/>
      <c r="BU932" s="416"/>
      <c r="BV932" s="417"/>
      <c r="BW932" s="37"/>
      <c r="BX932" s="37"/>
      <c r="BY932" s="37"/>
      <c r="BZ932" s="37"/>
      <c r="CA932" s="37"/>
      <c r="CB932" s="37"/>
      <c r="CC932" s="37"/>
      <c r="CD932" s="37"/>
      <c r="CE932" s="37"/>
      <c r="CF932" s="37"/>
    </row>
    <row r="933" spans="1:84"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416"/>
      <c r="BV933" s="417"/>
      <c r="BW933" s="37"/>
      <c r="BX933" s="37"/>
      <c r="BY933" s="37"/>
      <c r="BZ933" s="37"/>
      <c r="CA933" s="37"/>
      <c r="CB933" s="37"/>
      <c r="CC933" s="37"/>
      <c r="CD933" s="37"/>
      <c r="CE933" s="37"/>
      <c r="CF933" s="37"/>
    </row>
    <row r="934" spans="1:8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416"/>
      <c r="BV934" s="417"/>
      <c r="BW934" s="37"/>
      <c r="BX934" s="37"/>
      <c r="BY934" s="37"/>
      <c r="BZ934" s="37"/>
      <c r="CA934" s="37"/>
      <c r="CB934" s="37"/>
      <c r="CC934" s="37"/>
      <c r="CD934" s="37"/>
      <c r="CE934" s="37"/>
      <c r="CF934" s="37"/>
    </row>
    <row r="935" spans="1:84"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416"/>
      <c r="BV935" s="417"/>
      <c r="BW935" s="37"/>
      <c r="BX935" s="37"/>
      <c r="BY935" s="37"/>
      <c r="BZ935" s="37"/>
      <c r="CA935" s="37"/>
      <c r="CB935" s="37"/>
      <c r="CC935" s="37"/>
      <c r="CD935" s="37"/>
      <c r="CE935" s="37"/>
      <c r="CF935" s="37"/>
    </row>
    <row r="936" spans="1:84"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416"/>
      <c r="BV936" s="417"/>
      <c r="BW936" s="37"/>
      <c r="BX936" s="37"/>
      <c r="BY936" s="37"/>
      <c r="BZ936" s="37"/>
      <c r="CA936" s="37"/>
      <c r="CB936" s="37"/>
      <c r="CC936" s="37"/>
      <c r="CD936" s="37"/>
      <c r="CE936" s="37"/>
      <c r="CF936" s="37"/>
    </row>
    <row r="937" spans="1:84"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416"/>
      <c r="BV937" s="417"/>
      <c r="BW937" s="37"/>
      <c r="BX937" s="37"/>
      <c r="BY937" s="37"/>
      <c r="BZ937" s="37"/>
      <c r="CA937" s="37"/>
      <c r="CB937" s="37"/>
      <c r="CC937" s="37"/>
      <c r="CD937" s="37"/>
      <c r="CE937" s="37"/>
      <c r="CF937" s="37"/>
    </row>
    <row r="938" spans="1:84"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416"/>
      <c r="BV938" s="417"/>
      <c r="BW938" s="37"/>
      <c r="BX938" s="37"/>
      <c r="BY938" s="37"/>
      <c r="BZ938" s="37"/>
      <c r="CA938" s="37"/>
      <c r="CB938" s="37"/>
      <c r="CC938" s="37"/>
      <c r="CD938" s="37"/>
      <c r="CE938" s="37"/>
      <c r="CF938" s="37"/>
    </row>
    <row r="939" spans="1:84"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416"/>
      <c r="BV939" s="417"/>
      <c r="BW939" s="37"/>
      <c r="BX939" s="37"/>
      <c r="BY939" s="37"/>
      <c r="BZ939" s="37"/>
      <c r="CA939" s="37"/>
      <c r="CB939" s="37"/>
      <c r="CC939" s="37"/>
      <c r="CD939" s="37"/>
      <c r="CE939" s="37"/>
      <c r="CF939" s="37"/>
    </row>
    <row r="940" spans="1:84"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416"/>
      <c r="BV940" s="417"/>
      <c r="BW940" s="37"/>
      <c r="BX940" s="37"/>
      <c r="BY940" s="37"/>
      <c r="BZ940" s="37"/>
      <c r="CA940" s="37"/>
      <c r="CB940" s="37"/>
      <c r="CC940" s="37"/>
      <c r="CD940" s="37"/>
      <c r="CE940" s="37"/>
      <c r="CF940" s="37"/>
    </row>
    <row r="941" spans="1:84"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416"/>
      <c r="BV941" s="417"/>
      <c r="BW941" s="37"/>
      <c r="BX941" s="37"/>
      <c r="BY941" s="37"/>
      <c r="BZ941" s="37"/>
      <c r="CA941" s="37"/>
      <c r="CB941" s="37"/>
      <c r="CC941" s="37"/>
      <c r="CD941" s="37"/>
      <c r="CE941" s="37"/>
      <c r="CF941" s="37"/>
    </row>
    <row r="942" spans="1:84"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416"/>
      <c r="BV942" s="417"/>
      <c r="BW942" s="37"/>
      <c r="BX942" s="37"/>
      <c r="BY942" s="37"/>
      <c r="BZ942" s="37"/>
      <c r="CA942" s="37"/>
      <c r="CB942" s="37"/>
      <c r="CC942" s="37"/>
      <c r="CD942" s="37"/>
      <c r="CE942" s="37"/>
      <c r="CF942" s="37"/>
    </row>
    <row r="943" spans="1:84"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416"/>
      <c r="BV943" s="417"/>
      <c r="BW943" s="37"/>
      <c r="BX943" s="37"/>
      <c r="BY943" s="37"/>
      <c r="BZ943" s="37"/>
      <c r="CA943" s="37"/>
      <c r="CB943" s="37"/>
      <c r="CC943" s="37"/>
      <c r="CD943" s="37"/>
      <c r="CE943" s="37"/>
      <c r="CF943" s="37"/>
    </row>
    <row r="944" spans="1:8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416"/>
      <c r="BV944" s="417"/>
      <c r="BW944" s="37"/>
      <c r="BX944" s="37"/>
      <c r="BY944" s="37"/>
      <c r="BZ944" s="37"/>
      <c r="CA944" s="37"/>
      <c r="CB944" s="37"/>
      <c r="CC944" s="37"/>
      <c r="CD944" s="37"/>
      <c r="CE944" s="37"/>
      <c r="CF944" s="37"/>
    </row>
    <row r="945" spans="1:84"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416"/>
      <c r="BV945" s="417"/>
      <c r="BW945" s="37"/>
      <c r="BX945" s="37"/>
      <c r="BY945" s="37"/>
      <c r="BZ945" s="37"/>
      <c r="CA945" s="37"/>
      <c r="CB945" s="37"/>
      <c r="CC945" s="37"/>
      <c r="CD945" s="37"/>
      <c r="CE945" s="37"/>
      <c r="CF945" s="37"/>
    </row>
    <row r="946" spans="1:84"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416"/>
      <c r="BV946" s="417"/>
      <c r="BW946" s="37"/>
      <c r="BX946" s="37"/>
      <c r="BY946" s="37"/>
      <c r="BZ946" s="37"/>
      <c r="CA946" s="37"/>
      <c r="CB946" s="37"/>
      <c r="CC946" s="37"/>
      <c r="CD946" s="37"/>
      <c r="CE946" s="37"/>
      <c r="CF946" s="37"/>
    </row>
    <row r="947" spans="1:84"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416"/>
      <c r="BV947" s="417"/>
      <c r="BW947" s="37"/>
      <c r="BX947" s="37"/>
      <c r="BY947" s="37"/>
      <c r="BZ947" s="37"/>
      <c r="CA947" s="37"/>
      <c r="CB947" s="37"/>
      <c r="CC947" s="37"/>
      <c r="CD947" s="37"/>
      <c r="CE947" s="37"/>
      <c r="CF947" s="37"/>
    </row>
    <row r="948" spans="1:84"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416"/>
      <c r="BV948" s="417"/>
      <c r="BW948" s="37"/>
      <c r="BX948" s="37"/>
      <c r="BY948" s="37"/>
      <c r="BZ948" s="37"/>
      <c r="CA948" s="37"/>
      <c r="CB948" s="37"/>
      <c r="CC948" s="37"/>
      <c r="CD948" s="37"/>
      <c r="CE948" s="37"/>
      <c r="CF948" s="37"/>
    </row>
    <row r="949" spans="1:84"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416"/>
      <c r="BV949" s="417"/>
      <c r="BW949" s="37"/>
      <c r="BX949" s="37"/>
      <c r="BY949" s="37"/>
      <c r="BZ949" s="37"/>
      <c r="CA949" s="37"/>
      <c r="CB949" s="37"/>
      <c r="CC949" s="37"/>
      <c r="CD949" s="37"/>
      <c r="CE949" s="37"/>
      <c r="CF949" s="37"/>
    </row>
    <row r="950" spans="1:84"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416"/>
      <c r="BV950" s="417"/>
      <c r="BW950" s="37"/>
      <c r="BX950" s="37"/>
      <c r="BY950" s="37"/>
      <c r="BZ950" s="37"/>
      <c r="CA950" s="37"/>
      <c r="CB950" s="37"/>
      <c r="CC950" s="37"/>
      <c r="CD950" s="37"/>
      <c r="CE950" s="37"/>
      <c r="CF950" s="37"/>
    </row>
    <row r="951" spans="1:84"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416"/>
      <c r="BV951" s="417"/>
      <c r="BW951" s="37"/>
      <c r="BX951" s="37"/>
      <c r="BY951" s="37"/>
      <c r="BZ951" s="37"/>
      <c r="CA951" s="37"/>
      <c r="CB951" s="37"/>
      <c r="CC951" s="37"/>
      <c r="CD951" s="37"/>
      <c r="CE951" s="37"/>
      <c r="CF951" s="37"/>
    </row>
    <row r="952" spans="1:84"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416"/>
      <c r="BV952" s="417"/>
      <c r="BW952" s="37"/>
      <c r="BX952" s="37"/>
      <c r="BY952" s="37"/>
      <c r="BZ952" s="37"/>
      <c r="CA952" s="37"/>
      <c r="CB952" s="37"/>
      <c r="CC952" s="37"/>
      <c r="CD952" s="37"/>
      <c r="CE952" s="37"/>
      <c r="CF952" s="37"/>
    </row>
    <row r="953" spans="1:84"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416"/>
      <c r="BV953" s="417"/>
      <c r="BW953" s="37"/>
      <c r="BX953" s="37"/>
      <c r="BY953" s="37"/>
      <c r="BZ953" s="37"/>
      <c r="CA953" s="37"/>
      <c r="CB953" s="37"/>
      <c r="CC953" s="37"/>
      <c r="CD953" s="37"/>
      <c r="CE953" s="37"/>
      <c r="CF953" s="37"/>
    </row>
    <row r="954" spans="1:8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416"/>
      <c r="BV954" s="417"/>
      <c r="BW954" s="37"/>
      <c r="BX954" s="37"/>
      <c r="BY954" s="37"/>
      <c r="BZ954" s="37"/>
      <c r="CA954" s="37"/>
      <c r="CB954" s="37"/>
      <c r="CC954" s="37"/>
      <c r="CD954" s="37"/>
      <c r="CE954" s="37"/>
      <c r="CF954" s="37"/>
    </row>
    <row r="955" spans="1:84"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416"/>
      <c r="BV955" s="417"/>
      <c r="BW955" s="37"/>
      <c r="BX955" s="37"/>
      <c r="BY955" s="37"/>
      <c r="BZ955" s="37"/>
      <c r="CA955" s="37"/>
      <c r="CB955" s="37"/>
      <c r="CC955" s="37"/>
      <c r="CD955" s="37"/>
      <c r="CE955" s="37"/>
      <c r="CF955" s="37"/>
    </row>
    <row r="956" spans="1:84"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416"/>
      <c r="BV956" s="417"/>
      <c r="BW956" s="37"/>
      <c r="BX956" s="37"/>
      <c r="BY956" s="37"/>
      <c r="BZ956" s="37"/>
      <c r="CA956" s="37"/>
      <c r="CB956" s="37"/>
      <c r="CC956" s="37"/>
      <c r="CD956" s="37"/>
      <c r="CE956" s="37"/>
      <c r="CF956" s="37"/>
    </row>
    <row r="957" spans="1:84"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416"/>
      <c r="BV957" s="417"/>
      <c r="BW957" s="37"/>
      <c r="BX957" s="37"/>
      <c r="BY957" s="37"/>
      <c r="BZ957" s="37"/>
      <c r="CA957" s="37"/>
      <c r="CB957" s="37"/>
      <c r="CC957" s="37"/>
      <c r="CD957" s="37"/>
      <c r="CE957" s="37"/>
      <c r="CF957" s="37"/>
    </row>
    <row r="958" spans="1:84"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416"/>
      <c r="BV958" s="417"/>
      <c r="BW958" s="37"/>
      <c r="BX958" s="37"/>
      <c r="BY958" s="37"/>
      <c r="BZ958" s="37"/>
      <c r="CA958" s="37"/>
      <c r="CB958" s="37"/>
      <c r="CC958" s="37"/>
      <c r="CD958" s="37"/>
      <c r="CE958" s="37"/>
      <c r="CF958" s="37"/>
    </row>
    <row r="959" spans="1:84"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416"/>
      <c r="BV959" s="417"/>
      <c r="BW959" s="37"/>
      <c r="BX959" s="37"/>
      <c r="BY959" s="37"/>
      <c r="BZ959" s="37"/>
      <c r="CA959" s="37"/>
      <c r="CB959" s="37"/>
      <c r="CC959" s="37"/>
      <c r="CD959" s="37"/>
      <c r="CE959" s="37"/>
      <c r="CF959" s="37"/>
    </row>
    <row r="960" spans="1:84"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416"/>
      <c r="BV960" s="417"/>
      <c r="BW960" s="37"/>
      <c r="BX960" s="37"/>
      <c r="BY960" s="37"/>
      <c r="BZ960" s="37"/>
      <c r="CA960" s="37"/>
      <c r="CB960" s="37"/>
      <c r="CC960" s="37"/>
      <c r="CD960" s="37"/>
      <c r="CE960" s="37"/>
      <c r="CF960" s="37"/>
    </row>
    <row r="961" spans="1:84"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416"/>
      <c r="BV961" s="417"/>
      <c r="BW961" s="37"/>
      <c r="BX961" s="37"/>
      <c r="BY961" s="37"/>
      <c r="BZ961" s="37"/>
      <c r="CA961" s="37"/>
      <c r="CB961" s="37"/>
      <c r="CC961" s="37"/>
      <c r="CD961" s="37"/>
      <c r="CE961" s="37"/>
      <c r="CF961" s="37"/>
    </row>
    <row r="962" spans="1:84"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416"/>
      <c r="BV962" s="417"/>
      <c r="BW962" s="37"/>
      <c r="BX962" s="37"/>
      <c r="BY962" s="37"/>
      <c r="BZ962" s="37"/>
      <c r="CA962" s="37"/>
      <c r="CB962" s="37"/>
      <c r="CC962" s="37"/>
      <c r="CD962" s="37"/>
      <c r="CE962" s="37"/>
      <c r="CF962" s="37"/>
    </row>
    <row r="963" spans="1:84"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416"/>
      <c r="BV963" s="417"/>
      <c r="BW963" s="37"/>
      <c r="BX963" s="37"/>
      <c r="BY963" s="37"/>
      <c r="BZ963" s="37"/>
      <c r="CA963" s="37"/>
      <c r="CB963" s="37"/>
      <c r="CC963" s="37"/>
      <c r="CD963" s="37"/>
      <c r="CE963" s="37"/>
      <c r="CF963" s="37"/>
    </row>
    <row r="964" spans="1:8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416"/>
      <c r="BV964" s="417"/>
      <c r="BW964" s="37"/>
      <c r="BX964" s="37"/>
      <c r="BY964" s="37"/>
      <c r="BZ964" s="37"/>
      <c r="CA964" s="37"/>
      <c r="CB964" s="37"/>
      <c r="CC964" s="37"/>
      <c r="CD964" s="37"/>
      <c r="CE964" s="37"/>
      <c r="CF964" s="37"/>
    </row>
    <row r="965" spans="1:84"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416"/>
      <c r="BV965" s="417"/>
      <c r="BW965" s="37"/>
      <c r="BX965" s="37"/>
      <c r="BY965" s="37"/>
      <c r="BZ965" s="37"/>
      <c r="CA965" s="37"/>
      <c r="CB965" s="37"/>
      <c r="CC965" s="37"/>
      <c r="CD965" s="37"/>
      <c r="CE965" s="37"/>
      <c r="CF965" s="37"/>
    </row>
    <row r="966" spans="1:84"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416"/>
      <c r="BV966" s="417"/>
      <c r="BW966" s="37"/>
      <c r="BX966" s="37"/>
      <c r="BY966" s="37"/>
      <c r="BZ966" s="37"/>
      <c r="CA966" s="37"/>
      <c r="CB966" s="37"/>
      <c r="CC966" s="37"/>
      <c r="CD966" s="37"/>
      <c r="CE966" s="37"/>
      <c r="CF966" s="37"/>
    </row>
    <row r="967" spans="1:84"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416"/>
      <c r="BV967" s="417"/>
      <c r="BW967" s="37"/>
      <c r="BX967" s="37"/>
      <c r="BY967" s="37"/>
      <c r="BZ967" s="37"/>
      <c r="CA967" s="37"/>
      <c r="CB967" s="37"/>
      <c r="CC967" s="37"/>
      <c r="CD967" s="37"/>
      <c r="CE967" s="37"/>
      <c r="CF967" s="37"/>
    </row>
    <row r="968" spans="1:84"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416"/>
      <c r="BV968" s="417"/>
      <c r="BW968" s="37"/>
      <c r="BX968" s="37"/>
      <c r="BY968" s="37"/>
      <c r="BZ968" s="37"/>
      <c r="CA968" s="37"/>
      <c r="CB968" s="37"/>
      <c r="CC968" s="37"/>
      <c r="CD968" s="37"/>
      <c r="CE968" s="37"/>
      <c r="CF968" s="37"/>
    </row>
    <row r="969" spans="1:84"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416"/>
      <c r="BV969" s="417"/>
      <c r="BW969" s="37"/>
      <c r="BX969" s="37"/>
      <c r="BY969" s="37"/>
      <c r="BZ969" s="37"/>
      <c r="CA969" s="37"/>
      <c r="CB969" s="37"/>
      <c r="CC969" s="37"/>
      <c r="CD969" s="37"/>
      <c r="CE969" s="37"/>
      <c r="CF969" s="37"/>
    </row>
    <row r="970" spans="1:84"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416"/>
      <c r="BV970" s="417"/>
      <c r="BW970" s="37"/>
      <c r="BX970" s="37"/>
      <c r="BY970" s="37"/>
      <c r="BZ970" s="37"/>
      <c r="CA970" s="37"/>
      <c r="CB970" s="37"/>
      <c r="CC970" s="37"/>
      <c r="CD970" s="37"/>
      <c r="CE970" s="37"/>
      <c r="CF970" s="37"/>
    </row>
    <row r="971" spans="1:84"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416"/>
      <c r="BV971" s="417"/>
      <c r="BW971" s="37"/>
      <c r="BX971" s="37"/>
      <c r="BY971" s="37"/>
      <c r="BZ971" s="37"/>
      <c r="CA971" s="37"/>
      <c r="CB971" s="37"/>
      <c r="CC971" s="37"/>
      <c r="CD971" s="37"/>
      <c r="CE971" s="37"/>
      <c r="CF971" s="37"/>
    </row>
    <row r="972" spans="1:84"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416"/>
      <c r="BV972" s="417"/>
      <c r="BW972" s="37"/>
      <c r="BX972" s="37"/>
      <c r="BY972" s="37"/>
      <c r="BZ972" s="37"/>
      <c r="CA972" s="37"/>
      <c r="CB972" s="37"/>
      <c r="CC972" s="37"/>
      <c r="CD972" s="37"/>
      <c r="CE972" s="37"/>
      <c r="CF972" s="37"/>
    </row>
    <row r="973" spans="1:84"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416"/>
      <c r="BV973" s="417"/>
      <c r="BW973" s="37"/>
      <c r="BX973" s="37"/>
      <c r="BY973" s="37"/>
      <c r="BZ973" s="37"/>
      <c r="CA973" s="37"/>
      <c r="CB973" s="37"/>
      <c r="CC973" s="37"/>
      <c r="CD973" s="37"/>
      <c r="CE973" s="37"/>
      <c r="CF973" s="37"/>
    </row>
    <row r="974" spans="1:8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416"/>
      <c r="BV974" s="417"/>
      <c r="BW974" s="37"/>
      <c r="BX974" s="37"/>
      <c r="BY974" s="37"/>
      <c r="BZ974" s="37"/>
      <c r="CA974" s="37"/>
      <c r="CB974" s="37"/>
      <c r="CC974" s="37"/>
      <c r="CD974" s="37"/>
      <c r="CE974" s="37"/>
      <c r="CF974" s="37"/>
    </row>
    <row r="975" spans="1:84"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416"/>
      <c r="BV975" s="417"/>
      <c r="BW975" s="37"/>
      <c r="BX975" s="37"/>
      <c r="BY975" s="37"/>
      <c r="BZ975" s="37"/>
      <c r="CA975" s="37"/>
      <c r="CB975" s="37"/>
      <c r="CC975" s="37"/>
      <c r="CD975" s="37"/>
      <c r="CE975" s="37"/>
      <c r="CF975" s="37"/>
    </row>
    <row r="976" spans="1:84"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416"/>
      <c r="BV976" s="417"/>
      <c r="BW976" s="37"/>
      <c r="BX976" s="37"/>
      <c r="BY976" s="37"/>
      <c r="BZ976" s="37"/>
      <c r="CA976" s="37"/>
      <c r="CB976" s="37"/>
      <c r="CC976" s="37"/>
      <c r="CD976" s="37"/>
      <c r="CE976" s="37"/>
      <c r="CF976" s="37"/>
    </row>
    <row r="977" spans="1:84"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416"/>
      <c r="BV977" s="417"/>
      <c r="BW977" s="37"/>
      <c r="BX977" s="37"/>
      <c r="BY977" s="37"/>
      <c r="BZ977" s="37"/>
      <c r="CA977" s="37"/>
      <c r="CB977" s="37"/>
      <c r="CC977" s="37"/>
      <c r="CD977" s="37"/>
      <c r="CE977" s="37"/>
      <c r="CF977" s="37"/>
    </row>
    <row r="978" spans="1:84"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416"/>
      <c r="BV978" s="417"/>
      <c r="BW978" s="37"/>
      <c r="BX978" s="37"/>
      <c r="BY978" s="37"/>
      <c r="BZ978" s="37"/>
      <c r="CA978" s="37"/>
      <c r="CB978" s="37"/>
      <c r="CC978" s="37"/>
      <c r="CD978" s="37"/>
      <c r="CE978" s="37"/>
      <c r="CF978" s="37"/>
    </row>
    <row r="979" spans="1:84"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416"/>
      <c r="BV979" s="417"/>
      <c r="BW979" s="37"/>
      <c r="BX979" s="37"/>
      <c r="BY979" s="37"/>
      <c r="BZ979" s="37"/>
      <c r="CA979" s="37"/>
      <c r="CB979" s="37"/>
      <c r="CC979" s="37"/>
      <c r="CD979" s="37"/>
      <c r="CE979" s="37"/>
      <c r="CF979" s="37"/>
    </row>
    <row r="980" spans="1:84"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416"/>
      <c r="BV980" s="417"/>
      <c r="BW980" s="37"/>
      <c r="BX980" s="37"/>
      <c r="BY980" s="37"/>
      <c r="BZ980" s="37"/>
      <c r="CA980" s="37"/>
      <c r="CB980" s="37"/>
      <c r="CC980" s="37"/>
      <c r="CD980" s="37"/>
      <c r="CE980" s="37"/>
      <c r="CF980" s="37"/>
    </row>
    <row r="981" spans="1:84"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416"/>
      <c r="BV981" s="417"/>
      <c r="BW981" s="37"/>
      <c r="BX981" s="37"/>
      <c r="BY981" s="37"/>
      <c r="BZ981" s="37"/>
      <c r="CA981" s="37"/>
      <c r="CB981" s="37"/>
      <c r="CC981" s="37"/>
      <c r="CD981" s="37"/>
      <c r="CE981" s="37"/>
      <c r="CF981" s="37"/>
    </row>
    <row r="982" spans="1:84"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416"/>
      <c r="BV982" s="417"/>
      <c r="BW982" s="37"/>
      <c r="BX982" s="37"/>
      <c r="BY982" s="37"/>
      <c r="BZ982" s="37"/>
      <c r="CA982" s="37"/>
      <c r="CB982" s="37"/>
      <c r="CC982" s="37"/>
      <c r="CD982" s="37"/>
      <c r="CE982" s="37"/>
      <c r="CF982" s="37"/>
    </row>
    <row r="983" spans="1:84"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416"/>
      <c r="BV983" s="417"/>
      <c r="BW983" s="37"/>
      <c r="BX983" s="37"/>
      <c r="BY983" s="37"/>
      <c r="BZ983" s="37"/>
      <c r="CA983" s="37"/>
      <c r="CB983" s="37"/>
      <c r="CC983" s="37"/>
      <c r="CD983" s="37"/>
      <c r="CE983" s="37"/>
      <c r="CF983" s="37"/>
    </row>
    <row r="984" spans="1: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416"/>
      <c r="BV984" s="417"/>
      <c r="BW984" s="37"/>
      <c r="BX984" s="37"/>
      <c r="BY984" s="37"/>
      <c r="BZ984" s="37"/>
      <c r="CA984" s="37"/>
      <c r="CB984" s="37"/>
      <c r="CC984" s="37"/>
      <c r="CD984" s="37"/>
      <c r="CE984" s="37"/>
      <c r="CF984" s="37"/>
    </row>
    <row r="985" spans="1:84"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416"/>
      <c r="BV985" s="417"/>
      <c r="BW985" s="37"/>
      <c r="BX985" s="37"/>
      <c r="BY985" s="37"/>
      <c r="BZ985" s="37"/>
      <c r="CA985" s="37"/>
      <c r="CB985" s="37"/>
      <c r="CC985" s="37"/>
      <c r="CD985" s="37"/>
      <c r="CE985" s="37"/>
      <c r="CF985" s="37"/>
    </row>
    <row r="986" spans="1:84"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416"/>
      <c r="BV986" s="417"/>
      <c r="BW986" s="37"/>
      <c r="BX986" s="37"/>
      <c r="BY986" s="37"/>
      <c r="BZ986" s="37"/>
      <c r="CA986" s="37"/>
      <c r="CB986" s="37"/>
      <c r="CC986" s="37"/>
      <c r="CD986" s="37"/>
      <c r="CE986" s="37"/>
      <c r="CF986" s="37"/>
    </row>
    <row r="987" spans="1:84"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416"/>
      <c r="BV987" s="417"/>
      <c r="BW987" s="37"/>
      <c r="BX987" s="37"/>
      <c r="BY987" s="37"/>
      <c r="BZ987" s="37"/>
      <c r="CA987" s="37"/>
      <c r="CB987" s="37"/>
      <c r="CC987" s="37"/>
      <c r="CD987" s="37"/>
      <c r="CE987" s="37"/>
      <c r="CF987" s="37"/>
    </row>
    <row r="988" spans="1:84"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416"/>
      <c r="BV988" s="417"/>
      <c r="BW988" s="37"/>
      <c r="BX988" s="37"/>
      <c r="BY988" s="37"/>
      <c r="BZ988" s="37"/>
      <c r="CA988" s="37"/>
      <c r="CB988" s="37"/>
      <c r="CC988" s="37"/>
      <c r="CD988" s="37"/>
      <c r="CE988" s="37"/>
      <c r="CF988" s="37"/>
    </row>
    <row r="989" spans="1:84"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416"/>
      <c r="BV989" s="417"/>
      <c r="BW989" s="37"/>
      <c r="BX989" s="37"/>
      <c r="BY989" s="37"/>
      <c r="BZ989" s="37"/>
      <c r="CA989" s="37"/>
      <c r="CB989" s="37"/>
      <c r="CC989" s="37"/>
      <c r="CD989" s="37"/>
      <c r="CE989" s="37"/>
      <c r="CF989" s="37"/>
    </row>
    <row r="990" spans="1:84"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416"/>
      <c r="BV990" s="417"/>
      <c r="BW990" s="37"/>
      <c r="BX990" s="37"/>
      <c r="BY990" s="37"/>
      <c r="BZ990" s="37"/>
      <c r="CA990" s="37"/>
      <c r="CB990" s="37"/>
      <c r="CC990" s="37"/>
      <c r="CD990" s="37"/>
      <c r="CE990" s="37"/>
      <c r="CF990" s="37"/>
    </row>
    <row r="991" spans="1:84"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416"/>
      <c r="BV991" s="417"/>
      <c r="BW991" s="37"/>
      <c r="BX991" s="37"/>
      <c r="BY991" s="37"/>
      <c r="BZ991" s="37"/>
      <c r="CA991" s="37"/>
      <c r="CB991" s="37"/>
      <c r="CC991" s="37"/>
      <c r="CD991" s="37"/>
      <c r="CE991" s="37"/>
      <c r="CF991" s="37"/>
    </row>
    <row r="992" spans="1:84"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416"/>
      <c r="BV992" s="417"/>
      <c r="BW992" s="37"/>
      <c r="BX992" s="37"/>
      <c r="BY992" s="37"/>
      <c r="BZ992" s="37"/>
      <c r="CA992" s="37"/>
      <c r="CB992" s="37"/>
      <c r="CC992" s="37"/>
      <c r="CD992" s="37"/>
      <c r="CE992" s="37"/>
      <c r="CF992" s="37"/>
    </row>
    <row r="993" spans="1:84"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416"/>
      <c r="BV993" s="417"/>
      <c r="BW993" s="37"/>
      <c r="BX993" s="37"/>
      <c r="BY993" s="37"/>
      <c r="BZ993" s="37"/>
      <c r="CA993" s="37"/>
      <c r="CB993" s="37"/>
      <c r="CC993" s="37"/>
      <c r="CD993" s="37"/>
      <c r="CE993" s="37"/>
      <c r="CF993" s="37"/>
    </row>
    <row r="994" spans="1:8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416"/>
      <c r="BV994" s="417"/>
      <c r="BW994" s="37"/>
      <c r="BX994" s="37"/>
      <c r="BY994" s="37"/>
      <c r="BZ994" s="37"/>
      <c r="CA994" s="37"/>
      <c r="CB994" s="37"/>
      <c r="CC994" s="37"/>
      <c r="CD994" s="37"/>
      <c r="CE994" s="37"/>
      <c r="CF994" s="37"/>
    </row>
    <row r="995" spans="1:84"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416"/>
      <c r="BV995" s="417"/>
      <c r="BW995" s="37"/>
      <c r="BX995" s="37"/>
      <c r="BY995" s="37"/>
      <c r="BZ995" s="37"/>
      <c r="CA995" s="37"/>
      <c r="CB995" s="37"/>
      <c r="CC995" s="37"/>
      <c r="CD995" s="37"/>
      <c r="CE995" s="37"/>
      <c r="CF995" s="37"/>
    </row>
    <row r="996" spans="1:84"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416"/>
      <c r="BV996" s="417"/>
      <c r="BW996" s="37"/>
      <c r="BX996" s="37"/>
      <c r="BY996" s="37"/>
      <c r="BZ996" s="37"/>
      <c r="CA996" s="37"/>
      <c r="CB996" s="37"/>
      <c r="CC996" s="37"/>
      <c r="CD996" s="37"/>
      <c r="CE996" s="37"/>
      <c r="CF996" s="37"/>
    </row>
    <row r="997" spans="1:84"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416"/>
      <c r="BV997" s="417"/>
      <c r="BW997" s="37"/>
      <c r="BX997" s="37"/>
      <c r="BY997" s="37"/>
      <c r="BZ997" s="37"/>
      <c r="CA997" s="37"/>
      <c r="CB997" s="37"/>
      <c r="CC997" s="37"/>
      <c r="CD997" s="37"/>
      <c r="CE997" s="37"/>
      <c r="CF997" s="37"/>
    </row>
    <row r="998" spans="1:84"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416"/>
      <c r="BV998" s="417"/>
      <c r="BW998" s="37"/>
      <c r="BX998" s="37"/>
      <c r="BY998" s="37"/>
      <c r="BZ998" s="37"/>
      <c r="CA998" s="37"/>
      <c r="CB998" s="37"/>
      <c r="CC998" s="37"/>
      <c r="CD998" s="37"/>
      <c r="CE998" s="37"/>
      <c r="CF998" s="37"/>
    </row>
    <row r="999" spans="1:84"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416"/>
      <c r="BV999" s="417"/>
      <c r="BW999" s="37"/>
      <c r="BX999" s="37"/>
      <c r="BY999" s="37"/>
      <c r="BZ999" s="37"/>
      <c r="CA999" s="37"/>
      <c r="CB999" s="37"/>
      <c r="CC999" s="37"/>
      <c r="CD999" s="37"/>
      <c r="CE999" s="37"/>
      <c r="CF999" s="37"/>
    </row>
    <row r="1000" spans="1:84"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416"/>
      <c r="BV1000" s="417"/>
      <c r="BW1000" s="37"/>
      <c r="BX1000" s="37"/>
      <c r="BY1000" s="37"/>
      <c r="BZ1000" s="37"/>
      <c r="CA1000" s="37"/>
      <c r="CB1000" s="37"/>
      <c r="CC1000" s="37"/>
      <c r="CD1000" s="37"/>
      <c r="CE1000" s="37"/>
      <c r="CF1000" s="37"/>
    </row>
  </sheetData>
  <mergeCells count="55">
    <mergeCell ref="BE8:BE10"/>
    <mergeCell ref="BF8:BF10"/>
    <mergeCell ref="L8:L10"/>
    <mergeCell ref="M8:M10"/>
    <mergeCell ref="AZ8:AZ10"/>
    <mergeCell ref="BA8:BA10"/>
    <mergeCell ref="BB8:BB10"/>
    <mergeCell ref="BC8:BC10"/>
    <mergeCell ref="BD8:BD10"/>
    <mergeCell ref="CC4:CG4"/>
    <mergeCell ref="D5:M5"/>
    <mergeCell ref="T5:AS5"/>
    <mergeCell ref="AT5:BA6"/>
    <mergeCell ref="BG5:BK6"/>
    <mergeCell ref="BL5:BQ6"/>
    <mergeCell ref="BR5:BT6"/>
    <mergeCell ref="BU5:BX6"/>
    <mergeCell ref="BY5:CB6"/>
    <mergeCell ref="CC5:CG6"/>
    <mergeCell ref="A8:A12"/>
    <mergeCell ref="B8:B12"/>
    <mergeCell ref="C8:C10"/>
    <mergeCell ref="AY8:AY10"/>
    <mergeCell ref="A1:A3"/>
    <mergeCell ref="B1:H1"/>
    <mergeCell ref="B2:H2"/>
    <mergeCell ref="B3:H3"/>
    <mergeCell ref="D8:D10"/>
    <mergeCell ref="E8:E10"/>
    <mergeCell ref="F8:F10"/>
    <mergeCell ref="G8:G10"/>
    <mergeCell ref="H8:H10"/>
    <mergeCell ref="I8:I10"/>
    <mergeCell ref="J8:J10"/>
    <mergeCell ref="K8:K10"/>
    <mergeCell ref="AX8:AX10"/>
    <mergeCell ref="T6:Z6"/>
    <mergeCell ref="AA6:AP6"/>
    <mergeCell ref="AU7:AV7"/>
    <mergeCell ref="AX7:AY7"/>
    <mergeCell ref="AS8:AS10"/>
    <mergeCell ref="AT8:AT10"/>
    <mergeCell ref="AU8:AU10"/>
    <mergeCell ref="AV8:AV10"/>
    <mergeCell ref="AW8:AW10"/>
    <mergeCell ref="J36:J38"/>
    <mergeCell ref="P8:P10"/>
    <mergeCell ref="Q8:Q10"/>
    <mergeCell ref="R8:R10"/>
    <mergeCell ref="S8:S10"/>
    <mergeCell ref="N8:N10"/>
    <mergeCell ref="O8:O10"/>
    <mergeCell ref="J27:J29"/>
    <mergeCell ref="J30:J32"/>
    <mergeCell ref="J33:J35"/>
  </mergeCells>
  <conditionalFormatting sqref="AV8">
    <cfRule type="cellIs" dxfId="172" priority="1" operator="equal">
      <formula>"RARA VEZ"</formula>
    </cfRule>
  </conditionalFormatting>
  <conditionalFormatting sqref="AV8">
    <cfRule type="cellIs" dxfId="171" priority="2" operator="equal">
      <formula>"IMPROBABLE"</formula>
    </cfRule>
  </conditionalFormatting>
  <conditionalFormatting sqref="AV8">
    <cfRule type="cellIs" dxfId="170" priority="3" operator="equal">
      <formula>"POSIBLE"</formula>
    </cfRule>
  </conditionalFormatting>
  <conditionalFormatting sqref="AV8">
    <cfRule type="cellIs" dxfId="169" priority="4" operator="equal">
      <formula>"PROBABLE"</formula>
    </cfRule>
  </conditionalFormatting>
  <conditionalFormatting sqref="AV8">
    <cfRule type="cellIs" dxfId="168" priority="5" operator="equal">
      <formula>"CASI SEGURO"</formula>
    </cfRule>
  </conditionalFormatting>
  <conditionalFormatting sqref="AY8">
    <cfRule type="containsText" dxfId="167" priority="6" stopIfTrue="1" operator="containsText" text="ALTA">
      <formula>NOT(ISERROR(SEARCH(("ALTA"),(AY8))))</formula>
    </cfRule>
  </conditionalFormatting>
  <conditionalFormatting sqref="AY8">
    <cfRule type="containsText" dxfId="166" priority="7" stopIfTrue="1" operator="containsText" text="MEDIA">
      <formula>NOT(ISERROR(SEARCH(("MEDIA"),(AY8))))</formula>
    </cfRule>
  </conditionalFormatting>
  <conditionalFormatting sqref="AY8">
    <cfRule type="containsText" dxfId="165" priority="8" stopIfTrue="1" operator="containsText" text="BAJA">
      <formula>NOT(ISERROR(SEARCH(("BAJA"),(AY8))))</formula>
    </cfRule>
  </conditionalFormatting>
  <conditionalFormatting sqref="AY8">
    <cfRule type="containsText" dxfId="164" priority="9" stopIfTrue="1" operator="containsText" text="ALTO">
      <formula>NOT(ISERROR(SEARCH(("ALTO"),(AY8))))</formula>
    </cfRule>
  </conditionalFormatting>
  <conditionalFormatting sqref="AY8">
    <cfRule type="containsText" dxfId="163" priority="10" stopIfTrue="1" operator="containsText" text="ALTO">
      <formula>NOT(ISERROR(SEARCH(("ALTO"),(AY8))))</formula>
    </cfRule>
  </conditionalFormatting>
  <conditionalFormatting sqref="AY8">
    <cfRule type="containsText" dxfId="162" priority="11" stopIfTrue="1" operator="containsText" text="MEDIO">
      <formula>NOT(ISERROR(SEARCH(("MEDIO"),(AY8))))</formula>
    </cfRule>
  </conditionalFormatting>
  <conditionalFormatting sqref="AY8">
    <cfRule type="containsText" dxfId="161" priority="12" stopIfTrue="1" operator="containsText" text="MEDIO">
      <formula>NOT(ISERROR(SEARCH(("MEDIO"),(AY8))))</formula>
    </cfRule>
  </conditionalFormatting>
  <conditionalFormatting sqref="AY8">
    <cfRule type="containsText" dxfId="160" priority="13" stopIfTrue="1" operator="containsText" text="BAJO">
      <formula>NOT(ISERROR(SEARCH(("BAJO"),(AY8))))</formula>
    </cfRule>
  </conditionalFormatting>
  <conditionalFormatting sqref="AY8">
    <cfRule type="cellIs" dxfId="159" priority="14" operator="equal">
      <formula>"INSIGNIFICANTE"</formula>
    </cfRule>
  </conditionalFormatting>
  <conditionalFormatting sqref="AY8">
    <cfRule type="cellIs" dxfId="158" priority="15" operator="equal">
      <formula>"MENOR"</formula>
    </cfRule>
  </conditionalFormatting>
  <conditionalFormatting sqref="AY8">
    <cfRule type="cellIs" dxfId="157" priority="16" operator="equal">
      <formula>"MODERADO"</formula>
    </cfRule>
  </conditionalFormatting>
  <conditionalFormatting sqref="AY8">
    <cfRule type="cellIs" dxfId="156" priority="17" operator="equal">
      <formula>"MAYOR"</formula>
    </cfRule>
  </conditionalFormatting>
  <conditionalFormatting sqref="AY8">
    <cfRule type="cellIs" dxfId="155" priority="18" operator="equal">
      <formula>"CATASTRÓFICO"</formula>
    </cfRule>
  </conditionalFormatting>
  <conditionalFormatting sqref="BA8">
    <cfRule type="cellIs" dxfId="154" priority="19" operator="equal">
      <formula>"EXTREMA 5:5"</formula>
    </cfRule>
  </conditionalFormatting>
  <conditionalFormatting sqref="BA8">
    <cfRule type="cellIs" dxfId="153" priority="20" operator="equal">
      <formula>"EXTREMA 4:5"</formula>
    </cfRule>
  </conditionalFormatting>
  <conditionalFormatting sqref="BA8">
    <cfRule type="cellIs" dxfId="152" priority="21" operator="equal">
      <formula>"EXTREMA 3:5"</formula>
    </cfRule>
  </conditionalFormatting>
  <conditionalFormatting sqref="BA8">
    <cfRule type="cellIs" dxfId="151" priority="22" operator="equal">
      <formula>"EXTREMA 2:5"</formula>
    </cfRule>
  </conditionalFormatting>
  <conditionalFormatting sqref="BA8">
    <cfRule type="cellIs" dxfId="150" priority="23" operator="equal">
      <formula>"EXTREMA 5:4"</formula>
    </cfRule>
  </conditionalFormatting>
  <conditionalFormatting sqref="BA8">
    <cfRule type="cellIs" dxfId="149" priority="24" operator="equal">
      <formula>"EXTREMA 4:4"</formula>
    </cfRule>
  </conditionalFormatting>
  <conditionalFormatting sqref="BA8">
    <cfRule type="cellIs" dxfId="148" priority="25" operator="equal">
      <formula>"EXTREMA 3:4"</formula>
    </cfRule>
  </conditionalFormatting>
  <conditionalFormatting sqref="BA8">
    <cfRule type="cellIs" dxfId="147" priority="26" operator="equal">
      <formula>"EXTREMA 5:3"</formula>
    </cfRule>
  </conditionalFormatting>
  <conditionalFormatting sqref="BA8">
    <cfRule type="cellIs" dxfId="146" priority="27" operator="equal">
      <formula>"ALTA 1:5"</formula>
    </cfRule>
  </conditionalFormatting>
  <conditionalFormatting sqref="BA8">
    <cfRule type="cellIs" dxfId="145" priority="28" operator="equal">
      <formula>"ALTA 2:4"</formula>
    </cfRule>
  </conditionalFormatting>
  <conditionalFormatting sqref="BA8">
    <cfRule type="cellIs" dxfId="144" priority="29" operator="equal">
      <formula>"ALTA 1:4"</formula>
    </cfRule>
  </conditionalFormatting>
  <conditionalFormatting sqref="BA8">
    <cfRule type="cellIs" dxfId="143" priority="30" operator="equal">
      <formula>"ALTA 4:3"</formula>
    </cfRule>
  </conditionalFormatting>
  <conditionalFormatting sqref="BA8">
    <cfRule type="cellIs" dxfId="142" priority="31" operator="equal">
      <formula>"ALTA 3:3"</formula>
    </cfRule>
  </conditionalFormatting>
  <conditionalFormatting sqref="BA8">
    <cfRule type="cellIs" dxfId="141" priority="32" operator="equal">
      <formula>"ALTA 5:2"</formula>
    </cfRule>
  </conditionalFormatting>
  <conditionalFormatting sqref="BA8">
    <cfRule type="cellIs" dxfId="140" priority="33" operator="equal">
      <formula>"ALTA 4:2"</formula>
    </cfRule>
  </conditionalFormatting>
  <conditionalFormatting sqref="BA8">
    <cfRule type="cellIs" dxfId="139" priority="34" operator="equal">
      <formula>"ALTA 5:1"</formula>
    </cfRule>
  </conditionalFormatting>
  <conditionalFormatting sqref="BA8">
    <cfRule type="cellIs" dxfId="138" priority="35" operator="equal">
      <formula>"MODERADA 2:3"</formula>
    </cfRule>
  </conditionalFormatting>
  <conditionalFormatting sqref="BA8">
    <cfRule type="cellIs" dxfId="137" priority="36" operator="equal">
      <formula>"MODERADA 1:3"</formula>
    </cfRule>
  </conditionalFormatting>
  <conditionalFormatting sqref="BA8">
    <cfRule type="cellIs" dxfId="136" priority="37" operator="equal">
      <formula>"MODERADA 3:2"</formula>
    </cfRule>
  </conditionalFormatting>
  <conditionalFormatting sqref="BA8">
    <cfRule type="cellIs" dxfId="135" priority="38" operator="equal">
      <formula>"MODERADA 4:1"</formula>
    </cfRule>
  </conditionalFormatting>
  <conditionalFormatting sqref="BA8">
    <cfRule type="cellIs" dxfId="134" priority="39" operator="equal">
      <formula>"BAJA 2:2"</formula>
    </cfRule>
  </conditionalFormatting>
  <conditionalFormatting sqref="BA8">
    <cfRule type="cellIs" dxfId="133" priority="40" operator="equal">
      <formula>"BAJA 1:2"</formula>
    </cfRule>
  </conditionalFormatting>
  <conditionalFormatting sqref="BA8">
    <cfRule type="cellIs" dxfId="132" priority="41" operator="equal">
      <formula>"BAJA 3:1"</formula>
    </cfRule>
  </conditionalFormatting>
  <conditionalFormatting sqref="BA8">
    <cfRule type="cellIs" dxfId="131" priority="42" operator="equal">
      <formula>"BAJA 2:1"</formula>
    </cfRule>
  </conditionalFormatting>
  <conditionalFormatting sqref="BA8">
    <cfRule type="cellIs" dxfId="130" priority="43" operator="equal">
      <formula>"BAJA 1:1"</formula>
    </cfRule>
  </conditionalFormatting>
  <conditionalFormatting sqref="AZ8">
    <cfRule type="containsText" dxfId="129" priority="44" stopIfTrue="1" operator="containsText" text="ALTA">
      <formula>NOT(ISERROR(SEARCH(("ALTA"),(AZ8))))</formula>
    </cfRule>
  </conditionalFormatting>
  <conditionalFormatting sqref="AZ8">
    <cfRule type="containsText" dxfId="128" priority="45" stopIfTrue="1" operator="containsText" text="MEDIA">
      <formula>NOT(ISERROR(SEARCH(("MEDIA"),(AZ8))))</formula>
    </cfRule>
  </conditionalFormatting>
  <conditionalFormatting sqref="AZ8">
    <cfRule type="containsText" dxfId="127" priority="46" stopIfTrue="1" operator="containsText" text="BAJA">
      <formula>NOT(ISERROR(SEARCH(("BAJA"),(AZ8))))</formula>
    </cfRule>
  </conditionalFormatting>
  <conditionalFormatting sqref="AZ8">
    <cfRule type="containsText" dxfId="126" priority="47" stopIfTrue="1" operator="containsText" text="ALTO">
      <formula>NOT(ISERROR(SEARCH(("ALTO"),(AZ8))))</formula>
    </cfRule>
  </conditionalFormatting>
  <conditionalFormatting sqref="AZ8">
    <cfRule type="containsText" dxfId="125" priority="48" stopIfTrue="1" operator="containsText" text="ALTO">
      <formula>NOT(ISERROR(SEARCH(("ALTO"),(AZ8))))</formula>
    </cfRule>
  </conditionalFormatting>
  <conditionalFormatting sqref="AZ8">
    <cfRule type="containsText" dxfId="124" priority="49" stopIfTrue="1" operator="containsText" text="MEDIO">
      <formula>NOT(ISERROR(SEARCH(("MEDIO"),(AZ8))))</formula>
    </cfRule>
  </conditionalFormatting>
  <conditionalFormatting sqref="AZ8">
    <cfRule type="containsText" dxfId="123" priority="50" stopIfTrue="1" operator="containsText" text="MEDIO">
      <formula>NOT(ISERROR(SEARCH(("MEDIO"),(AZ8))))</formula>
    </cfRule>
  </conditionalFormatting>
  <conditionalFormatting sqref="AZ8">
    <cfRule type="containsText" dxfId="122" priority="51" stopIfTrue="1" operator="containsText" text="BAJO">
      <formula>NOT(ISERROR(SEARCH(("BAJO"),(AZ8))))</formula>
    </cfRule>
  </conditionalFormatting>
  <conditionalFormatting sqref="AZ8">
    <cfRule type="cellIs" dxfId="121" priority="52" operator="equal">
      <formula>"INSIGNIFICANTE"</formula>
    </cfRule>
  </conditionalFormatting>
  <conditionalFormatting sqref="AZ8">
    <cfRule type="cellIs" dxfId="120" priority="53" operator="equal">
      <formula>"MENOR"</formula>
    </cfRule>
  </conditionalFormatting>
  <conditionalFormatting sqref="AZ8">
    <cfRule type="cellIs" dxfId="119" priority="54" operator="equal">
      <formula>"MODERADO"</formula>
    </cfRule>
  </conditionalFormatting>
  <conditionalFormatting sqref="AZ8">
    <cfRule type="cellIs" dxfId="118" priority="55" operator="equal">
      <formula>"MAYOR"</formula>
    </cfRule>
  </conditionalFormatting>
  <conditionalFormatting sqref="AZ8">
    <cfRule type="cellIs" dxfId="117" priority="56" operator="equal">
      <formula>"CATASTRÓFICO"</formula>
    </cfRule>
  </conditionalFormatting>
  <conditionalFormatting sqref="AV11:AV12">
    <cfRule type="cellIs" dxfId="116" priority="57" operator="equal">
      <formula>"RARA VEZ"</formula>
    </cfRule>
  </conditionalFormatting>
  <conditionalFormatting sqref="AV11:AV12">
    <cfRule type="cellIs" dxfId="115" priority="58" operator="equal">
      <formula>"IMPROBABLE"</formula>
    </cfRule>
  </conditionalFormatting>
  <conditionalFormatting sqref="AV11:AV12">
    <cfRule type="cellIs" dxfId="114" priority="59" operator="equal">
      <formula>"POSIBLE"</formula>
    </cfRule>
  </conditionalFormatting>
  <conditionalFormatting sqref="AV11:AV12">
    <cfRule type="cellIs" dxfId="113" priority="60" operator="equal">
      <formula>"PROBABLE"</formula>
    </cfRule>
  </conditionalFormatting>
  <conditionalFormatting sqref="AV11:AV12">
    <cfRule type="cellIs" dxfId="112" priority="61" operator="equal">
      <formula>"CASI SEGURO"</formula>
    </cfRule>
  </conditionalFormatting>
  <conditionalFormatting sqref="AY11:AY12">
    <cfRule type="containsText" dxfId="111" priority="62" stopIfTrue="1" operator="containsText" text="ALTA">
      <formula>NOT(ISERROR(SEARCH(("ALTA"),(AY11))))</formula>
    </cfRule>
  </conditionalFormatting>
  <conditionalFormatting sqref="AY11:AY12">
    <cfRule type="containsText" dxfId="110" priority="63" stopIfTrue="1" operator="containsText" text="MEDIA">
      <formula>NOT(ISERROR(SEARCH(("MEDIA"),(AY11))))</formula>
    </cfRule>
  </conditionalFormatting>
  <conditionalFormatting sqref="AY11:AY12">
    <cfRule type="containsText" dxfId="109" priority="64" stopIfTrue="1" operator="containsText" text="BAJA">
      <formula>NOT(ISERROR(SEARCH(("BAJA"),(AY11))))</formula>
    </cfRule>
  </conditionalFormatting>
  <conditionalFormatting sqref="AY11:AY12">
    <cfRule type="containsText" dxfId="108" priority="65" stopIfTrue="1" operator="containsText" text="ALTO">
      <formula>NOT(ISERROR(SEARCH(("ALTO"),(AY11))))</formula>
    </cfRule>
  </conditionalFormatting>
  <conditionalFormatting sqref="AY11:AY12">
    <cfRule type="containsText" dxfId="107" priority="66" stopIfTrue="1" operator="containsText" text="ALTO">
      <formula>NOT(ISERROR(SEARCH(("ALTO"),(AY11))))</formula>
    </cfRule>
  </conditionalFormatting>
  <conditionalFormatting sqref="AY11:AY12">
    <cfRule type="containsText" dxfId="106" priority="67" stopIfTrue="1" operator="containsText" text="MEDIO">
      <formula>NOT(ISERROR(SEARCH(("MEDIO"),(AY11))))</formula>
    </cfRule>
  </conditionalFormatting>
  <conditionalFormatting sqref="AY11:AY12">
    <cfRule type="containsText" dxfId="105" priority="68" stopIfTrue="1" operator="containsText" text="MEDIO">
      <formula>NOT(ISERROR(SEARCH(("MEDIO"),(AY11))))</formula>
    </cfRule>
  </conditionalFormatting>
  <conditionalFormatting sqref="AY11:AY12">
    <cfRule type="containsText" dxfId="104" priority="69" stopIfTrue="1" operator="containsText" text="BAJO">
      <formula>NOT(ISERROR(SEARCH(("BAJO"),(AY11))))</formula>
    </cfRule>
  </conditionalFormatting>
  <conditionalFormatting sqref="AY11:AY12">
    <cfRule type="cellIs" dxfId="103" priority="70" operator="equal">
      <formula>"INSIGNIFICANTE"</formula>
    </cfRule>
  </conditionalFormatting>
  <conditionalFormatting sqref="AY11:AY12">
    <cfRule type="cellIs" dxfId="102" priority="71" operator="equal">
      <formula>"MENOR"</formula>
    </cfRule>
  </conditionalFormatting>
  <conditionalFormatting sqref="AY11:AY12">
    <cfRule type="cellIs" dxfId="101" priority="72" operator="equal">
      <formula>"MODERADO"</formula>
    </cfRule>
  </conditionalFormatting>
  <conditionalFormatting sqref="AY11:AY12">
    <cfRule type="cellIs" dxfId="100" priority="73" operator="equal">
      <formula>"MAYOR"</formula>
    </cfRule>
  </conditionalFormatting>
  <conditionalFormatting sqref="AY11:AY12">
    <cfRule type="cellIs" dxfId="99" priority="74" operator="equal">
      <formula>"CATASTRÓFICO"</formula>
    </cfRule>
  </conditionalFormatting>
  <conditionalFormatting sqref="BA11:BA12">
    <cfRule type="cellIs" dxfId="98" priority="75" operator="equal">
      <formula>"EXTREMA 5:5"</formula>
    </cfRule>
  </conditionalFormatting>
  <conditionalFormatting sqref="BA11:BA12">
    <cfRule type="cellIs" dxfId="97" priority="76" operator="equal">
      <formula>"EXTREMA 4:5"</formula>
    </cfRule>
  </conditionalFormatting>
  <conditionalFormatting sqref="BA11:BA12">
    <cfRule type="cellIs" dxfId="96" priority="77" operator="equal">
      <formula>"EXTREMA 3:5"</formula>
    </cfRule>
  </conditionalFormatting>
  <conditionalFormatting sqref="BA11:BA12">
    <cfRule type="cellIs" dxfId="95" priority="78" operator="equal">
      <formula>"EXTREMA 2:5"</formula>
    </cfRule>
  </conditionalFormatting>
  <conditionalFormatting sqref="BA11:BA12">
    <cfRule type="cellIs" dxfId="94" priority="79" operator="equal">
      <formula>"EXTREMA 5:4"</formula>
    </cfRule>
  </conditionalFormatting>
  <conditionalFormatting sqref="BA11:BA12">
    <cfRule type="cellIs" dxfId="93" priority="80" operator="equal">
      <formula>"EXTREMA 4:4"</formula>
    </cfRule>
  </conditionalFormatting>
  <conditionalFormatting sqref="BA11:BA12">
    <cfRule type="cellIs" dxfId="92" priority="81" operator="equal">
      <formula>"EXTREMA 3:4"</formula>
    </cfRule>
  </conditionalFormatting>
  <conditionalFormatting sqref="BA11:BA12">
    <cfRule type="cellIs" dxfId="91" priority="82" operator="equal">
      <formula>"EXTREMA 5:3"</formula>
    </cfRule>
  </conditionalFormatting>
  <conditionalFormatting sqref="BA11:BA12">
    <cfRule type="cellIs" dxfId="90" priority="83" operator="equal">
      <formula>"ALTA 1:5"</formula>
    </cfRule>
  </conditionalFormatting>
  <conditionalFormatting sqref="BA11:BA12">
    <cfRule type="cellIs" dxfId="89" priority="84" operator="equal">
      <formula>"ALTA 2:4"</formula>
    </cfRule>
  </conditionalFormatting>
  <conditionalFormatting sqref="BA11:BA12">
    <cfRule type="cellIs" dxfId="88" priority="85" operator="equal">
      <formula>"ALTA 1:4"</formula>
    </cfRule>
  </conditionalFormatting>
  <conditionalFormatting sqref="BA11:BA12">
    <cfRule type="cellIs" dxfId="87" priority="86" operator="equal">
      <formula>"ALTA 4:3"</formula>
    </cfRule>
  </conditionalFormatting>
  <conditionalFormatting sqref="BA11:BA12">
    <cfRule type="cellIs" dxfId="86" priority="87" operator="equal">
      <formula>"ALTA 3:3"</formula>
    </cfRule>
  </conditionalFormatting>
  <conditionalFormatting sqref="BA11:BA12">
    <cfRule type="cellIs" dxfId="85" priority="88" operator="equal">
      <formula>"ALTA 5:2"</formula>
    </cfRule>
  </conditionalFormatting>
  <conditionalFormatting sqref="BA11:BA12">
    <cfRule type="cellIs" dxfId="84" priority="89" operator="equal">
      <formula>"ALTA 4:2"</formula>
    </cfRule>
  </conditionalFormatting>
  <conditionalFormatting sqref="BA11:BA12">
    <cfRule type="cellIs" dxfId="83" priority="90" operator="equal">
      <formula>"ALTA 5:1"</formula>
    </cfRule>
  </conditionalFormatting>
  <conditionalFormatting sqref="BA11:BA12">
    <cfRule type="cellIs" dxfId="82" priority="91" operator="equal">
      <formula>"MODERADA 2:3"</formula>
    </cfRule>
  </conditionalFormatting>
  <conditionalFormatting sqref="BA11:BA12">
    <cfRule type="cellIs" dxfId="81" priority="92" operator="equal">
      <formula>"MODERADA 1:3"</formula>
    </cfRule>
  </conditionalFormatting>
  <conditionalFormatting sqref="BA11:BA12">
    <cfRule type="cellIs" dxfId="80" priority="93" operator="equal">
      <formula>"MODERADA 3:2"</formula>
    </cfRule>
  </conditionalFormatting>
  <conditionalFormatting sqref="BA11:BA12">
    <cfRule type="cellIs" dxfId="79" priority="94" operator="equal">
      <formula>"MODERADA 4:1"</formula>
    </cfRule>
  </conditionalFormatting>
  <conditionalFormatting sqref="BA11:BA12">
    <cfRule type="cellIs" dxfId="78" priority="95" operator="equal">
      <formula>"BAJA 2:2"</formula>
    </cfRule>
  </conditionalFormatting>
  <conditionalFormatting sqref="BA11:BA12">
    <cfRule type="cellIs" dxfId="77" priority="96" operator="equal">
      <formula>"BAJA 1:2"</formula>
    </cfRule>
  </conditionalFormatting>
  <conditionalFormatting sqref="BA11:BA12">
    <cfRule type="cellIs" dxfId="76" priority="97" operator="equal">
      <formula>"BAJA 3:1"</formula>
    </cfRule>
  </conditionalFormatting>
  <conditionalFormatting sqref="BA11:BA12">
    <cfRule type="cellIs" dxfId="75" priority="98" operator="equal">
      <formula>"BAJA 2:1"</formula>
    </cfRule>
  </conditionalFormatting>
  <conditionalFormatting sqref="BA11:BA12">
    <cfRule type="cellIs" dxfId="74" priority="99" operator="equal">
      <formula>"BAJA 1:1"</formula>
    </cfRule>
  </conditionalFormatting>
  <conditionalFormatting sqref="AZ11:AZ12">
    <cfRule type="containsText" dxfId="73" priority="100" stopIfTrue="1" operator="containsText" text="ALTA">
      <formula>NOT(ISERROR(SEARCH(("ALTA"),(AZ11))))</formula>
    </cfRule>
  </conditionalFormatting>
  <conditionalFormatting sqref="AZ11:AZ12">
    <cfRule type="containsText" dxfId="72" priority="101" stopIfTrue="1" operator="containsText" text="MEDIA">
      <formula>NOT(ISERROR(SEARCH(("MEDIA"),(AZ11))))</formula>
    </cfRule>
  </conditionalFormatting>
  <conditionalFormatting sqref="AZ11:AZ12">
    <cfRule type="containsText" dxfId="71" priority="102" stopIfTrue="1" operator="containsText" text="BAJA">
      <formula>NOT(ISERROR(SEARCH(("BAJA"),(AZ11))))</formula>
    </cfRule>
  </conditionalFormatting>
  <conditionalFormatting sqref="AZ11:AZ12">
    <cfRule type="containsText" dxfId="70" priority="103" stopIfTrue="1" operator="containsText" text="ALTO">
      <formula>NOT(ISERROR(SEARCH(("ALTO"),(AZ11))))</formula>
    </cfRule>
  </conditionalFormatting>
  <conditionalFormatting sqref="AZ11:AZ12">
    <cfRule type="containsText" dxfId="69" priority="104" stopIfTrue="1" operator="containsText" text="ALTO">
      <formula>NOT(ISERROR(SEARCH(("ALTO"),(AZ11))))</formula>
    </cfRule>
  </conditionalFormatting>
  <conditionalFormatting sqref="AZ11:AZ12">
    <cfRule type="containsText" dxfId="68" priority="105" stopIfTrue="1" operator="containsText" text="MEDIO">
      <formula>NOT(ISERROR(SEARCH(("MEDIO"),(AZ11))))</formula>
    </cfRule>
  </conditionalFormatting>
  <conditionalFormatting sqref="AZ11:AZ12">
    <cfRule type="containsText" dxfId="67" priority="106" stopIfTrue="1" operator="containsText" text="MEDIO">
      <formula>NOT(ISERROR(SEARCH(("MEDIO"),(AZ11))))</formula>
    </cfRule>
  </conditionalFormatting>
  <conditionalFormatting sqref="AZ11:AZ12">
    <cfRule type="containsText" dxfId="66" priority="107" stopIfTrue="1" operator="containsText" text="BAJO">
      <formula>NOT(ISERROR(SEARCH(("BAJO"),(AZ11))))</formula>
    </cfRule>
  </conditionalFormatting>
  <conditionalFormatting sqref="AZ11:AZ12">
    <cfRule type="cellIs" dxfId="65" priority="108" operator="equal">
      <formula>"INSIGNIFICANTE"</formula>
    </cfRule>
  </conditionalFormatting>
  <conditionalFormatting sqref="AZ11:AZ12">
    <cfRule type="cellIs" dxfId="64" priority="109" operator="equal">
      <formula>"MENOR"</formula>
    </cfRule>
  </conditionalFormatting>
  <conditionalFormatting sqref="AZ11:AZ12">
    <cfRule type="cellIs" dxfId="63" priority="110" operator="equal">
      <formula>"MODERADO"</formula>
    </cfRule>
  </conditionalFormatting>
  <conditionalFormatting sqref="AZ11:AZ12">
    <cfRule type="cellIs" dxfId="62" priority="111" operator="equal">
      <formula>"MAYOR"</formula>
    </cfRule>
  </conditionalFormatting>
  <conditionalFormatting sqref="AZ11:AZ12">
    <cfRule type="cellIs" dxfId="61" priority="112" operator="equal">
      <formula>"CATASTRÓFICO"</formula>
    </cfRule>
  </conditionalFormatting>
  <conditionalFormatting sqref="I8">
    <cfRule type="cellIs" dxfId="60" priority="113" operator="equal">
      <formula>"RARA VEZ"</formula>
    </cfRule>
  </conditionalFormatting>
  <conditionalFormatting sqref="I8">
    <cfRule type="cellIs" dxfId="59" priority="114" operator="equal">
      <formula>"IMPROBABLE"</formula>
    </cfRule>
  </conditionalFormatting>
  <conditionalFormatting sqref="I8">
    <cfRule type="cellIs" dxfId="58" priority="115" operator="equal">
      <formula>"POSIBLE"</formula>
    </cfRule>
  </conditionalFormatting>
  <conditionalFormatting sqref="I8">
    <cfRule type="cellIs" dxfId="57" priority="116" operator="equal">
      <formula>"PROBABLE"</formula>
    </cfRule>
  </conditionalFormatting>
  <conditionalFormatting sqref="I8">
    <cfRule type="cellIs" dxfId="56" priority="117" operator="equal">
      <formula>"CASI SEGURO"</formula>
    </cfRule>
  </conditionalFormatting>
  <conditionalFormatting sqref="K8:L8">
    <cfRule type="containsText" dxfId="55" priority="118" stopIfTrue="1" operator="containsText" text="ALTA">
      <formula>NOT(ISERROR(SEARCH(("ALTA"),(K8))))</formula>
    </cfRule>
  </conditionalFormatting>
  <conditionalFormatting sqref="K8:L8">
    <cfRule type="containsText" dxfId="54" priority="119" stopIfTrue="1" operator="containsText" text="MEDIA">
      <formula>NOT(ISERROR(SEARCH(("MEDIA"),(K8))))</formula>
    </cfRule>
  </conditionalFormatting>
  <conditionalFormatting sqref="K8:L8">
    <cfRule type="containsText" dxfId="53" priority="120" stopIfTrue="1" operator="containsText" text="BAJA">
      <formula>NOT(ISERROR(SEARCH(("BAJA"),(K8))))</formula>
    </cfRule>
  </conditionalFormatting>
  <conditionalFormatting sqref="K8:L8">
    <cfRule type="containsText" dxfId="52" priority="121" stopIfTrue="1" operator="containsText" text="ALTO">
      <formula>NOT(ISERROR(SEARCH(("ALTO"),(K8))))</formula>
    </cfRule>
  </conditionalFormatting>
  <conditionalFormatting sqref="K8:L8">
    <cfRule type="containsText" dxfId="51" priority="122" stopIfTrue="1" operator="containsText" text="ALTO">
      <formula>NOT(ISERROR(SEARCH(("ALTO"),(K8))))</formula>
    </cfRule>
  </conditionalFormatting>
  <conditionalFormatting sqref="K8:L8">
    <cfRule type="containsText" dxfId="50" priority="123" stopIfTrue="1" operator="containsText" text="MEDIO">
      <formula>NOT(ISERROR(SEARCH(("MEDIO"),(K8))))</formula>
    </cfRule>
  </conditionalFormatting>
  <conditionalFormatting sqref="K8:L8">
    <cfRule type="containsText" dxfId="49" priority="124" stopIfTrue="1" operator="containsText" text="MEDIO">
      <formula>NOT(ISERROR(SEARCH(("MEDIO"),(K8))))</formula>
    </cfRule>
  </conditionalFormatting>
  <conditionalFormatting sqref="K8:L8">
    <cfRule type="containsText" dxfId="48" priority="125" stopIfTrue="1" operator="containsText" text="BAJO">
      <formula>NOT(ISERROR(SEARCH(("BAJO"),(K8))))</formula>
    </cfRule>
  </conditionalFormatting>
  <conditionalFormatting sqref="K8:L8">
    <cfRule type="cellIs" dxfId="47" priority="126" operator="equal">
      <formula>"INSIGNIFICANTE"</formula>
    </cfRule>
  </conditionalFormatting>
  <conditionalFormatting sqref="K8:L8">
    <cfRule type="cellIs" dxfId="46" priority="127" operator="equal">
      <formula>"MENOR"</formula>
    </cfRule>
  </conditionalFormatting>
  <conditionalFormatting sqref="K8:L8">
    <cfRule type="cellIs" dxfId="45" priority="128" operator="equal">
      <formula>"MODERADO"</formula>
    </cfRule>
  </conditionalFormatting>
  <conditionalFormatting sqref="K8:L8">
    <cfRule type="cellIs" dxfId="44" priority="129" operator="equal">
      <formula>"MAYOR"</formula>
    </cfRule>
  </conditionalFormatting>
  <conditionalFormatting sqref="K8:L8">
    <cfRule type="cellIs" dxfId="43" priority="130" operator="equal">
      <formula>"CATASTRÓFICO"</formula>
    </cfRule>
  </conditionalFormatting>
  <conditionalFormatting sqref="I11:I12">
    <cfRule type="cellIs" dxfId="42" priority="131" operator="equal">
      <formula>"RARA VEZ"</formula>
    </cfRule>
  </conditionalFormatting>
  <conditionalFormatting sqref="I11:I12">
    <cfRule type="cellIs" dxfId="41" priority="132" operator="equal">
      <formula>"IMPROBABLE"</formula>
    </cfRule>
  </conditionalFormatting>
  <conditionalFormatting sqref="I11:I12">
    <cfRule type="cellIs" dxfId="40" priority="133" operator="equal">
      <formula>"POSIBLE"</formula>
    </cfRule>
  </conditionalFormatting>
  <conditionalFormatting sqref="I11:I12">
    <cfRule type="cellIs" dxfId="39" priority="134" operator="equal">
      <formula>"PROBABLE"</formula>
    </cfRule>
  </conditionalFormatting>
  <conditionalFormatting sqref="I11:I12">
    <cfRule type="cellIs" dxfId="38" priority="135" operator="equal">
      <formula>"CASI SEGURO"</formula>
    </cfRule>
  </conditionalFormatting>
  <conditionalFormatting sqref="K11:L12">
    <cfRule type="containsText" dxfId="37" priority="136" stopIfTrue="1" operator="containsText" text="ALTA">
      <formula>NOT(ISERROR(SEARCH(("ALTA"),(K11))))</formula>
    </cfRule>
  </conditionalFormatting>
  <conditionalFormatting sqref="K11:L12">
    <cfRule type="containsText" dxfId="36" priority="137" stopIfTrue="1" operator="containsText" text="MEDIA">
      <formula>NOT(ISERROR(SEARCH(("MEDIA"),(K11))))</formula>
    </cfRule>
  </conditionalFormatting>
  <conditionalFormatting sqref="K11:L12">
    <cfRule type="containsText" dxfId="35" priority="138" stopIfTrue="1" operator="containsText" text="BAJA">
      <formula>NOT(ISERROR(SEARCH(("BAJA"),(K11))))</formula>
    </cfRule>
  </conditionalFormatting>
  <conditionalFormatting sqref="K11:L12">
    <cfRule type="containsText" dxfId="34" priority="139" stopIfTrue="1" operator="containsText" text="ALTO">
      <formula>NOT(ISERROR(SEARCH(("ALTO"),(K11))))</formula>
    </cfRule>
  </conditionalFormatting>
  <conditionalFormatting sqref="K11:L12">
    <cfRule type="containsText" dxfId="33" priority="140" stopIfTrue="1" operator="containsText" text="ALTO">
      <formula>NOT(ISERROR(SEARCH(("ALTO"),(K11))))</formula>
    </cfRule>
  </conditionalFormatting>
  <conditionalFormatting sqref="K11:L12">
    <cfRule type="containsText" dxfId="32" priority="141" stopIfTrue="1" operator="containsText" text="MEDIO">
      <formula>NOT(ISERROR(SEARCH(("MEDIO"),(K11))))</formula>
    </cfRule>
  </conditionalFormatting>
  <conditionalFormatting sqref="K11:L12">
    <cfRule type="containsText" dxfId="31" priority="142" stopIfTrue="1" operator="containsText" text="MEDIO">
      <formula>NOT(ISERROR(SEARCH(("MEDIO"),(K11))))</formula>
    </cfRule>
  </conditionalFormatting>
  <conditionalFormatting sqref="K11:L12">
    <cfRule type="containsText" dxfId="30" priority="143" stopIfTrue="1" operator="containsText" text="BAJO">
      <formula>NOT(ISERROR(SEARCH(("BAJO"),(K11))))</formula>
    </cfRule>
  </conditionalFormatting>
  <conditionalFormatting sqref="K11:L12">
    <cfRule type="cellIs" dxfId="29" priority="144" operator="equal">
      <formula>"INSIGNIFICANTE"</formula>
    </cfRule>
  </conditionalFormatting>
  <conditionalFormatting sqref="K11:L12">
    <cfRule type="cellIs" dxfId="28" priority="145" operator="equal">
      <formula>"MENOR"</formula>
    </cfRule>
  </conditionalFormatting>
  <conditionalFormatting sqref="K11:L12">
    <cfRule type="cellIs" dxfId="27" priority="146" operator="equal">
      <formula>"MODERADO"</formula>
    </cfRule>
  </conditionalFormatting>
  <conditionalFormatting sqref="K11:L12">
    <cfRule type="cellIs" dxfId="26" priority="147" operator="equal">
      <formula>"MAYOR"</formula>
    </cfRule>
  </conditionalFormatting>
  <conditionalFormatting sqref="K11:L12">
    <cfRule type="cellIs" dxfId="25" priority="148" operator="equal">
      <formula>"CATASTRÓFICO"</formula>
    </cfRule>
  </conditionalFormatting>
  <conditionalFormatting sqref="M8 M11:M12">
    <cfRule type="cellIs" dxfId="24" priority="149" operator="equal">
      <formula>"EXTREMA 5:5"</formula>
    </cfRule>
  </conditionalFormatting>
  <conditionalFormatting sqref="M8 M11:M12">
    <cfRule type="cellIs" dxfId="23" priority="150" operator="equal">
      <formula>"EXTREMA 4:5"</formula>
    </cfRule>
  </conditionalFormatting>
  <conditionalFormatting sqref="M8 M11:M12">
    <cfRule type="cellIs" dxfId="22" priority="151" operator="equal">
      <formula>"EXTREMA 3:5"</formula>
    </cfRule>
  </conditionalFormatting>
  <conditionalFormatting sqref="M8 M11:M12">
    <cfRule type="cellIs" dxfId="21" priority="152" operator="equal">
      <formula>"EXTREMA 2:5"</formula>
    </cfRule>
  </conditionalFormatting>
  <conditionalFormatting sqref="M8 M11:M12">
    <cfRule type="cellIs" dxfId="20" priority="153" operator="equal">
      <formula>"EXTREMA 5:4"</formula>
    </cfRule>
  </conditionalFormatting>
  <conditionalFormatting sqref="M8 M11:M12">
    <cfRule type="cellIs" dxfId="19" priority="154" operator="equal">
      <formula>"EXTREMA 4:4"</formula>
    </cfRule>
  </conditionalFormatting>
  <conditionalFormatting sqref="M8 M11:M12">
    <cfRule type="cellIs" dxfId="18" priority="155" operator="equal">
      <formula>"EXTREMA 3:4"</formula>
    </cfRule>
  </conditionalFormatting>
  <conditionalFormatting sqref="M8 M11:M12">
    <cfRule type="cellIs" dxfId="17" priority="156" operator="equal">
      <formula>"EXTREMA 5:3"</formula>
    </cfRule>
  </conditionalFormatting>
  <conditionalFormatting sqref="M8 M11:M12">
    <cfRule type="cellIs" dxfId="16" priority="157" operator="equal">
      <formula>"ALTA 1:5"</formula>
    </cfRule>
  </conditionalFormatting>
  <conditionalFormatting sqref="M8 M11:M12">
    <cfRule type="cellIs" dxfId="15" priority="158" operator="equal">
      <formula>"ALTA 2:4"</formula>
    </cfRule>
  </conditionalFormatting>
  <conditionalFormatting sqref="M8 M11:M12">
    <cfRule type="cellIs" dxfId="14" priority="159" operator="equal">
      <formula>"ALTA 1:4"</formula>
    </cfRule>
  </conditionalFormatting>
  <conditionalFormatting sqref="M8 M11:M12">
    <cfRule type="cellIs" dxfId="13" priority="160" operator="equal">
      <formula>"ALTA 4:3"</formula>
    </cfRule>
  </conditionalFormatting>
  <conditionalFormatting sqref="M8 M11:M12">
    <cfRule type="cellIs" dxfId="12" priority="161" operator="equal">
      <formula>"ALTA 3:3"</formula>
    </cfRule>
  </conditionalFormatting>
  <conditionalFormatting sqref="M8 M11:M12">
    <cfRule type="cellIs" dxfId="11" priority="162" operator="equal">
      <formula>"ALTA 5:2"</formula>
    </cfRule>
  </conditionalFormatting>
  <conditionalFormatting sqref="M8 M11:M12">
    <cfRule type="cellIs" dxfId="10" priority="163" operator="equal">
      <formula>"ALTA 4:2"</formula>
    </cfRule>
  </conditionalFormatting>
  <conditionalFormatting sqref="M8 M11:M12">
    <cfRule type="cellIs" dxfId="9" priority="164" operator="equal">
      <formula>"ALTA 5:1"</formula>
    </cfRule>
  </conditionalFormatting>
  <conditionalFormatting sqref="M8 M11:M12">
    <cfRule type="cellIs" dxfId="8" priority="165" operator="equal">
      <formula>"MODERADA 2:3"</formula>
    </cfRule>
  </conditionalFormatting>
  <conditionalFormatting sqref="M8 M11:M12">
    <cfRule type="cellIs" dxfId="7" priority="166" operator="equal">
      <formula>"MODERADA 1:3"</formula>
    </cfRule>
  </conditionalFormatting>
  <conditionalFormatting sqref="M8 M11:M12">
    <cfRule type="cellIs" dxfId="6" priority="167" operator="equal">
      <formula>"MODERADA 3:2"</formula>
    </cfRule>
  </conditionalFormatting>
  <conditionalFormatting sqref="M8 M11:M12">
    <cfRule type="cellIs" dxfId="5" priority="168" operator="equal">
      <formula>"MODERADA 4:1"</formula>
    </cfRule>
  </conditionalFormatting>
  <conditionalFormatting sqref="M8 M11:M12">
    <cfRule type="cellIs" dxfId="4" priority="169" operator="equal">
      <formula>"BAJA 2:2"</formula>
    </cfRule>
  </conditionalFormatting>
  <conditionalFormatting sqref="M8 M11:M12">
    <cfRule type="cellIs" dxfId="3" priority="170" operator="equal">
      <formula>"BAJA 1:2"</formula>
    </cfRule>
  </conditionalFormatting>
  <conditionalFormatting sqref="M8 M11:M12">
    <cfRule type="cellIs" dxfId="2" priority="171" operator="equal">
      <formula>"BAJA 3:1"</formula>
    </cfRule>
  </conditionalFormatting>
  <conditionalFormatting sqref="M8 M11:M12">
    <cfRule type="cellIs" dxfId="1" priority="172" operator="equal">
      <formula>"BAJA 2:1"</formula>
    </cfRule>
  </conditionalFormatting>
  <conditionalFormatting sqref="M8 M11:M12">
    <cfRule type="cellIs" dxfId="0" priority="173" operator="equal">
      <formula>"BAJA 1:1"</formula>
    </cfRule>
  </conditionalFormatting>
  <dataValidations count="14">
    <dataValidation type="list" allowBlank="1" showErrorMessage="1" sqref="AG8:AG12" xr:uid="{00000000-0002-0000-1000-000000000000}">
      <formula1>$AG$93:$AG$95</formula1>
    </dataValidation>
    <dataValidation type="list" allowBlank="1" showErrorMessage="1" sqref="AI8:AI12" xr:uid="{00000000-0002-0000-1000-000001000000}">
      <formula1>$AI$93:$AI$94</formula1>
    </dataValidation>
    <dataValidation type="list" allowBlank="1" showInputMessage="1" showErrorMessage="1" prompt="CALIFIQUE - 1 - Insignificante_x000a_2 - Menor_x000a_3 - Moderado_x000a_4 - Mayor_x000a_5 - Catastrófico" sqref="J8" xr:uid="{00000000-0002-0000-1000-000002000000}">
      <formula1>$AI$25:$AI$29</formula1>
    </dataValidation>
    <dataValidation type="list" allowBlank="1" showErrorMessage="1" sqref="AA8:AA12" xr:uid="{00000000-0002-0000-1000-000003000000}">
      <formula1>$AA$93:$AA$94</formula1>
    </dataValidation>
    <dataValidation type="list" allowBlank="1" showErrorMessage="1" sqref="AK8:AK12" xr:uid="{00000000-0002-0000-1000-000004000000}">
      <formula1>$AK$93:$AK$94</formula1>
    </dataValidation>
    <dataValidation type="list" allowBlank="1" showErrorMessage="1" sqref="AT8 AW8 AT11:AT12 AW11:AW12" xr:uid="{00000000-0002-0000-1000-000005000000}">
      <formula1>$AT$93:$AT$95</formula1>
    </dataValidation>
    <dataValidation type="list" allowBlank="1" showInputMessage="1" showErrorMessage="1" prompt="Seleccione el tipo de riesgo de acuerdo a la lista desplegable" sqref="G8 G11:G12" xr:uid="{00000000-0002-0000-1000-000006000000}">
      <formula1>$AH$12:$AH$34</formula1>
    </dataValidation>
    <dataValidation type="list" allowBlank="1" showInputMessage="1" prompt="CALIFIQUE - 1 - Rara vez_x000a_2 - Improbable_x000a_3 - Posible_x000a_4 - Probable_x000a_5 - Casi Seguro_x000a_" sqref="H8 AU8 AU11:AU12" xr:uid="{00000000-0002-0000-1000-000007000000}">
      <formula1>$AI$12:$AI$29</formula1>
    </dataValidation>
    <dataValidation type="list" allowBlank="1" showInputMessage="1" showErrorMessage="1" prompt="CALIFIQUE - 1 - Insignificante_x000a_2 - Menor_x000a_3 - Moderado_x000a_4 - Mayor_x000a_5 - Catastrófico" sqref="AX8 J11:J12 AX11:AX12 J27 J30 J33 J36 J39" xr:uid="{00000000-0002-0000-1000-000008000000}">
      <formula1>$AI$12:$AI$29</formula1>
    </dataValidation>
    <dataValidation type="list" allowBlank="1" showErrorMessage="1" sqref="AC8:AC12" xr:uid="{00000000-0002-0000-1000-000009000000}">
      <formula1>$AC$93:$AC$94</formula1>
    </dataValidation>
    <dataValidation type="list" allowBlank="1" showErrorMessage="1" sqref="AE8:AE12" xr:uid="{00000000-0002-0000-1000-00000A000000}">
      <formula1>$AE$93:$AE$94</formula1>
    </dataValidation>
    <dataValidation type="list" allowBlank="1" showErrorMessage="1" sqref="S8 S11:S12" xr:uid="{00000000-0002-0000-1000-00000B000000}">
      <formula1>$S$27:$S$30</formula1>
    </dataValidation>
    <dataValidation type="list" allowBlank="1" showErrorMessage="1" sqref="AM8:AM12" xr:uid="{00000000-0002-0000-1000-00000C000000}">
      <formula1>$AM$93:$AM$95</formula1>
    </dataValidation>
    <dataValidation type="list" allowBlank="1" showErrorMessage="1" sqref="AQ8:AS8 AQ9:AR10 AQ11:AS12" xr:uid="{00000000-0002-0000-1000-00000D000000}">
      <formula1>$AQ$93:$AQ$95</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1.21875" defaultRowHeight="15" customHeight="1"/>
  <cols>
    <col min="1" max="2" width="14.109375" customWidth="1"/>
    <col min="3" max="3" width="18.44140625" customWidth="1"/>
    <col min="4" max="4" width="9.44140625" customWidth="1"/>
    <col min="5" max="5" width="11.5546875" customWidth="1"/>
    <col min="6" max="6" width="7.33203125" customWidth="1"/>
    <col min="7" max="7" width="42.21875" customWidth="1"/>
    <col min="8" max="8" width="11" customWidth="1"/>
    <col min="9" max="9" width="29.88671875" customWidth="1"/>
    <col min="10" max="10" width="20.77734375" customWidth="1"/>
    <col min="11" max="11" width="21.88671875" customWidth="1"/>
    <col min="12" max="12" width="33.6640625" customWidth="1"/>
    <col min="13" max="13" width="31.5546875" customWidth="1"/>
    <col min="14" max="14" width="55.88671875" customWidth="1"/>
    <col min="15" max="15" width="13.21875" customWidth="1"/>
    <col min="16" max="17" width="11.5546875" customWidth="1"/>
    <col min="18" max="26" width="10.5546875" customWidth="1"/>
  </cols>
  <sheetData>
    <row r="1" spans="1:26" ht="15.75" customHeight="1">
      <c r="A1" s="418" t="s">
        <v>2295</v>
      </c>
      <c r="B1" s="418" t="s">
        <v>2296</v>
      </c>
      <c r="C1" s="418" t="s">
        <v>2297</v>
      </c>
      <c r="D1" s="418" t="s">
        <v>2298</v>
      </c>
      <c r="E1" s="418" t="s">
        <v>2299</v>
      </c>
      <c r="F1" s="418"/>
      <c r="G1" s="418" t="s">
        <v>329</v>
      </c>
      <c r="H1" s="418" t="s">
        <v>2300</v>
      </c>
      <c r="I1" s="418" t="s">
        <v>2301</v>
      </c>
      <c r="J1" s="418" t="s">
        <v>2302</v>
      </c>
      <c r="K1" s="418" t="s">
        <v>2303</v>
      </c>
      <c r="L1" s="418" t="s">
        <v>2304</v>
      </c>
      <c r="M1" s="418" t="s">
        <v>2305</v>
      </c>
      <c r="N1" s="418" t="s">
        <v>2306</v>
      </c>
      <c r="O1" s="418" t="s">
        <v>2307</v>
      </c>
      <c r="P1" s="418" t="s">
        <v>2308</v>
      </c>
      <c r="Q1" s="419" t="s">
        <v>2309</v>
      </c>
      <c r="R1" s="419"/>
      <c r="S1" s="419"/>
      <c r="T1" s="419"/>
      <c r="U1" s="419"/>
      <c r="V1" s="419"/>
      <c r="W1" s="419"/>
      <c r="X1" s="419"/>
      <c r="Y1" s="419"/>
      <c r="Z1" s="419"/>
    </row>
    <row r="2" spans="1:26" ht="15.75" customHeight="1">
      <c r="A2" s="419">
        <v>1</v>
      </c>
      <c r="B2" s="419">
        <v>1</v>
      </c>
      <c r="C2" s="419" t="s">
        <v>2310</v>
      </c>
      <c r="D2" s="419" t="s">
        <v>2311</v>
      </c>
      <c r="E2" s="419" t="s">
        <v>488</v>
      </c>
      <c r="F2" s="419">
        <v>1</v>
      </c>
      <c r="G2" s="419" t="s">
        <v>2312</v>
      </c>
      <c r="H2" s="419" t="s">
        <v>2313</v>
      </c>
      <c r="I2" s="419" t="s">
        <v>2314</v>
      </c>
      <c r="J2" s="419" t="s">
        <v>2315</v>
      </c>
      <c r="K2" s="419" t="s">
        <v>2316</v>
      </c>
      <c r="L2" s="419" t="s">
        <v>2317</v>
      </c>
      <c r="M2" s="419" t="s">
        <v>2318</v>
      </c>
      <c r="N2" s="419" t="s">
        <v>2319</v>
      </c>
      <c r="O2" s="419" t="s">
        <v>2320</v>
      </c>
      <c r="P2" s="419" t="s">
        <v>2321</v>
      </c>
      <c r="Q2" s="419" t="s">
        <v>2322</v>
      </c>
      <c r="R2" s="419"/>
      <c r="S2" s="419"/>
      <c r="T2" s="419"/>
      <c r="U2" s="419"/>
      <c r="V2" s="419"/>
      <c r="W2" s="419"/>
      <c r="X2" s="419"/>
      <c r="Y2" s="419"/>
      <c r="Z2" s="419"/>
    </row>
    <row r="3" spans="1:26" ht="15.75" customHeight="1">
      <c r="A3" s="419">
        <v>2</v>
      </c>
      <c r="B3" s="419">
        <v>2</v>
      </c>
      <c r="C3" s="419" t="s">
        <v>2311</v>
      </c>
      <c r="D3" s="419"/>
      <c r="E3" s="419" t="s">
        <v>2323</v>
      </c>
      <c r="F3" s="419">
        <v>2</v>
      </c>
      <c r="G3" s="419" t="s">
        <v>2324</v>
      </c>
      <c r="H3" s="419"/>
      <c r="I3" s="419" t="s">
        <v>2325</v>
      </c>
      <c r="J3" s="419" t="s">
        <v>2326</v>
      </c>
      <c r="K3" s="419" t="s">
        <v>2327</v>
      </c>
      <c r="L3" s="419" t="s">
        <v>2328</v>
      </c>
      <c r="M3" s="419" t="s">
        <v>2329</v>
      </c>
      <c r="N3" s="419" t="s">
        <v>2330</v>
      </c>
      <c r="O3" s="419" t="s">
        <v>2331</v>
      </c>
      <c r="P3" s="419" t="s">
        <v>216</v>
      </c>
      <c r="Q3" s="419"/>
      <c r="R3" s="419"/>
      <c r="S3" s="419"/>
      <c r="T3" s="419"/>
      <c r="U3" s="419"/>
      <c r="V3" s="419"/>
      <c r="W3" s="419"/>
      <c r="X3" s="419"/>
      <c r="Y3" s="419"/>
      <c r="Z3" s="419"/>
    </row>
    <row r="4" spans="1:26" ht="15.75" customHeight="1">
      <c r="A4" s="419">
        <v>3</v>
      </c>
      <c r="B4" s="419">
        <v>3</v>
      </c>
      <c r="C4" s="419"/>
      <c r="D4" s="419"/>
      <c r="E4" s="419"/>
      <c r="F4" s="419">
        <v>3</v>
      </c>
      <c r="G4" s="419" t="s">
        <v>2332</v>
      </c>
      <c r="H4" s="419"/>
      <c r="I4" s="419"/>
      <c r="J4" s="419" t="s">
        <v>2332</v>
      </c>
      <c r="K4" s="419" t="s">
        <v>2333</v>
      </c>
      <c r="L4" s="419" t="s">
        <v>2334</v>
      </c>
      <c r="M4" s="419" t="s">
        <v>2335</v>
      </c>
      <c r="N4" s="419" t="s">
        <v>2336</v>
      </c>
      <c r="O4" s="419" t="s">
        <v>2337</v>
      </c>
      <c r="P4" s="419"/>
      <c r="Q4" s="419"/>
      <c r="R4" s="419"/>
      <c r="S4" s="419"/>
      <c r="T4" s="419"/>
      <c r="U4" s="419"/>
      <c r="V4" s="419"/>
      <c r="W4" s="419"/>
      <c r="X4" s="419"/>
      <c r="Y4" s="419"/>
      <c r="Z4" s="419"/>
    </row>
    <row r="5" spans="1:26" ht="15.75" customHeight="1">
      <c r="A5" s="419">
        <v>4</v>
      </c>
      <c r="B5" s="419">
        <v>4</v>
      </c>
      <c r="C5" s="419" t="s">
        <v>2338</v>
      </c>
      <c r="D5" s="419"/>
      <c r="E5" s="419"/>
      <c r="F5" s="419">
        <v>4</v>
      </c>
      <c r="G5" s="419" t="s">
        <v>2339</v>
      </c>
      <c r="H5" s="419"/>
      <c r="I5" s="419"/>
      <c r="J5" s="419" t="s">
        <v>2340</v>
      </c>
      <c r="K5" s="419" t="s">
        <v>2341</v>
      </c>
      <c r="L5" s="419" t="s">
        <v>2342</v>
      </c>
      <c r="M5" s="419" t="s">
        <v>2343</v>
      </c>
      <c r="N5" s="419" t="s">
        <v>2344</v>
      </c>
      <c r="O5" s="419"/>
      <c r="P5" s="419"/>
      <c r="Q5" s="419"/>
      <c r="R5" s="419"/>
      <c r="S5" s="419"/>
      <c r="T5" s="419"/>
      <c r="U5" s="419"/>
      <c r="V5" s="419"/>
      <c r="W5" s="419"/>
      <c r="X5" s="419"/>
      <c r="Y5" s="419"/>
      <c r="Z5" s="419"/>
    </row>
    <row r="6" spans="1:26" ht="15.75" customHeight="1">
      <c r="A6" s="419">
        <v>5</v>
      </c>
      <c r="B6" s="419">
        <v>5</v>
      </c>
      <c r="C6" s="419"/>
      <c r="D6" s="419"/>
      <c r="E6" s="419"/>
      <c r="F6" s="419">
        <v>5</v>
      </c>
      <c r="G6" s="419" t="s">
        <v>2345</v>
      </c>
      <c r="H6" s="419"/>
      <c r="I6" s="419"/>
      <c r="J6" s="419"/>
      <c r="K6" s="419"/>
      <c r="L6" s="419"/>
      <c r="M6" s="419"/>
      <c r="N6" s="419" t="s">
        <v>2346</v>
      </c>
      <c r="O6" s="419"/>
      <c r="P6" s="419"/>
      <c r="Q6" s="419"/>
      <c r="R6" s="419"/>
      <c r="S6" s="419"/>
      <c r="T6" s="419"/>
      <c r="U6" s="419"/>
      <c r="V6" s="419"/>
      <c r="W6" s="419"/>
      <c r="X6" s="419"/>
      <c r="Y6" s="419"/>
      <c r="Z6" s="419"/>
    </row>
    <row r="7" spans="1:26" ht="15.75" customHeight="1">
      <c r="A7" s="419"/>
      <c r="B7" s="419"/>
      <c r="C7" s="419" t="s">
        <v>2310</v>
      </c>
      <c r="D7" s="419"/>
      <c r="E7" s="419"/>
      <c r="F7" s="419">
        <v>6</v>
      </c>
      <c r="G7" s="419" t="s">
        <v>2347</v>
      </c>
      <c r="H7" s="419"/>
      <c r="I7" s="419"/>
      <c r="J7" s="419"/>
      <c r="K7" s="419"/>
      <c r="L7" s="419"/>
      <c r="M7" s="419"/>
      <c r="N7" s="419" t="s">
        <v>2348</v>
      </c>
      <c r="O7" s="419"/>
      <c r="P7" s="419"/>
      <c r="Q7" s="419"/>
      <c r="R7" s="419"/>
      <c r="S7" s="419"/>
      <c r="T7" s="419"/>
      <c r="U7" s="419"/>
      <c r="V7" s="419"/>
      <c r="W7" s="419"/>
      <c r="X7" s="419"/>
      <c r="Y7" s="419"/>
      <c r="Z7" s="419"/>
    </row>
    <row r="8" spans="1:26" ht="15.75" customHeight="1">
      <c r="A8" s="419"/>
      <c r="B8" s="419"/>
      <c r="C8" s="419" t="s">
        <v>2311</v>
      </c>
      <c r="D8" s="419"/>
      <c r="E8" s="419"/>
      <c r="F8" s="419">
        <v>7</v>
      </c>
      <c r="G8" s="419" t="s">
        <v>2349</v>
      </c>
      <c r="H8" s="419"/>
      <c r="I8" s="419"/>
      <c r="J8" s="419"/>
      <c r="K8" s="419"/>
      <c r="L8" s="419"/>
      <c r="M8" s="419"/>
      <c r="N8" s="419"/>
      <c r="O8" s="419"/>
      <c r="P8" s="419"/>
      <c r="Q8" s="419"/>
      <c r="R8" s="419"/>
      <c r="S8" s="419"/>
      <c r="T8" s="419"/>
      <c r="U8" s="419"/>
      <c r="V8" s="419"/>
      <c r="W8" s="419"/>
      <c r="X8" s="419"/>
      <c r="Y8" s="419"/>
      <c r="Z8" s="419"/>
    </row>
    <row r="9" spans="1:26" ht="15.75" customHeight="1">
      <c r="A9" s="419"/>
      <c r="B9" s="419"/>
      <c r="C9" s="419"/>
      <c r="D9" s="419"/>
      <c r="E9" s="419"/>
      <c r="F9" s="419">
        <v>8</v>
      </c>
      <c r="G9" s="419" t="s">
        <v>2350</v>
      </c>
      <c r="H9" s="419"/>
      <c r="I9" s="419"/>
      <c r="J9" s="419"/>
      <c r="K9" s="419"/>
      <c r="L9" s="419"/>
      <c r="M9" s="419"/>
      <c r="N9" s="419"/>
      <c r="O9" s="419"/>
      <c r="P9" s="419"/>
      <c r="Q9" s="419"/>
      <c r="R9" s="419"/>
      <c r="S9" s="419"/>
      <c r="T9" s="419"/>
      <c r="U9" s="419"/>
      <c r="V9" s="419"/>
      <c r="W9" s="419"/>
      <c r="X9" s="419"/>
      <c r="Y9" s="419"/>
      <c r="Z9" s="419"/>
    </row>
    <row r="10" spans="1:26" ht="15.75" customHeight="1">
      <c r="A10" s="419"/>
      <c r="B10" s="419"/>
      <c r="C10" s="419" t="s">
        <v>2351</v>
      </c>
      <c r="D10" s="419"/>
      <c r="E10" s="419"/>
      <c r="F10" s="419">
        <v>9</v>
      </c>
      <c r="G10" s="419" t="s">
        <v>2352</v>
      </c>
      <c r="H10" s="419"/>
      <c r="I10" s="419"/>
      <c r="J10" s="419"/>
      <c r="K10" s="419"/>
      <c r="L10" s="419"/>
      <c r="M10" s="419"/>
      <c r="N10" s="419"/>
      <c r="O10" s="419"/>
      <c r="P10" s="419"/>
      <c r="Q10" s="419"/>
      <c r="R10" s="419"/>
      <c r="S10" s="419"/>
      <c r="T10" s="419"/>
      <c r="U10" s="419"/>
      <c r="V10" s="419"/>
      <c r="W10" s="419"/>
      <c r="X10" s="419"/>
      <c r="Y10" s="419"/>
      <c r="Z10" s="419"/>
    </row>
    <row r="11" spans="1:26" ht="15.75" customHeight="1">
      <c r="A11" s="419"/>
      <c r="B11" s="419"/>
      <c r="C11" s="419"/>
      <c r="D11" s="419"/>
      <c r="E11" s="419"/>
      <c r="F11" s="419">
        <v>10</v>
      </c>
      <c r="G11" s="419" t="s">
        <v>2353</v>
      </c>
      <c r="H11" s="419"/>
      <c r="I11" s="419"/>
      <c r="J11" s="419"/>
      <c r="K11" s="419"/>
      <c r="L11" s="419"/>
      <c r="M11" s="419"/>
      <c r="N11" s="419"/>
      <c r="O11" s="419"/>
      <c r="P11" s="419"/>
      <c r="Q11" s="419"/>
      <c r="R11" s="419"/>
      <c r="S11" s="419"/>
      <c r="T11" s="419"/>
      <c r="U11" s="419"/>
      <c r="V11" s="419"/>
      <c r="W11" s="419"/>
      <c r="X11" s="419"/>
      <c r="Y11" s="419"/>
      <c r="Z11" s="419"/>
    </row>
    <row r="12" spans="1:26" ht="15.75" customHeight="1">
      <c r="A12" s="419"/>
      <c r="B12" s="419"/>
      <c r="C12" s="419" t="s">
        <v>2310</v>
      </c>
      <c r="D12" s="419"/>
      <c r="E12" s="419"/>
      <c r="F12" s="419">
        <v>11</v>
      </c>
      <c r="G12" s="419" t="s">
        <v>2354</v>
      </c>
      <c r="H12" s="419"/>
      <c r="I12" s="419"/>
      <c r="J12" s="419"/>
      <c r="K12" s="419"/>
      <c r="L12" s="419"/>
      <c r="M12" s="419"/>
      <c r="N12" s="419"/>
      <c r="O12" s="419"/>
      <c r="P12" s="419"/>
      <c r="Q12" s="419"/>
      <c r="R12" s="419"/>
      <c r="S12" s="419"/>
      <c r="T12" s="419"/>
      <c r="U12" s="419"/>
      <c r="V12" s="419"/>
      <c r="W12" s="419"/>
      <c r="X12" s="419"/>
      <c r="Y12" s="419"/>
      <c r="Z12" s="419"/>
    </row>
    <row r="13" spans="1:26" ht="15.75" customHeight="1">
      <c r="A13" s="419"/>
      <c r="B13" s="419"/>
      <c r="C13" s="419"/>
      <c r="D13" s="419"/>
      <c r="E13" s="419"/>
      <c r="F13" s="419">
        <v>12</v>
      </c>
      <c r="G13" s="419" t="s">
        <v>41</v>
      </c>
      <c r="H13" s="419"/>
      <c r="I13" s="419"/>
      <c r="J13" s="419"/>
      <c r="K13" s="419"/>
      <c r="L13" s="419"/>
      <c r="M13" s="419"/>
      <c r="N13" s="419"/>
      <c r="O13" s="419"/>
      <c r="P13" s="419"/>
      <c r="Q13" s="419"/>
      <c r="R13" s="419"/>
      <c r="S13" s="419"/>
      <c r="T13" s="419"/>
      <c r="U13" s="419"/>
      <c r="V13" s="419"/>
      <c r="W13" s="419"/>
      <c r="X13" s="419"/>
      <c r="Y13" s="419"/>
      <c r="Z13" s="419"/>
    </row>
    <row r="14" spans="1:26" ht="15.75" customHeight="1">
      <c r="A14" s="419"/>
      <c r="B14" s="419"/>
      <c r="C14" s="419"/>
      <c r="D14" s="419"/>
      <c r="E14" s="419"/>
      <c r="F14" s="419">
        <v>13</v>
      </c>
      <c r="G14" s="419" t="s">
        <v>2355</v>
      </c>
      <c r="H14" s="419"/>
      <c r="I14" s="419"/>
      <c r="J14" s="419"/>
      <c r="K14" s="419"/>
      <c r="L14" s="419"/>
      <c r="M14" s="419"/>
      <c r="N14" s="419"/>
      <c r="O14" s="419"/>
      <c r="P14" s="419"/>
      <c r="Q14" s="419"/>
      <c r="R14" s="419"/>
      <c r="S14" s="419"/>
      <c r="T14" s="419"/>
      <c r="U14" s="419"/>
      <c r="V14" s="419"/>
      <c r="W14" s="419"/>
      <c r="X14" s="419"/>
      <c r="Y14" s="419"/>
      <c r="Z14" s="419"/>
    </row>
    <row r="15" spans="1:26" ht="15.75" customHeight="1">
      <c r="A15" s="419"/>
      <c r="B15" s="419"/>
      <c r="C15" s="419"/>
      <c r="D15" s="419"/>
      <c r="E15" s="419"/>
      <c r="F15" s="419">
        <v>14</v>
      </c>
      <c r="G15" s="419" t="s">
        <v>2356</v>
      </c>
      <c r="H15" s="419"/>
      <c r="I15" s="419"/>
      <c r="J15" s="419"/>
      <c r="K15" s="419"/>
      <c r="L15" s="419"/>
      <c r="M15" s="419"/>
      <c r="N15" s="419"/>
      <c r="O15" s="419"/>
      <c r="P15" s="419"/>
      <c r="Q15" s="419"/>
      <c r="R15" s="419"/>
      <c r="S15" s="419"/>
      <c r="T15" s="419"/>
      <c r="U15" s="419"/>
      <c r="V15" s="419"/>
      <c r="W15" s="419"/>
      <c r="X15" s="419"/>
      <c r="Y15" s="419"/>
      <c r="Z15" s="419"/>
    </row>
    <row r="16" spans="1:26" ht="15.75" customHeight="1">
      <c r="A16" s="419"/>
      <c r="B16" s="419"/>
      <c r="C16" s="419"/>
      <c r="D16" s="419"/>
      <c r="E16" s="419"/>
      <c r="F16" s="419">
        <v>15</v>
      </c>
      <c r="G16" s="419" t="s">
        <v>40</v>
      </c>
      <c r="H16" s="419"/>
      <c r="I16" s="419"/>
      <c r="J16" s="419"/>
      <c r="K16" s="419"/>
      <c r="L16" s="419"/>
      <c r="M16" s="419"/>
      <c r="N16" s="419"/>
      <c r="O16" s="419"/>
      <c r="P16" s="419"/>
      <c r="Q16" s="419"/>
      <c r="R16" s="419"/>
      <c r="S16" s="419"/>
      <c r="T16" s="419"/>
      <c r="U16" s="419"/>
      <c r="V16" s="419"/>
      <c r="W16" s="419"/>
      <c r="X16" s="419"/>
      <c r="Y16" s="419"/>
      <c r="Z16" s="419"/>
    </row>
    <row r="17" spans="1:26" ht="15.75" customHeight="1">
      <c r="A17" s="419"/>
      <c r="B17" s="419"/>
      <c r="C17" s="419"/>
      <c r="D17" s="419"/>
      <c r="E17" s="419"/>
      <c r="F17" s="419">
        <v>16</v>
      </c>
      <c r="G17" s="419" t="s">
        <v>2357</v>
      </c>
      <c r="H17" s="419"/>
      <c r="I17" s="419"/>
      <c r="J17" s="419"/>
      <c r="K17" s="419"/>
      <c r="L17" s="419"/>
      <c r="M17" s="419"/>
      <c r="N17" s="419"/>
      <c r="O17" s="419"/>
      <c r="P17" s="419"/>
      <c r="Q17" s="419"/>
      <c r="R17" s="419"/>
      <c r="S17" s="419"/>
      <c r="T17" s="419"/>
      <c r="U17" s="419"/>
      <c r="V17" s="419"/>
      <c r="W17" s="419"/>
      <c r="X17" s="419"/>
      <c r="Y17" s="419"/>
      <c r="Z17" s="419"/>
    </row>
    <row r="18" spans="1:26" ht="15.75" customHeight="1">
      <c r="A18" s="419"/>
      <c r="B18" s="419"/>
      <c r="C18" s="419"/>
      <c r="D18" s="419"/>
      <c r="E18" s="419"/>
      <c r="F18" s="419">
        <v>17</v>
      </c>
      <c r="G18" s="419" t="s">
        <v>2358</v>
      </c>
      <c r="H18" s="419"/>
      <c r="I18" s="419"/>
      <c r="J18" s="419"/>
      <c r="K18" s="419"/>
      <c r="L18" s="419"/>
      <c r="M18" s="419"/>
      <c r="N18" s="419"/>
      <c r="O18" s="419"/>
      <c r="P18" s="419"/>
      <c r="Q18" s="419"/>
      <c r="R18" s="419"/>
      <c r="S18" s="419"/>
      <c r="T18" s="419"/>
      <c r="U18" s="419"/>
      <c r="V18" s="419"/>
      <c r="W18" s="419"/>
      <c r="X18" s="419"/>
      <c r="Y18" s="419"/>
      <c r="Z18" s="419"/>
    </row>
    <row r="19" spans="1:26" ht="15.75" customHeight="1">
      <c r="A19" s="419"/>
      <c r="B19" s="419"/>
      <c r="C19" s="419"/>
      <c r="D19" s="419"/>
      <c r="E19" s="419"/>
      <c r="F19" s="419">
        <v>18</v>
      </c>
      <c r="G19" s="419" t="s">
        <v>2359</v>
      </c>
      <c r="H19" s="419"/>
      <c r="I19" s="419"/>
      <c r="J19" s="419"/>
      <c r="K19" s="419"/>
      <c r="L19" s="419"/>
      <c r="M19" s="419"/>
      <c r="N19" s="419"/>
      <c r="O19" s="419"/>
      <c r="P19" s="419"/>
      <c r="Q19" s="419"/>
      <c r="R19" s="419"/>
      <c r="S19" s="419"/>
      <c r="T19" s="419"/>
      <c r="U19" s="419"/>
      <c r="V19" s="419"/>
      <c r="W19" s="419"/>
      <c r="X19" s="419"/>
      <c r="Y19" s="419"/>
      <c r="Z19" s="419"/>
    </row>
    <row r="20" spans="1:26" ht="15.75" customHeight="1">
      <c r="A20" s="419"/>
      <c r="B20" s="419"/>
      <c r="C20" s="419"/>
      <c r="D20" s="419"/>
      <c r="E20" s="419"/>
      <c r="F20" s="419">
        <v>19</v>
      </c>
      <c r="G20" s="419" t="s">
        <v>2360</v>
      </c>
      <c r="H20" s="419"/>
      <c r="I20" s="419"/>
      <c r="J20" s="419"/>
      <c r="K20" s="419"/>
      <c r="L20" s="419"/>
      <c r="M20" s="419"/>
      <c r="N20" s="419"/>
      <c r="O20" s="419"/>
      <c r="P20" s="419"/>
      <c r="Q20" s="419"/>
      <c r="R20" s="419"/>
      <c r="S20" s="419"/>
      <c r="T20" s="419"/>
      <c r="U20" s="419"/>
      <c r="V20" s="419"/>
      <c r="W20" s="419"/>
      <c r="X20" s="419"/>
      <c r="Y20" s="419"/>
      <c r="Z20" s="419"/>
    </row>
    <row r="21" spans="1:26" ht="15.75" customHeight="1">
      <c r="A21" s="419"/>
      <c r="B21" s="419"/>
      <c r="C21" s="419"/>
      <c r="D21" s="419"/>
      <c r="E21" s="419"/>
      <c r="F21" s="419">
        <v>20</v>
      </c>
      <c r="G21" s="419" t="s">
        <v>2361</v>
      </c>
      <c r="H21" s="419"/>
      <c r="I21" s="419"/>
      <c r="J21" s="419"/>
      <c r="K21" s="419"/>
      <c r="L21" s="419"/>
      <c r="M21" s="419"/>
      <c r="N21" s="419"/>
      <c r="O21" s="419"/>
      <c r="P21" s="419"/>
      <c r="Q21" s="419"/>
      <c r="R21" s="419"/>
      <c r="S21" s="419"/>
      <c r="T21" s="419"/>
      <c r="U21" s="419"/>
      <c r="V21" s="419"/>
      <c r="W21" s="419"/>
      <c r="X21" s="419"/>
      <c r="Y21" s="419"/>
      <c r="Z21" s="419"/>
    </row>
    <row r="22" spans="1:26" ht="15.75" customHeight="1">
      <c r="A22" s="419"/>
      <c r="B22" s="419"/>
      <c r="C22" s="419"/>
      <c r="D22" s="419"/>
      <c r="E22" s="419"/>
      <c r="F22" s="419">
        <v>21</v>
      </c>
      <c r="G22" s="419" t="s">
        <v>2362</v>
      </c>
      <c r="H22" s="419"/>
      <c r="I22" s="419"/>
      <c r="J22" s="419"/>
      <c r="K22" s="419"/>
      <c r="L22" s="419"/>
      <c r="M22" s="419"/>
      <c r="N22" s="419"/>
      <c r="O22" s="419"/>
      <c r="P22" s="419"/>
      <c r="Q22" s="419"/>
      <c r="R22" s="419"/>
      <c r="S22" s="419"/>
      <c r="T22" s="419"/>
      <c r="U22" s="419"/>
      <c r="V22" s="419"/>
      <c r="W22" s="419"/>
      <c r="X22" s="419"/>
      <c r="Y22" s="419"/>
      <c r="Z22" s="419"/>
    </row>
    <row r="23" spans="1:26" ht="15.75" customHeight="1">
      <c r="A23" s="419"/>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row>
    <row r="24" spans="1:26" ht="15.75" customHeight="1">
      <c r="A24" s="419"/>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row>
    <row r="25" spans="1:26" ht="15.75" customHeight="1">
      <c r="A25" s="419"/>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row>
    <row r="26" spans="1:26" ht="15.75" customHeight="1">
      <c r="A26" s="419"/>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row>
    <row r="27" spans="1:26" ht="15.75" customHeight="1">
      <c r="A27" s="419"/>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row>
    <row r="28" spans="1:26" ht="15.75" customHeight="1">
      <c r="A28" s="419"/>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row>
    <row r="29" spans="1:26" ht="15.75" customHeight="1">
      <c r="A29" s="419"/>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row>
    <row r="30" spans="1:26" ht="15.75" customHeight="1">
      <c r="A30" s="419"/>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row>
    <row r="31" spans="1:26" ht="15.75" customHeight="1">
      <c r="A31" s="419"/>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row>
    <row r="32" spans="1:26" ht="15.75" customHeight="1">
      <c r="A32" s="419"/>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row>
    <row r="33" spans="1:26" ht="15.7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row>
    <row r="34" spans="1:26" ht="15.75" customHeight="1">
      <c r="A34" s="419"/>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row>
    <row r="35" spans="1:26" ht="15.75" customHeight="1">
      <c r="A35" s="419"/>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row>
    <row r="36" spans="1:26" ht="15.75" customHeight="1">
      <c r="A36" s="419"/>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row>
    <row r="37" spans="1:26" ht="15.75" customHeight="1">
      <c r="A37" s="41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row>
    <row r="38" spans="1:26" ht="15.75" customHeight="1">
      <c r="A38" s="41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row>
    <row r="39" spans="1:26" ht="15.75" customHeight="1">
      <c r="A39" s="41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row>
    <row r="40" spans="1:26" ht="15.75" customHeight="1">
      <c r="A40" s="419"/>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row>
    <row r="41" spans="1:26" ht="15.75" customHeight="1">
      <c r="A41" s="419"/>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row>
    <row r="42" spans="1:26" ht="15.75" customHeight="1">
      <c r="A42" s="419"/>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row>
    <row r="43" spans="1:26" ht="15.75" customHeight="1">
      <c r="A43" s="419"/>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row>
    <row r="44" spans="1:26" ht="15.75" customHeight="1">
      <c r="A44" s="419"/>
      <c r="B44" s="419"/>
      <c r="C44" s="419"/>
      <c r="D44" s="419"/>
      <c r="E44" s="419"/>
      <c r="F44" s="419"/>
      <c r="G44" s="419"/>
      <c r="H44" s="419"/>
      <c r="I44" s="419"/>
      <c r="J44" s="419"/>
      <c r="K44" s="419"/>
      <c r="L44" s="419"/>
      <c r="M44" s="419"/>
      <c r="N44" s="419"/>
      <c r="O44" s="419"/>
      <c r="P44" s="419"/>
      <c r="Q44" s="419"/>
      <c r="R44" s="419"/>
      <c r="S44" s="419"/>
      <c r="T44" s="419"/>
      <c r="U44" s="419"/>
      <c r="V44" s="419"/>
      <c r="W44" s="419"/>
      <c r="X44" s="419"/>
      <c r="Y44" s="419"/>
      <c r="Z44" s="419"/>
    </row>
    <row r="45" spans="1:26" ht="15.75" customHeight="1">
      <c r="A45" s="419"/>
      <c r="B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row>
    <row r="46" spans="1:26" ht="15.75" customHeight="1">
      <c r="A46" s="419"/>
      <c r="B46" s="419"/>
      <c r="C46" s="419"/>
      <c r="D46" s="419"/>
      <c r="E46" s="419"/>
      <c r="F46" s="419"/>
      <c r="G46" s="419"/>
      <c r="H46" s="419"/>
      <c r="I46" s="419"/>
      <c r="J46" s="419"/>
      <c r="K46" s="419"/>
      <c r="L46" s="419"/>
      <c r="M46" s="419"/>
      <c r="N46" s="419"/>
      <c r="O46" s="419"/>
      <c r="P46" s="419"/>
      <c r="Q46" s="419"/>
      <c r="R46" s="419"/>
      <c r="S46" s="419"/>
      <c r="T46" s="419"/>
      <c r="U46" s="419"/>
      <c r="V46" s="419"/>
      <c r="W46" s="419"/>
      <c r="X46" s="419"/>
      <c r="Y46" s="419"/>
      <c r="Z46" s="419"/>
    </row>
    <row r="47" spans="1:26" ht="15.7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row>
    <row r="48" spans="1:26" ht="15.75" customHeight="1">
      <c r="A48" s="419"/>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row>
    <row r="49" spans="1:26" ht="15.75" customHeight="1">
      <c r="A49" s="419"/>
      <c r="B49" s="419"/>
      <c r="C49" s="419"/>
      <c r="D49" s="419"/>
      <c r="E49" s="419"/>
      <c r="F49" s="419"/>
      <c r="G49" s="419"/>
      <c r="H49" s="419"/>
      <c r="I49" s="419"/>
      <c r="J49" s="419"/>
      <c r="K49" s="419"/>
      <c r="L49" s="419"/>
      <c r="M49" s="419"/>
      <c r="N49" s="419"/>
      <c r="O49" s="419"/>
      <c r="P49" s="419"/>
      <c r="Q49" s="419"/>
      <c r="R49" s="419"/>
      <c r="S49" s="419"/>
      <c r="T49" s="419"/>
      <c r="U49" s="419"/>
      <c r="V49" s="419"/>
      <c r="W49" s="419"/>
      <c r="X49" s="419"/>
      <c r="Y49" s="419"/>
      <c r="Z49" s="419"/>
    </row>
    <row r="50" spans="1:26" ht="15.75" customHeight="1">
      <c r="A50" s="419"/>
      <c r="B50" s="419"/>
      <c r="C50" s="419"/>
      <c r="D50" s="419"/>
      <c r="E50" s="419"/>
      <c r="F50" s="419"/>
      <c r="G50" s="419"/>
      <c r="H50" s="419"/>
      <c r="I50" s="419"/>
      <c r="J50" s="419"/>
      <c r="K50" s="419"/>
      <c r="L50" s="419"/>
      <c r="M50" s="419"/>
      <c r="N50" s="419"/>
      <c r="O50" s="419"/>
      <c r="P50" s="419"/>
      <c r="Q50" s="419"/>
      <c r="R50" s="419"/>
      <c r="S50" s="419"/>
      <c r="T50" s="419"/>
      <c r="U50" s="419"/>
      <c r="V50" s="419"/>
      <c r="W50" s="419"/>
      <c r="X50" s="419"/>
      <c r="Y50" s="419"/>
      <c r="Z50" s="419"/>
    </row>
    <row r="51" spans="1:26" ht="15.75" customHeight="1">
      <c r="A51" s="419"/>
      <c r="B51" s="419"/>
      <c r="C51" s="419"/>
      <c r="D51" s="419"/>
      <c r="E51" s="419"/>
      <c r="F51" s="419"/>
      <c r="G51" s="419"/>
      <c r="H51" s="419"/>
      <c r="I51" s="419"/>
      <c r="J51" s="419"/>
      <c r="K51" s="419"/>
      <c r="L51" s="419"/>
      <c r="M51" s="419"/>
      <c r="N51" s="419"/>
      <c r="O51" s="419"/>
      <c r="P51" s="419"/>
      <c r="Q51" s="419"/>
      <c r="R51" s="419"/>
      <c r="S51" s="419"/>
      <c r="T51" s="419"/>
      <c r="U51" s="419"/>
      <c r="V51" s="419"/>
      <c r="W51" s="419"/>
      <c r="X51" s="419"/>
      <c r="Y51" s="419"/>
      <c r="Z51" s="419"/>
    </row>
    <row r="52" spans="1:26" ht="15.75" customHeight="1">
      <c r="A52" s="419"/>
      <c r="B52" s="419"/>
      <c r="C52" s="419"/>
      <c r="D52" s="419"/>
      <c r="E52" s="419"/>
      <c r="F52" s="419"/>
      <c r="G52" s="419"/>
      <c r="H52" s="419"/>
      <c r="I52" s="419"/>
      <c r="J52" s="419"/>
      <c r="K52" s="419"/>
      <c r="L52" s="419"/>
      <c r="M52" s="419"/>
      <c r="N52" s="419"/>
      <c r="O52" s="419"/>
      <c r="P52" s="419"/>
      <c r="Q52" s="419"/>
      <c r="R52" s="419"/>
      <c r="S52" s="419"/>
      <c r="T52" s="419"/>
      <c r="U52" s="419"/>
      <c r="V52" s="419"/>
      <c r="W52" s="419"/>
      <c r="X52" s="419"/>
      <c r="Y52" s="419"/>
      <c r="Z52" s="419"/>
    </row>
    <row r="53" spans="1:26" ht="15.75" customHeight="1">
      <c r="A53" s="419"/>
      <c r="B53" s="419"/>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row>
    <row r="54" spans="1:26" ht="15.75" customHeight="1">
      <c r="A54" s="419"/>
      <c r="B54" s="419"/>
      <c r="C54" s="419"/>
      <c r="D54" s="419"/>
      <c r="E54" s="419"/>
      <c r="F54" s="419"/>
      <c r="G54" s="419"/>
      <c r="H54" s="419"/>
      <c r="I54" s="419"/>
      <c r="J54" s="419"/>
      <c r="K54" s="419"/>
      <c r="L54" s="419"/>
      <c r="M54" s="419"/>
      <c r="N54" s="419"/>
      <c r="O54" s="419"/>
      <c r="P54" s="419"/>
      <c r="Q54" s="419"/>
      <c r="R54" s="419"/>
      <c r="S54" s="419"/>
      <c r="T54" s="419"/>
      <c r="U54" s="419"/>
      <c r="V54" s="419"/>
      <c r="W54" s="419"/>
      <c r="X54" s="419"/>
      <c r="Y54" s="419"/>
      <c r="Z54" s="419"/>
    </row>
    <row r="55" spans="1:26" ht="15.75" customHeight="1">
      <c r="A55" s="419"/>
      <c r="B55" s="419"/>
      <c r="C55" s="419"/>
      <c r="D55" s="419"/>
      <c r="E55" s="419"/>
      <c r="F55" s="419"/>
      <c r="G55" s="419"/>
      <c r="H55" s="419"/>
      <c r="I55" s="419"/>
      <c r="J55" s="419"/>
      <c r="K55" s="419"/>
      <c r="L55" s="419"/>
      <c r="M55" s="419"/>
      <c r="N55" s="419"/>
      <c r="O55" s="419"/>
      <c r="P55" s="419"/>
      <c r="Q55" s="419"/>
      <c r="R55" s="419"/>
      <c r="S55" s="419"/>
      <c r="T55" s="419"/>
      <c r="U55" s="419"/>
      <c r="V55" s="419"/>
      <c r="W55" s="419"/>
      <c r="X55" s="419"/>
      <c r="Y55" s="419"/>
      <c r="Z55" s="419"/>
    </row>
    <row r="56" spans="1:26" ht="15.75" customHeight="1">
      <c r="A56" s="419"/>
      <c r="B56" s="419"/>
      <c r="C56" s="419"/>
      <c r="D56" s="419"/>
      <c r="E56" s="419"/>
      <c r="F56" s="419"/>
      <c r="G56" s="419"/>
      <c r="H56" s="419"/>
      <c r="I56" s="419"/>
      <c r="J56" s="419"/>
      <c r="K56" s="419"/>
      <c r="L56" s="419"/>
      <c r="M56" s="419"/>
      <c r="N56" s="419"/>
      <c r="O56" s="419"/>
      <c r="P56" s="419"/>
      <c r="Q56" s="419"/>
      <c r="R56" s="419"/>
      <c r="S56" s="419"/>
      <c r="T56" s="419"/>
      <c r="U56" s="419"/>
      <c r="V56" s="419"/>
      <c r="W56" s="419"/>
      <c r="X56" s="419"/>
      <c r="Y56" s="419"/>
      <c r="Z56" s="419"/>
    </row>
    <row r="57" spans="1:26" ht="15.75" customHeight="1">
      <c r="A57" s="419"/>
      <c r="B57" s="419"/>
      <c r="C57" s="419"/>
      <c r="D57" s="419"/>
      <c r="E57" s="419"/>
      <c r="F57" s="419"/>
      <c r="G57" s="419"/>
      <c r="H57" s="419"/>
      <c r="I57" s="419"/>
      <c r="J57" s="419"/>
      <c r="K57" s="419"/>
      <c r="L57" s="419"/>
      <c r="M57" s="419"/>
      <c r="N57" s="419"/>
      <c r="O57" s="419"/>
      <c r="P57" s="419"/>
      <c r="Q57" s="419"/>
      <c r="R57" s="419"/>
      <c r="S57" s="419"/>
      <c r="T57" s="419"/>
      <c r="U57" s="419"/>
      <c r="V57" s="419"/>
      <c r="W57" s="419"/>
      <c r="X57" s="419"/>
      <c r="Y57" s="419"/>
      <c r="Z57" s="419"/>
    </row>
    <row r="58" spans="1:26" ht="15.75" customHeight="1">
      <c r="A58" s="419"/>
      <c r="B58" s="419"/>
      <c r="C58" s="419"/>
      <c r="D58" s="419"/>
      <c r="E58" s="419"/>
      <c r="F58" s="419"/>
      <c r="G58" s="419"/>
      <c r="H58" s="419"/>
      <c r="I58" s="419"/>
      <c r="J58" s="419"/>
      <c r="K58" s="419"/>
      <c r="L58" s="419"/>
      <c r="M58" s="419"/>
      <c r="N58" s="419"/>
      <c r="O58" s="419"/>
      <c r="P58" s="419"/>
      <c r="Q58" s="419"/>
      <c r="R58" s="419"/>
      <c r="S58" s="419"/>
      <c r="T58" s="419"/>
      <c r="U58" s="419"/>
      <c r="V58" s="419"/>
      <c r="W58" s="419"/>
      <c r="X58" s="419"/>
      <c r="Y58" s="419"/>
      <c r="Z58" s="419"/>
    </row>
    <row r="59" spans="1:26" ht="15.75" customHeight="1">
      <c r="A59" s="419"/>
      <c r="B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row>
    <row r="60" spans="1:26" ht="15.75" customHeight="1">
      <c r="A60" s="419"/>
      <c r="B60" s="419"/>
      <c r="C60" s="419"/>
      <c r="D60" s="419"/>
      <c r="E60" s="419"/>
      <c r="F60" s="419"/>
      <c r="G60" s="419"/>
      <c r="H60" s="419"/>
      <c r="I60" s="419"/>
      <c r="J60" s="419"/>
      <c r="K60" s="419"/>
      <c r="L60" s="419"/>
      <c r="M60" s="419"/>
      <c r="N60" s="419"/>
      <c r="O60" s="419"/>
      <c r="P60" s="419"/>
      <c r="Q60" s="419"/>
      <c r="R60" s="419"/>
      <c r="S60" s="419"/>
      <c r="T60" s="419"/>
      <c r="U60" s="419"/>
      <c r="V60" s="419"/>
      <c r="W60" s="419"/>
      <c r="X60" s="419"/>
      <c r="Y60" s="419"/>
      <c r="Z60" s="419"/>
    </row>
    <row r="61" spans="1:26" ht="15.75" customHeight="1">
      <c r="A61" s="419"/>
      <c r="B61" s="419"/>
      <c r="C61" s="419"/>
      <c r="D61" s="419"/>
      <c r="E61" s="419"/>
      <c r="F61" s="419"/>
      <c r="G61" s="419"/>
      <c r="H61" s="419"/>
      <c r="I61" s="419"/>
      <c r="J61" s="419"/>
      <c r="K61" s="419"/>
      <c r="L61" s="419"/>
      <c r="M61" s="419"/>
      <c r="N61" s="419"/>
      <c r="O61" s="419"/>
      <c r="P61" s="419"/>
      <c r="Q61" s="419"/>
      <c r="R61" s="419"/>
      <c r="S61" s="419"/>
      <c r="T61" s="419"/>
      <c r="U61" s="419"/>
      <c r="V61" s="419"/>
      <c r="W61" s="419"/>
      <c r="X61" s="419"/>
      <c r="Y61" s="419"/>
      <c r="Z61" s="419"/>
    </row>
    <row r="62" spans="1:26" ht="15.75" customHeight="1">
      <c r="A62" s="419"/>
      <c r="B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row>
    <row r="63" spans="1:26" ht="15.75" customHeight="1">
      <c r="A63" s="419"/>
      <c r="B63" s="419"/>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row>
    <row r="64" spans="1:26" ht="15.75" customHeight="1">
      <c r="A64" s="419"/>
      <c r="B64" s="419"/>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row>
    <row r="65" spans="1:26" ht="15.75" customHeight="1">
      <c r="A65" s="419"/>
      <c r="B65" s="419"/>
      <c r="C65" s="419"/>
      <c r="D65" s="419"/>
      <c r="E65" s="419"/>
      <c r="F65" s="419"/>
      <c r="G65" s="419"/>
      <c r="H65" s="419"/>
      <c r="I65" s="419"/>
      <c r="J65" s="419"/>
      <c r="K65" s="419"/>
      <c r="L65" s="419"/>
      <c r="M65" s="419"/>
      <c r="N65" s="419"/>
      <c r="O65" s="419"/>
      <c r="P65" s="419"/>
      <c r="Q65" s="419"/>
      <c r="R65" s="419"/>
      <c r="S65" s="419"/>
      <c r="T65" s="419"/>
      <c r="U65" s="419"/>
      <c r="V65" s="419"/>
      <c r="W65" s="419"/>
      <c r="X65" s="419"/>
      <c r="Y65" s="419"/>
      <c r="Z65" s="419"/>
    </row>
    <row r="66" spans="1:26" ht="15.75" customHeight="1">
      <c r="A66" s="419"/>
      <c r="B66" s="419"/>
      <c r="C66" s="419"/>
      <c r="D66" s="419"/>
      <c r="E66" s="419"/>
      <c r="F66" s="419"/>
      <c r="G66" s="419"/>
      <c r="H66" s="419"/>
      <c r="I66" s="419"/>
      <c r="J66" s="419"/>
      <c r="K66" s="419"/>
      <c r="L66" s="419"/>
      <c r="M66" s="419"/>
      <c r="N66" s="419"/>
      <c r="O66" s="419"/>
      <c r="P66" s="419"/>
      <c r="Q66" s="419"/>
      <c r="R66" s="419"/>
      <c r="S66" s="419"/>
      <c r="T66" s="419"/>
      <c r="U66" s="419"/>
      <c r="V66" s="419"/>
      <c r="W66" s="419"/>
      <c r="X66" s="419"/>
      <c r="Y66" s="419"/>
      <c r="Z66" s="419"/>
    </row>
    <row r="67" spans="1:26" ht="15.75" customHeight="1">
      <c r="A67" s="419"/>
      <c r="B67" s="419"/>
      <c r="C67" s="419"/>
      <c r="D67" s="419"/>
      <c r="E67" s="419"/>
      <c r="F67" s="419"/>
      <c r="G67" s="419"/>
      <c r="H67" s="419"/>
      <c r="I67" s="419"/>
      <c r="J67" s="419"/>
      <c r="K67" s="419"/>
      <c r="L67" s="419"/>
      <c r="M67" s="419"/>
      <c r="N67" s="419"/>
      <c r="O67" s="419"/>
      <c r="P67" s="419"/>
      <c r="Q67" s="419"/>
      <c r="R67" s="419"/>
      <c r="S67" s="419"/>
      <c r="T67" s="419"/>
      <c r="U67" s="419"/>
      <c r="V67" s="419"/>
      <c r="W67" s="419"/>
      <c r="X67" s="419"/>
      <c r="Y67" s="419"/>
      <c r="Z67" s="419"/>
    </row>
    <row r="68" spans="1:26" ht="15.75" customHeight="1">
      <c r="A68" s="419"/>
      <c r="B68" s="419"/>
      <c r="C68" s="419"/>
      <c r="D68" s="419"/>
      <c r="E68" s="419"/>
      <c r="F68" s="419"/>
      <c r="G68" s="419"/>
      <c r="H68" s="419"/>
      <c r="I68" s="419"/>
      <c r="J68" s="419"/>
      <c r="K68" s="419"/>
      <c r="L68" s="419"/>
      <c r="M68" s="419"/>
      <c r="N68" s="419"/>
      <c r="O68" s="419"/>
      <c r="P68" s="419"/>
      <c r="Q68" s="419"/>
      <c r="R68" s="419"/>
      <c r="S68" s="419"/>
      <c r="T68" s="419"/>
      <c r="U68" s="419"/>
      <c r="V68" s="419"/>
      <c r="W68" s="419"/>
      <c r="X68" s="419"/>
      <c r="Y68" s="419"/>
      <c r="Z68" s="419"/>
    </row>
    <row r="69" spans="1:26" ht="15.75" customHeight="1">
      <c r="A69" s="419"/>
      <c r="B69" s="419"/>
      <c r="C69" s="419"/>
      <c r="D69" s="419"/>
      <c r="E69" s="419"/>
      <c r="F69" s="419"/>
      <c r="G69" s="419"/>
      <c r="H69" s="419"/>
      <c r="I69" s="419"/>
      <c r="J69" s="419"/>
      <c r="K69" s="419"/>
      <c r="L69" s="419"/>
      <c r="M69" s="419"/>
      <c r="N69" s="419"/>
      <c r="O69" s="419"/>
      <c r="P69" s="419"/>
      <c r="Q69" s="419"/>
      <c r="R69" s="419"/>
      <c r="S69" s="419"/>
      <c r="T69" s="419"/>
      <c r="U69" s="419"/>
      <c r="V69" s="419"/>
      <c r="W69" s="419"/>
      <c r="X69" s="419"/>
      <c r="Y69" s="419"/>
      <c r="Z69" s="419"/>
    </row>
    <row r="70" spans="1:26" ht="15.75" customHeight="1">
      <c r="A70" s="419"/>
      <c r="B70" s="419"/>
      <c r="C70" s="419"/>
      <c r="D70" s="419"/>
      <c r="E70" s="419"/>
      <c r="F70" s="419"/>
      <c r="G70" s="419"/>
      <c r="H70" s="419"/>
      <c r="I70" s="419"/>
      <c r="J70" s="419"/>
      <c r="K70" s="419"/>
      <c r="L70" s="419"/>
      <c r="M70" s="419"/>
      <c r="N70" s="419"/>
      <c r="O70" s="419"/>
      <c r="P70" s="419"/>
      <c r="Q70" s="419"/>
      <c r="R70" s="419"/>
      <c r="S70" s="419"/>
      <c r="T70" s="419"/>
      <c r="U70" s="419"/>
      <c r="V70" s="419"/>
      <c r="W70" s="419"/>
      <c r="X70" s="419"/>
      <c r="Y70" s="419"/>
      <c r="Z70" s="419"/>
    </row>
    <row r="71" spans="1:26" ht="15.75" customHeight="1">
      <c r="A71" s="419"/>
      <c r="B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row>
    <row r="72" spans="1:26" ht="15.75" customHeight="1">
      <c r="A72" s="419"/>
      <c r="B72" s="419"/>
      <c r="C72" s="419"/>
      <c r="D72" s="419"/>
      <c r="E72" s="419"/>
      <c r="F72" s="419"/>
      <c r="G72" s="419"/>
      <c r="H72" s="419"/>
      <c r="I72" s="419"/>
      <c r="J72" s="419"/>
      <c r="K72" s="419"/>
      <c r="L72" s="419"/>
      <c r="M72" s="419"/>
      <c r="N72" s="419"/>
      <c r="O72" s="419"/>
      <c r="P72" s="419"/>
      <c r="Q72" s="419"/>
      <c r="R72" s="419"/>
      <c r="S72" s="419"/>
      <c r="T72" s="419"/>
      <c r="U72" s="419"/>
      <c r="V72" s="419"/>
      <c r="W72" s="419"/>
      <c r="X72" s="419"/>
      <c r="Y72" s="419"/>
      <c r="Z72" s="419"/>
    </row>
    <row r="73" spans="1:26" ht="15.75" customHeight="1">
      <c r="A73" s="419"/>
      <c r="B73" s="419"/>
      <c r="C73" s="419"/>
      <c r="D73" s="419"/>
      <c r="E73" s="419"/>
      <c r="F73" s="419"/>
      <c r="G73" s="419"/>
      <c r="H73" s="419"/>
      <c r="I73" s="419"/>
      <c r="J73" s="419"/>
      <c r="K73" s="419"/>
      <c r="L73" s="419"/>
      <c r="M73" s="419"/>
      <c r="N73" s="419"/>
      <c r="O73" s="419"/>
      <c r="P73" s="419"/>
      <c r="Q73" s="419"/>
      <c r="R73" s="419"/>
      <c r="S73" s="419"/>
      <c r="T73" s="419"/>
      <c r="U73" s="419"/>
      <c r="V73" s="419"/>
      <c r="W73" s="419"/>
      <c r="X73" s="419"/>
      <c r="Y73" s="419"/>
      <c r="Z73" s="419"/>
    </row>
    <row r="74" spans="1:26" ht="15.75" customHeight="1">
      <c r="A74" s="419"/>
      <c r="B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row>
    <row r="75" spans="1:26" ht="15.75" customHeight="1">
      <c r="A75" s="419"/>
      <c r="B75" s="419"/>
      <c r="C75" s="419"/>
      <c r="D75" s="419"/>
      <c r="E75" s="419"/>
      <c r="F75" s="419"/>
      <c r="G75" s="419"/>
      <c r="H75" s="419"/>
      <c r="I75" s="419"/>
      <c r="J75" s="419"/>
      <c r="K75" s="419"/>
      <c r="L75" s="419"/>
      <c r="M75" s="419"/>
      <c r="N75" s="419"/>
      <c r="O75" s="419"/>
      <c r="P75" s="419"/>
      <c r="Q75" s="419"/>
      <c r="R75" s="419"/>
      <c r="S75" s="419"/>
      <c r="T75" s="419"/>
      <c r="U75" s="419"/>
      <c r="V75" s="419"/>
      <c r="W75" s="419"/>
      <c r="X75" s="419"/>
      <c r="Y75" s="419"/>
      <c r="Z75" s="419"/>
    </row>
    <row r="76" spans="1:26" ht="15.75" customHeight="1">
      <c r="A76" s="419"/>
      <c r="B76" s="419"/>
      <c r="C76" s="419"/>
      <c r="D76" s="419"/>
      <c r="E76" s="419"/>
      <c r="F76" s="419"/>
      <c r="G76" s="419"/>
      <c r="H76" s="419"/>
      <c r="I76" s="419"/>
      <c r="J76" s="419"/>
      <c r="K76" s="419"/>
      <c r="L76" s="419"/>
      <c r="M76" s="419"/>
      <c r="N76" s="419"/>
      <c r="O76" s="419"/>
      <c r="P76" s="419"/>
      <c r="Q76" s="419"/>
      <c r="R76" s="419"/>
      <c r="S76" s="419"/>
      <c r="T76" s="419"/>
      <c r="U76" s="419"/>
      <c r="V76" s="419"/>
      <c r="W76" s="419"/>
      <c r="X76" s="419"/>
      <c r="Y76" s="419"/>
      <c r="Z76" s="419"/>
    </row>
    <row r="77" spans="1:26" ht="15.75" customHeight="1">
      <c r="A77" s="419"/>
      <c r="B77" s="419"/>
      <c r="C77" s="419"/>
      <c r="D77" s="419"/>
      <c r="E77" s="419"/>
      <c r="F77" s="419"/>
      <c r="G77" s="419"/>
      <c r="H77" s="419"/>
      <c r="I77" s="419"/>
      <c r="J77" s="419"/>
      <c r="K77" s="419"/>
      <c r="L77" s="419"/>
      <c r="M77" s="419"/>
      <c r="N77" s="419"/>
      <c r="O77" s="419"/>
      <c r="P77" s="419"/>
      <c r="Q77" s="419"/>
      <c r="R77" s="419"/>
      <c r="S77" s="419"/>
      <c r="T77" s="419"/>
      <c r="U77" s="419"/>
      <c r="V77" s="419"/>
      <c r="W77" s="419"/>
      <c r="X77" s="419"/>
      <c r="Y77" s="419"/>
      <c r="Z77" s="419"/>
    </row>
    <row r="78" spans="1:26" ht="15.75" customHeight="1">
      <c r="A78" s="419"/>
      <c r="B78" s="419"/>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row>
    <row r="79" spans="1:26" ht="15.75" customHeight="1">
      <c r="A79" s="419"/>
      <c r="B79" s="419"/>
      <c r="C79" s="419"/>
      <c r="D79" s="419"/>
      <c r="E79" s="419"/>
      <c r="F79" s="419"/>
      <c r="G79" s="419"/>
      <c r="H79" s="419"/>
      <c r="I79" s="419"/>
      <c r="J79" s="419"/>
      <c r="K79" s="419"/>
      <c r="L79" s="419"/>
      <c r="M79" s="419"/>
      <c r="N79" s="419"/>
      <c r="O79" s="419"/>
      <c r="P79" s="419"/>
      <c r="Q79" s="419"/>
      <c r="R79" s="419"/>
      <c r="S79" s="419"/>
      <c r="T79" s="419"/>
      <c r="U79" s="419"/>
      <c r="V79" s="419"/>
      <c r="W79" s="419"/>
      <c r="X79" s="419"/>
      <c r="Y79" s="419"/>
      <c r="Z79" s="419"/>
    </row>
    <row r="80" spans="1:26" ht="15.75" customHeight="1">
      <c r="A80" s="419"/>
      <c r="B80" s="419"/>
      <c r="C80" s="419"/>
      <c r="D80" s="419"/>
      <c r="E80" s="419"/>
      <c r="F80" s="419"/>
      <c r="G80" s="419"/>
      <c r="H80" s="419"/>
      <c r="I80" s="419"/>
      <c r="J80" s="419"/>
      <c r="K80" s="419"/>
      <c r="L80" s="419"/>
      <c r="M80" s="419"/>
      <c r="N80" s="419"/>
      <c r="O80" s="419"/>
      <c r="P80" s="419"/>
      <c r="Q80" s="419"/>
      <c r="R80" s="419"/>
      <c r="S80" s="419"/>
      <c r="T80" s="419"/>
      <c r="U80" s="419"/>
      <c r="V80" s="419"/>
      <c r="W80" s="419"/>
      <c r="X80" s="419"/>
      <c r="Y80" s="419"/>
      <c r="Z80" s="419"/>
    </row>
    <row r="81" spans="1:26" ht="15.75" customHeight="1">
      <c r="A81" s="419"/>
      <c r="B81" s="419"/>
      <c r="C81" s="419"/>
      <c r="D81" s="419"/>
      <c r="E81" s="419"/>
      <c r="F81" s="419"/>
      <c r="G81" s="419"/>
      <c r="H81" s="419"/>
      <c r="I81" s="419"/>
      <c r="J81" s="419"/>
      <c r="K81" s="419"/>
      <c r="L81" s="419"/>
      <c r="M81" s="419"/>
      <c r="N81" s="419"/>
      <c r="O81" s="419"/>
      <c r="P81" s="419"/>
      <c r="Q81" s="419"/>
      <c r="R81" s="419"/>
      <c r="S81" s="419"/>
      <c r="T81" s="419"/>
      <c r="U81" s="419"/>
      <c r="V81" s="419"/>
      <c r="W81" s="419"/>
      <c r="X81" s="419"/>
      <c r="Y81" s="419"/>
      <c r="Z81" s="419"/>
    </row>
    <row r="82" spans="1:26" ht="15.75" customHeight="1">
      <c r="A82" s="419"/>
      <c r="B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row>
    <row r="83" spans="1:26" ht="15.75" customHeight="1">
      <c r="A83" s="419"/>
      <c r="B83" s="419"/>
      <c r="C83" s="419"/>
      <c r="D83" s="419"/>
      <c r="E83" s="419"/>
      <c r="F83" s="419"/>
      <c r="G83" s="419"/>
      <c r="H83" s="419"/>
      <c r="I83" s="419"/>
      <c r="J83" s="419"/>
      <c r="K83" s="419"/>
      <c r="L83" s="419"/>
      <c r="M83" s="419"/>
      <c r="N83" s="419"/>
      <c r="O83" s="419"/>
      <c r="P83" s="419"/>
      <c r="Q83" s="419"/>
      <c r="R83" s="419"/>
      <c r="S83" s="419"/>
      <c r="T83" s="419"/>
      <c r="U83" s="419"/>
      <c r="V83" s="419"/>
      <c r="W83" s="419"/>
      <c r="X83" s="419"/>
      <c r="Y83" s="419"/>
      <c r="Z83" s="419"/>
    </row>
    <row r="84" spans="1:26" ht="15.75" customHeight="1">
      <c r="A84" s="419"/>
      <c r="B84" s="419"/>
      <c r="C84" s="419"/>
      <c r="D84" s="419"/>
      <c r="E84" s="419"/>
      <c r="F84" s="419"/>
      <c r="G84" s="419"/>
      <c r="H84" s="419"/>
      <c r="I84" s="419"/>
      <c r="J84" s="419"/>
      <c r="K84" s="419"/>
      <c r="L84" s="419"/>
      <c r="M84" s="419"/>
      <c r="N84" s="419"/>
      <c r="O84" s="419"/>
      <c r="P84" s="419"/>
      <c r="Q84" s="419"/>
      <c r="R84" s="419"/>
      <c r="S84" s="419"/>
      <c r="T84" s="419"/>
      <c r="U84" s="419"/>
      <c r="V84" s="419"/>
      <c r="W84" s="419"/>
      <c r="X84" s="419"/>
      <c r="Y84" s="419"/>
      <c r="Z84" s="419"/>
    </row>
    <row r="85" spans="1:26" ht="15.75" customHeight="1">
      <c r="A85" s="419"/>
      <c r="B85" s="419"/>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row>
    <row r="86" spans="1:26" ht="15.75" customHeight="1">
      <c r="A86" s="419"/>
      <c r="B86" s="419"/>
      <c r="C86" s="419"/>
      <c r="D86" s="419"/>
      <c r="E86" s="419"/>
      <c r="F86" s="419"/>
      <c r="G86" s="419"/>
      <c r="H86" s="419"/>
      <c r="I86" s="419"/>
      <c r="J86" s="419"/>
      <c r="K86" s="419"/>
      <c r="L86" s="419"/>
      <c r="M86" s="419"/>
      <c r="N86" s="419"/>
      <c r="O86" s="419"/>
      <c r="P86" s="419"/>
      <c r="Q86" s="419"/>
      <c r="R86" s="419"/>
      <c r="S86" s="419"/>
      <c r="T86" s="419"/>
      <c r="U86" s="419"/>
      <c r="V86" s="419"/>
      <c r="W86" s="419"/>
      <c r="X86" s="419"/>
      <c r="Y86" s="419"/>
      <c r="Z86" s="419"/>
    </row>
    <row r="87" spans="1:26" ht="15.75" customHeight="1">
      <c r="A87" s="419"/>
      <c r="B87" s="419"/>
      <c r="C87" s="419"/>
      <c r="D87" s="419"/>
      <c r="E87" s="419"/>
      <c r="F87" s="419"/>
      <c r="G87" s="419"/>
      <c r="H87" s="419"/>
      <c r="I87" s="419"/>
      <c r="J87" s="419"/>
      <c r="K87" s="419"/>
      <c r="L87" s="419"/>
      <c r="M87" s="419"/>
      <c r="N87" s="419"/>
      <c r="O87" s="419"/>
      <c r="P87" s="419"/>
      <c r="Q87" s="419"/>
      <c r="R87" s="419"/>
      <c r="S87" s="419"/>
      <c r="T87" s="419"/>
      <c r="U87" s="419"/>
      <c r="V87" s="419"/>
      <c r="W87" s="419"/>
      <c r="X87" s="419"/>
      <c r="Y87" s="419"/>
      <c r="Z87" s="419"/>
    </row>
    <row r="88" spans="1:26" ht="15.75" customHeight="1">
      <c r="A88" s="419"/>
      <c r="B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row>
    <row r="89" spans="1:26" ht="15.75" customHeight="1">
      <c r="A89" s="419"/>
      <c r="B89" s="419"/>
      <c r="C89" s="419"/>
      <c r="D89" s="419"/>
      <c r="E89" s="419"/>
      <c r="F89" s="419"/>
      <c r="G89" s="419"/>
      <c r="H89" s="419"/>
      <c r="I89" s="419"/>
      <c r="J89" s="419"/>
      <c r="K89" s="419"/>
      <c r="L89" s="419"/>
      <c r="M89" s="419"/>
      <c r="N89" s="419"/>
      <c r="O89" s="419"/>
      <c r="P89" s="419"/>
      <c r="Q89" s="419"/>
      <c r="R89" s="419"/>
      <c r="S89" s="419"/>
      <c r="T89" s="419"/>
      <c r="U89" s="419"/>
      <c r="V89" s="419"/>
      <c r="W89" s="419"/>
      <c r="X89" s="419"/>
      <c r="Y89" s="419"/>
      <c r="Z89" s="419"/>
    </row>
    <row r="90" spans="1:26" ht="15.75" customHeight="1">
      <c r="A90" s="419"/>
      <c r="B90" s="419"/>
      <c r="C90" s="419"/>
      <c r="D90" s="419"/>
      <c r="E90" s="419"/>
      <c r="F90" s="419"/>
      <c r="G90" s="419"/>
      <c r="H90" s="419"/>
      <c r="I90" s="419"/>
      <c r="J90" s="419"/>
      <c r="K90" s="419"/>
      <c r="L90" s="419"/>
      <c r="M90" s="419"/>
      <c r="N90" s="419"/>
      <c r="O90" s="419"/>
      <c r="P90" s="419"/>
      <c r="Q90" s="419"/>
      <c r="R90" s="419"/>
      <c r="S90" s="419"/>
      <c r="T90" s="419"/>
      <c r="U90" s="419"/>
      <c r="V90" s="419"/>
      <c r="W90" s="419"/>
      <c r="X90" s="419"/>
      <c r="Y90" s="419"/>
      <c r="Z90" s="419"/>
    </row>
    <row r="91" spans="1:26" ht="15.75" customHeight="1">
      <c r="A91" s="419"/>
      <c r="B91" s="419"/>
      <c r="C91" s="419"/>
      <c r="D91" s="419"/>
      <c r="E91" s="419"/>
      <c r="F91" s="419"/>
      <c r="G91" s="419"/>
      <c r="H91" s="419"/>
      <c r="I91" s="419"/>
      <c r="J91" s="419"/>
      <c r="K91" s="419"/>
      <c r="L91" s="419"/>
      <c r="M91" s="419"/>
      <c r="N91" s="419"/>
      <c r="O91" s="419"/>
      <c r="P91" s="419"/>
      <c r="Q91" s="419"/>
      <c r="R91" s="419"/>
      <c r="S91" s="419"/>
      <c r="T91" s="419"/>
      <c r="U91" s="419"/>
      <c r="V91" s="419"/>
      <c r="W91" s="419"/>
      <c r="X91" s="419"/>
      <c r="Y91" s="419"/>
      <c r="Z91" s="419"/>
    </row>
    <row r="92" spans="1:26" ht="15.75" customHeight="1">
      <c r="A92" s="419"/>
      <c r="B92" s="419"/>
      <c r="C92" s="419"/>
      <c r="D92" s="419"/>
      <c r="E92" s="419"/>
      <c r="F92" s="419"/>
      <c r="G92" s="419"/>
      <c r="H92" s="419"/>
      <c r="I92" s="419"/>
      <c r="J92" s="419"/>
      <c r="K92" s="419"/>
      <c r="L92" s="419"/>
      <c r="M92" s="419"/>
      <c r="N92" s="419"/>
      <c r="O92" s="419"/>
      <c r="P92" s="419"/>
      <c r="Q92" s="419"/>
      <c r="R92" s="419"/>
      <c r="S92" s="419"/>
      <c r="T92" s="419"/>
      <c r="U92" s="419"/>
      <c r="V92" s="419"/>
      <c r="W92" s="419"/>
      <c r="X92" s="419"/>
      <c r="Y92" s="419"/>
      <c r="Z92" s="419"/>
    </row>
    <row r="93" spans="1:26" ht="15.75" customHeight="1">
      <c r="A93" s="419"/>
      <c r="B93" s="419"/>
      <c r="C93" s="419"/>
      <c r="D93" s="419"/>
      <c r="E93" s="419"/>
      <c r="F93" s="419"/>
      <c r="G93" s="419"/>
      <c r="H93" s="419"/>
      <c r="I93" s="419"/>
      <c r="J93" s="419"/>
      <c r="K93" s="419"/>
      <c r="L93" s="419"/>
      <c r="M93" s="419"/>
      <c r="N93" s="419"/>
      <c r="O93" s="419"/>
      <c r="P93" s="419"/>
      <c r="Q93" s="419"/>
      <c r="R93" s="419"/>
      <c r="S93" s="419"/>
      <c r="T93" s="419"/>
      <c r="U93" s="419"/>
      <c r="V93" s="419"/>
      <c r="W93" s="419"/>
      <c r="X93" s="419"/>
      <c r="Y93" s="419"/>
      <c r="Z93" s="419"/>
    </row>
    <row r="94" spans="1:26" ht="15.75" customHeight="1">
      <c r="A94" s="419"/>
      <c r="B94" s="419"/>
      <c r="C94" s="419"/>
      <c r="D94" s="419"/>
      <c r="E94" s="419"/>
      <c r="F94" s="419"/>
      <c r="G94" s="419"/>
      <c r="H94" s="419"/>
      <c r="I94" s="419"/>
      <c r="J94" s="419"/>
      <c r="K94" s="419"/>
      <c r="L94" s="419"/>
      <c r="M94" s="419"/>
      <c r="N94" s="419"/>
      <c r="O94" s="419"/>
      <c r="P94" s="419"/>
      <c r="Q94" s="419"/>
      <c r="R94" s="419"/>
      <c r="S94" s="419"/>
      <c r="T94" s="419"/>
      <c r="U94" s="419"/>
      <c r="V94" s="419"/>
      <c r="W94" s="419"/>
      <c r="X94" s="419"/>
      <c r="Y94" s="419"/>
      <c r="Z94" s="419"/>
    </row>
    <row r="95" spans="1:26" ht="15.75" customHeight="1">
      <c r="A95" s="419"/>
      <c r="B95" s="419"/>
      <c r="C95" s="419"/>
      <c r="D95" s="419"/>
      <c r="E95" s="419"/>
      <c r="F95" s="419"/>
      <c r="G95" s="419"/>
      <c r="H95" s="419"/>
      <c r="I95" s="419"/>
      <c r="J95" s="419"/>
      <c r="K95" s="419"/>
      <c r="L95" s="419"/>
      <c r="M95" s="419"/>
      <c r="N95" s="419"/>
      <c r="O95" s="419"/>
      <c r="P95" s="419"/>
      <c r="Q95" s="419"/>
      <c r="R95" s="419"/>
      <c r="S95" s="419"/>
      <c r="T95" s="419"/>
      <c r="U95" s="419"/>
      <c r="V95" s="419"/>
      <c r="W95" s="419"/>
      <c r="X95" s="419"/>
      <c r="Y95" s="419"/>
      <c r="Z95" s="419"/>
    </row>
    <row r="96" spans="1:26" ht="15.75" customHeight="1">
      <c r="A96" s="419"/>
      <c r="B96" s="419"/>
      <c r="C96" s="419"/>
      <c r="D96" s="419"/>
      <c r="E96" s="419"/>
      <c r="F96" s="419"/>
      <c r="G96" s="419"/>
      <c r="H96" s="419"/>
      <c r="I96" s="419"/>
      <c r="J96" s="419"/>
      <c r="K96" s="419"/>
      <c r="L96" s="419"/>
      <c r="M96" s="419"/>
      <c r="N96" s="419"/>
      <c r="O96" s="419"/>
      <c r="P96" s="419"/>
      <c r="Q96" s="419"/>
      <c r="R96" s="419"/>
      <c r="S96" s="419"/>
      <c r="T96" s="419"/>
      <c r="U96" s="419"/>
      <c r="V96" s="419"/>
      <c r="W96" s="419"/>
      <c r="X96" s="419"/>
      <c r="Y96" s="419"/>
      <c r="Z96" s="419"/>
    </row>
    <row r="97" spans="1:26" ht="15.75" customHeight="1">
      <c r="A97" s="419"/>
      <c r="B97" s="419"/>
      <c r="C97" s="419"/>
      <c r="D97" s="419"/>
      <c r="E97" s="419"/>
      <c r="F97" s="419"/>
      <c r="G97" s="419"/>
      <c r="H97" s="419"/>
      <c r="I97" s="419"/>
      <c r="J97" s="419"/>
      <c r="K97" s="419"/>
      <c r="L97" s="419"/>
      <c r="M97" s="419"/>
      <c r="N97" s="419"/>
      <c r="O97" s="419"/>
      <c r="P97" s="419"/>
      <c r="Q97" s="419"/>
      <c r="R97" s="419"/>
      <c r="S97" s="419"/>
      <c r="T97" s="419"/>
      <c r="U97" s="419"/>
      <c r="V97" s="419"/>
      <c r="W97" s="419"/>
      <c r="X97" s="419"/>
      <c r="Y97" s="419"/>
      <c r="Z97" s="419"/>
    </row>
    <row r="98" spans="1:26" ht="15.75" customHeight="1">
      <c r="A98" s="419"/>
      <c r="B98" s="419"/>
      <c r="C98" s="419"/>
      <c r="D98" s="419"/>
      <c r="E98" s="419"/>
      <c r="F98" s="419"/>
      <c r="G98" s="419"/>
      <c r="H98" s="419"/>
      <c r="I98" s="419"/>
      <c r="J98" s="419"/>
      <c r="K98" s="419"/>
      <c r="L98" s="419"/>
      <c r="M98" s="419"/>
      <c r="N98" s="419"/>
      <c r="O98" s="419"/>
      <c r="P98" s="419"/>
      <c r="Q98" s="419"/>
      <c r="R98" s="419"/>
      <c r="S98" s="419"/>
      <c r="T98" s="419"/>
      <c r="U98" s="419"/>
      <c r="V98" s="419"/>
      <c r="W98" s="419"/>
      <c r="X98" s="419"/>
      <c r="Y98" s="419"/>
      <c r="Z98" s="419"/>
    </row>
    <row r="99" spans="1:26" ht="15.75" customHeight="1">
      <c r="A99" s="419"/>
      <c r="B99" s="419"/>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row>
    <row r="100" spans="1:26" ht="15.75" customHeight="1">
      <c r="A100" s="419"/>
      <c r="B100" s="419"/>
      <c r="C100" s="419"/>
      <c r="D100" s="419"/>
      <c r="E100" s="419"/>
      <c r="F100" s="419"/>
      <c r="G100" s="419"/>
      <c r="H100" s="419"/>
      <c r="I100" s="419"/>
      <c r="J100" s="419"/>
      <c r="K100" s="419"/>
      <c r="L100" s="419"/>
      <c r="M100" s="419"/>
      <c r="N100" s="419"/>
      <c r="O100" s="419"/>
      <c r="P100" s="419"/>
      <c r="Q100" s="419"/>
      <c r="R100" s="419"/>
      <c r="S100" s="419"/>
      <c r="T100" s="419"/>
      <c r="U100" s="419"/>
      <c r="V100" s="419"/>
      <c r="W100" s="419"/>
      <c r="X100" s="419"/>
      <c r="Y100" s="419"/>
      <c r="Z100" s="419"/>
    </row>
    <row r="101" spans="1:26" ht="15.75" customHeight="1">
      <c r="A101" s="419"/>
      <c r="B101" s="419"/>
      <c r="C101" s="419"/>
      <c r="D101" s="419"/>
      <c r="E101" s="419"/>
      <c r="F101" s="419"/>
      <c r="G101" s="419"/>
      <c r="H101" s="419"/>
      <c r="I101" s="419"/>
      <c r="J101" s="419"/>
      <c r="K101" s="419"/>
      <c r="L101" s="419"/>
      <c r="M101" s="419"/>
      <c r="N101" s="419"/>
      <c r="O101" s="419"/>
      <c r="P101" s="419"/>
      <c r="Q101" s="419"/>
      <c r="R101" s="419"/>
      <c r="S101" s="419"/>
      <c r="T101" s="419"/>
      <c r="U101" s="419"/>
      <c r="V101" s="419"/>
      <c r="W101" s="419"/>
      <c r="X101" s="419"/>
      <c r="Y101" s="419"/>
      <c r="Z101" s="419"/>
    </row>
    <row r="102" spans="1:26" ht="15.75" customHeight="1">
      <c r="A102" s="419"/>
      <c r="B102" s="419"/>
      <c r="C102" s="419"/>
      <c r="D102" s="419"/>
      <c r="E102" s="419"/>
      <c r="F102" s="419"/>
      <c r="G102" s="419"/>
      <c r="H102" s="419"/>
      <c r="I102" s="419"/>
      <c r="J102" s="419"/>
      <c r="K102" s="419"/>
      <c r="L102" s="419"/>
      <c r="M102" s="419"/>
      <c r="N102" s="419"/>
      <c r="O102" s="419"/>
      <c r="P102" s="419"/>
      <c r="Q102" s="419"/>
      <c r="R102" s="419"/>
      <c r="S102" s="419"/>
      <c r="T102" s="419"/>
      <c r="U102" s="419"/>
      <c r="V102" s="419"/>
      <c r="W102" s="419"/>
      <c r="X102" s="419"/>
      <c r="Y102" s="419"/>
      <c r="Z102" s="419"/>
    </row>
    <row r="103" spans="1:26" ht="15.75" customHeight="1">
      <c r="A103" s="419"/>
      <c r="B103" s="419"/>
      <c r="C103" s="419"/>
      <c r="D103" s="419"/>
      <c r="E103" s="419"/>
      <c r="F103" s="419"/>
      <c r="G103" s="419"/>
      <c r="H103" s="419"/>
      <c r="I103" s="419"/>
      <c r="J103" s="419"/>
      <c r="K103" s="419"/>
      <c r="L103" s="419"/>
      <c r="M103" s="419"/>
      <c r="N103" s="419"/>
      <c r="O103" s="419"/>
      <c r="P103" s="419"/>
      <c r="Q103" s="419"/>
      <c r="R103" s="419"/>
      <c r="S103" s="419"/>
      <c r="T103" s="419"/>
      <c r="U103" s="419"/>
      <c r="V103" s="419"/>
      <c r="W103" s="419"/>
      <c r="X103" s="419"/>
      <c r="Y103" s="419"/>
      <c r="Z103" s="419"/>
    </row>
    <row r="104" spans="1:26" ht="15.75" customHeight="1">
      <c r="A104" s="419"/>
      <c r="B104" s="419"/>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row>
    <row r="105" spans="1:26" ht="15.75" customHeight="1">
      <c r="A105" s="419"/>
      <c r="B105" s="419"/>
      <c r="C105" s="419"/>
      <c r="D105" s="419"/>
      <c r="E105" s="419"/>
      <c r="F105" s="419"/>
      <c r="G105" s="419"/>
      <c r="H105" s="419"/>
      <c r="I105" s="419"/>
      <c r="J105" s="419"/>
      <c r="K105" s="419"/>
      <c r="L105" s="419"/>
      <c r="M105" s="419"/>
      <c r="N105" s="419"/>
      <c r="O105" s="419"/>
      <c r="P105" s="419"/>
      <c r="Q105" s="419"/>
      <c r="R105" s="419"/>
      <c r="S105" s="419"/>
      <c r="T105" s="419"/>
      <c r="U105" s="419"/>
      <c r="V105" s="419"/>
      <c r="W105" s="419"/>
      <c r="X105" s="419"/>
      <c r="Y105" s="419"/>
      <c r="Z105" s="419"/>
    </row>
    <row r="106" spans="1:26" ht="15.75" customHeight="1">
      <c r="A106" s="419"/>
      <c r="B106" s="419"/>
      <c r="C106" s="419"/>
      <c r="D106" s="419"/>
      <c r="E106" s="419"/>
      <c r="F106" s="419"/>
      <c r="G106" s="419"/>
      <c r="H106" s="419"/>
      <c r="I106" s="419"/>
      <c r="J106" s="419"/>
      <c r="K106" s="419"/>
      <c r="L106" s="419"/>
      <c r="M106" s="419"/>
      <c r="N106" s="419"/>
      <c r="O106" s="419"/>
      <c r="P106" s="419"/>
      <c r="Q106" s="419"/>
      <c r="R106" s="419"/>
      <c r="S106" s="419"/>
      <c r="T106" s="419"/>
      <c r="U106" s="419"/>
      <c r="V106" s="419"/>
      <c r="W106" s="419"/>
      <c r="X106" s="419"/>
      <c r="Y106" s="419"/>
      <c r="Z106" s="419"/>
    </row>
    <row r="107" spans="1:26" ht="15.75" customHeight="1">
      <c r="A107" s="419"/>
      <c r="B107" s="419"/>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row>
    <row r="108" spans="1:26" ht="15.75" customHeight="1">
      <c r="A108" s="419"/>
      <c r="B108" s="419"/>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row>
    <row r="109" spans="1:26" ht="15.75" customHeight="1">
      <c r="A109" s="419"/>
      <c r="B109" s="419"/>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row>
    <row r="110" spans="1:26" ht="15.75" customHeight="1">
      <c r="A110" s="419"/>
      <c r="B110" s="419"/>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row>
    <row r="111" spans="1:26" ht="15.75" customHeight="1">
      <c r="A111" s="419"/>
      <c r="B111" s="419"/>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row>
    <row r="112" spans="1:26" ht="15.75" customHeight="1">
      <c r="A112" s="419"/>
      <c r="B112" s="419"/>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row>
    <row r="113" spans="1:26" ht="15.75" customHeight="1">
      <c r="A113" s="419"/>
      <c r="B113" s="419"/>
      <c r="C113" s="419"/>
      <c r="D113" s="419"/>
      <c r="E113" s="419"/>
      <c r="F113" s="419"/>
      <c r="G113" s="419"/>
      <c r="H113" s="419"/>
      <c r="I113" s="419"/>
      <c r="J113" s="419"/>
      <c r="K113" s="419"/>
      <c r="L113" s="419"/>
      <c r="M113" s="419"/>
      <c r="N113" s="419"/>
      <c r="O113" s="419"/>
      <c r="P113" s="419"/>
      <c r="Q113" s="419"/>
      <c r="R113" s="419"/>
      <c r="S113" s="419"/>
      <c r="T113" s="419"/>
      <c r="U113" s="419"/>
      <c r="V113" s="419"/>
      <c r="W113" s="419"/>
      <c r="X113" s="419"/>
      <c r="Y113" s="419"/>
      <c r="Z113" s="419"/>
    </row>
    <row r="114" spans="1:26" ht="15.75" customHeight="1">
      <c r="A114" s="419"/>
      <c r="B114" s="419"/>
      <c r="C114" s="419"/>
      <c r="D114" s="419"/>
      <c r="E114" s="419"/>
      <c r="F114" s="419"/>
      <c r="G114" s="419"/>
      <c r="H114" s="419"/>
      <c r="I114" s="419"/>
      <c r="J114" s="419"/>
      <c r="K114" s="419"/>
      <c r="L114" s="419"/>
      <c r="M114" s="419"/>
      <c r="N114" s="419"/>
      <c r="O114" s="419"/>
      <c r="P114" s="419"/>
      <c r="Q114" s="419"/>
      <c r="R114" s="419"/>
      <c r="S114" s="419"/>
      <c r="T114" s="419"/>
      <c r="U114" s="419"/>
      <c r="V114" s="419"/>
      <c r="W114" s="419"/>
      <c r="X114" s="419"/>
      <c r="Y114" s="419"/>
      <c r="Z114" s="419"/>
    </row>
    <row r="115" spans="1:26" ht="15.75" customHeight="1">
      <c r="A115" s="419"/>
      <c r="B115" s="419"/>
      <c r="C115" s="419"/>
      <c r="D115" s="419"/>
      <c r="E115" s="419"/>
      <c r="F115" s="419"/>
      <c r="G115" s="419"/>
      <c r="H115" s="419"/>
      <c r="I115" s="419"/>
      <c r="J115" s="419"/>
      <c r="K115" s="419"/>
      <c r="L115" s="419"/>
      <c r="M115" s="419"/>
      <c r="N115" s="419"/>
      <c r="O115" s="419"/>
      <c r="P115" s="419"/>
      <c r="Q115" s="419"/>
      <c r="R115" s="419"/>
      <c r="S115" s="419"/>
      <c r="T115" s="419"/>
      <c r="U115" s="419"/>
      <c r="V115" s="419"/>
      <c r="W115" s="419"/>
      <c r="X115" s="419"/>
      <c r="Y115" s="419"/>
      <c r="Z115" s="419"/>
    </row>
    <row r="116" spans="1:26" ht="15.75" customHeight="1">
      <c r="A116" s="419"/>
      <c r="B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row>
    <row r="117" spans="1:26" ht="15.75" customHeight="1">
      <c r="A117" s="419"/>
      <c r="B117" s="419"/>
      <c r="C117" s="419"/>
      <c r="D117" s="419"/>
      <c r="E117" s="419"/>
      <c r="F117" s="419"/>
      <c r="G117" s="419"/>
      <c r="H117" s="419"/>
      <c r="I117" s="419"/>
      <c r="J117" s="419"/>
      <c r="K117" s="419"/>
      <c r="L117" s="419"/>
      <c r="M117" s="419"/>
      <c r="N117" s="419"/>
      <c r="O117" s="419"/>
      <c r="P117" s="419"/>
      <c r="Q117" s="419"/>
      <c r="R117" s="419"/>
      <c r="S117" s="419"/>
      <c r="T117" s="419"/>
      <c r="U117" s="419"/>
      <c r="V117" s="419"/>
      <c r="W117" s="419"/>
      <c r="X117" s="419"/>
      <c r="Y117" s="419"/>
      <c r="Z117" s="419"/>
    </row>
    <row r="118" spans="1:26" ht="15.75" customHeight="1">
      <c r="A118" s="419"/>
      <c r="B118" s="419"/>
      <c r="C118" s="419"/>
      <c r="D118" s="419"/>
      <c r="E118" s="419"/>
      <c r="F118" s="419"/>
      <c r="G118" s="419"/>
      <c r="H118" s="419"/>
      <c r="I118" s="419"/>
      <c r="J118" s="419"/>
      <c r="K118" s="419"/>
      <c r="L118" s="419"/>
      <c r="M118" s="419"/>
      <c r="N118" s="419"/>
      <c r="O118" s="419"/>
      <c r="P118" s="419"/>
      <c r="Q118" s="419"/>
      <c r="R118" s="419"/>
      <c r="S118" s="419"/>
      <c r="T118" s="419"/>
      <c r="U118" s="419"/>
      <c r="V118" s="419"/>
      <c r="W118" s="419"/>
      <c r="X118" s="419"/>
      <c r="Y118" s="419"/>
      <c r="Z118" s="419"/>
    </row>
    <row r="119" spans="1:26" ht="15.75" customHeight="1">
      <c r="A119" s="419"/>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419"/>
      <c r="X119" s="419"/>
      <c r="Y119" s="419"/>
      <c r="Z119" s="419"/>
    </row>
    <row r="120" spans="1:26" ht="15.75" customHeight="1">
      <c r="A120" s="419"/>
      <c r="B120" s="419"/>
      <c r="C120" s="419"/>
      <c r="D120" s="419"/>
      <c r="E120" s="419"/>
      <c r="F120" s="419"/>
      <c r="G120" s="419"/>
      <c r="H120" s="419"/>
      <c r="I120" s="419"/>
      <c r="J120" s="419"/>
      <c r="K120" s="419"/>
      <c r="L120" s="419"/>
      <c r="M120" s="419"/>
      <c r="N120" s="419"/>
      <c r="O120" s="419"/>
      <c r="P120" s="419"/>
      <c r="Q120" s="419"/>
      <c r="R120" s="419"/>
      <c r="S120" s="419"/>
      <c r="T120" s="419"/>
      <c r="U120" s="419"/>
      <c r="V120" s="419"/>
      <c r="W120" s="419"/>
      <c r="X120" s="419"/>
      <c r="Y120" s="419"/>
      <c r="Z120" s="419"/>
    </row>
    <row r="121" spans="1:26" ht="15.75" customHeight="1">
      <c r="A121" s="419"/>
      <c r="B121" s="419"/>
      <c r="C121" s="419"/>
      <c r="D121" s="419"/>
      <c r="E121" s="419"/>
      <c r="F121" s="419"/>
      <c r="G121" s="419"/>
      <c r="H121" s="419"/>
      <c r="I121" s="419"/>
      <c r="J121" s="419"/>
      <c r="K121" s="419"/>
      <c r="L121" s="419"/>
      <c r="M121" s="419"/>
      <c r="N121" s="419"/>
      <c r="O121" s="419"/>
      <c r="P121" s="419"/>
      <c r="Q121" s="419"/>
      <c r="R121" s="419"/>
      <c r="S121" s="419"/>
      <c r="T121" s="419"/>
      <c r="U121" s="419"/>
      <c r="V121" s="419"/>
      <c r="W121" s="419"/>
      <c r="X121" s="419"/>
      <c r="Y121" s="419"/>
      <c r="Z121" s="419"/>
    </row>
    <row r="122" spans="1:26" ht="15.75" customHeight="1">
      <c r="A122" s="419"/>
      <c r="B122" s="419"/>
      <c r="C122" s="419"/>
      <c r="D122" s="419"/>
      <c r="E122" s="419"/>
      <c r="F122" s="419"/>
      <c r="G122" s="419"/>
      <c r="H122" s="419"/>
      <c r="I122" s="419"/>
      <c r="J122" s="419"/>
      <c r="K122" s="419"/>
      <c r="L122" s="419"/>
      <c r="M122" s="419"/>
      <c r="N122" s="419"/>
      <c r="O122" s="419"/>
      <c r="P122" s="419"/>
      <c r="Q122" s="419"/>
      <c r="R122" s="419"/>
      <c r="S122" s="419"/>
      <c r="T122" s="419"/>
      <c r="U122" s="419"/>
      <c r="V122" s="419"/>
      <c r="W122" s="419"/>
      <c r="X122" s="419"/>
      <c r="Y122" s="419"/>
      <c r="Z122" s="419"/>
    </row>
    <row r="123" spans="1:26" ht="15.75" customHeight="1">
      <c r="A123" s="419"/>
      <c r="B123" s="419"/>
      <c r="C123" s="419"/>
      <c r="D123" s="419"/>
      <c r="E123" s="419"/>
      <c r="F123" s="419"/>
      <c r="G123" s="419"/>
      <c r="H123" s="419"/>
      <c r="I123" s="419"/>
      <c r="J123" s="419"/>
      <c r="K123" s="419"/>
      <c r="L123" s="419"/>
      <c r="M123" s="419"/>
      <c r="N123" s="419"/>
      <c r="O123" s="419"/>
      <c r="P123" s="419"/>
      <c r="Q123" s="419"/>
      <c r="R123" s="419"/>
      <c r="S123" s="419"/>
      <c r="T123" s="419"/>
      <c r="U123" s="419"/>
      <c r="V123" s="419"/>
      <c r="W123" s="419"/>
      <c r="X123" s="419"/>
      <c r="Y123" s="419"/>
      <c r="Z123" s="419"/>
    </row>
    <row r="124" spans="1:26" ht="15.75" customHeight="1">
      <c r="A124" s="419"/>
      <c r="B124" s="419"/>
      <c r="C124" s="419"/>
      <c r="D124" s="419"/>
      <c r="E124" s="419"/>
      <c r="F124" s="419"/>
      <c r="G124" s="419"/>
      <c r="H124" s="419"/>
      <c r="I124" s="419"/>
      <c r="J124" s="419"/>
      <c r="K124" s="419"/>
      <c r="L124" s="419"/>
      <c r="M124" s="419"/>
      <c r="N124" s="419"/>
      <c r="O124" s="419"/>
      <c r="P124" s="419"/>
      <c r="Q124" s="419"/>
      <c r="R124" s="419"/>
      <c r="S124" s="419"/>
      <c r="T124" s="419"/>
      <c r="U124" s="419"/>
      <c r="V124" s="419"/>
      <c r="W124" s="419"/>
      <c r="X124" s="419"/>
      <c r="Y124" s="419"/>
      <c r="Z124" s="419"/>
    </row>
    <row r="125" spans="1:26" ht="15.75" customHeight="1">
      <c r="A125" s="419"/>
      <c r="B125" s="419"/>
      <c r="C125" s="419"/>
      <c r="D125" s="419"/>
      <c r="E125" s="419"/>
      <c r="F125" s="419"/>
      <c r="G125" s="419"/>
      <c r="H125" s="419"/>
      <c r="I125" s="419"/>
      <c r="J125" s="419"/>
      <c r="K125" s="419"/>
      <c r="L125" s="419"/>
      <c r="M125" s="419"/>
      <c r="N125" s="419"/>
      <c r="O125" s="419"/>
      <c r="P125" s="419"/>
      <c r="Q125" s="419"/>
      <c r="R125" s="419"/>
      <c r="S125" s="419"/>
      <c r="T125" s="419"/>
      <c r="U125" s="419"/>
      <c r="V125" s="419"/>
      <c r="W125" s="419"/>
      <c r="X125" s="419"/>
      <c r="Y125" s="419"/>
      <c r="Z125" s="419"/>
    </row>
    <row r="126" spans="1:26" ht="15.75" customHeight="1">
      <c r="A126" s="419"/>
      <c r="B126" s="419"/>
      <c r="C126" s="419"/>
      <c r="D126" s="419"/>
      <c r="E126" s="419"/>
      <c r="F126" s="419"/>
      <c r="G126" s="419"/>
      <c r="H126" s="419"/>
      <c r="I126" s="419"/>
      <c r="J126" s="419"/>
      <c r="K126" s="419"/>
      <c r="L126" s="419"/>
      <c r="M126" s="419"/>
      <c r="N126" s="419"/>
      <c r="O126" s="419"/>
      <c r="P126" s="419"/>
      <c r="Q126" s="419"/>
      <c r="R126" s="419"/>
      <c r="S126" s="419"/>
      <c r="T126" s="419"/>
      <c r="U126" s="419"/>
      <c r="V126" s="419"/>
      <c r="W126" s="419"/>
      <c r="X126" s="419"/>
      <c r="Y126" s="419"/>
      <c r="Z126" s="419"/>
    </row>
    <row r="127" spans="1:26" ht="15.75" customHeight="1">
      <c r="A127" s="419"/>
      <c r="B127" s="419"/>
      <c r="C127" s="419"/>
      <c r="D127" s="419"/>
      <c r="E127" s="419"/>
      <c r="F127" s="419"/>
      <c r="G127" s="419"/>
      <c r="H127" s="419"/>
      <c r="I127" s="419"/>
      <c r="J127" s="419"/>
      <c r="K127" s="419"/>
      <c r="L127" s="419"/>
      <c r="M127" s="419"/>
      <c r="N127" s="419"/>
      <c r="O127" s="419"/>
      <c r="P127" s="419"/>
      <c r="Q127" s="419"/>
      <c r="R127" s="419"/>
      <c r="S127" s="419"/>
      <c r="T127" s="419"/>
      <c r="U127" s="419"/>
      <c r="V127" s="419"/>
      <c r="W127" s="419"/>
      <c r="X127" s="419"/>
      <c r="Y127" s="419"/>
      <c r="Z127" s="419"/>
    </row>
    <row r="128" spans="1:26" ht="15.75" customHeight="1">
      <c r="A128" s="419"/>
      <c r="B128" s="419"/>
      <c r="C128" s="419"/>
      <c r="D128" s="419"/>
      <c r="E128" s="419"/>
      <c r="F128" s="419"/>
      <c r="G128" s="419"/>
      <c r="H128" s="419"/>
      <c r="I128" s="419"/>
      <c r="J128" s="419"/>
      <c r="K128" s="419"/>
      <c r="L128" s="419"/>
      <c r="M128" s="419"/>
      <c r="N128" s="419"/>
      <c r="O128" s="419"/>
      <c r="P128" s="419"/>
      <c r="Q128" s="419"/>
      <c r="R128" s="419"/>
      <c r="S128" s="419"/>
      <c r="T128" s="419"/>
      <c r="U128" s="419"/>
      <c r="V128" s="419"/>
      <c r="W128" s="419"/>
      <c r="X128" s="419"/>
      <c r="Y128" s="419"/>
      <c r="Z128" s="419"/>
    </row>
    <row r="129" spans="1:26" ht="15.75" customHeight="1">
      <c r="A129" s="419"/>
      <c r="B129" s="419"/>
      <c r="C129" s="419"/>
      <c r="D129" s="419"/>
      <c r="E129" s="419"/>
      <c r="F129" s="419"/>
      <c r="G129" s="419"/>
      <c r="H129" s="419"/>
      <c r="I129" s="419"/>
      <c r="J129" s="419"/>
      <c r="K129" s="419"/>
      <c r="L129" s="419"/>
      <c r="M129" s="419"/>
      <c r="N129" s="419"/>
      <c r="O129" s="419"/>
      <c r="P129" s="419"/>
      <c r="Q129" s="419"/>
      <c r="R129" s="419"/>
      <c r="S129" s="419"/>
      <c r="T129" s="419"/>
      <c r="U129" s="419"/>
      <c r="V129" s="419"/>
      <c r="W129" s="419"/>
      <c r="X129" s="419"/>
      <c r="Y129" s="419"/>
      <c r="Z129" s="419"/>
    </row>
    <row r="130" spans="1:26" ht="15.75" customHeight="1">
      <c r="A130" s="419"/>
      <c r="B130" s="419"/>
      <c r="C130" s="419"/>
      <c r="D130" s="419"/>
      <c r="E130" s="419"/>
      <c r="F130" s="419"/>
      <c r="G130" s="419"/>
      <c r="H130" s="419"/>
      <c r="I130" s="419"/>
      <c r="J130" s="419"/>
      <c r="K130" s="419"/>
      <c r="L130" s="419"/>
      <c r="M130" s="419"/>
      <c r="N130" s="419"/>
      <c r="O130" s="419"/>
      <c r="P130" s="419"/>
      <c r="Q130" s="419"/>
      <c r="R130" s="419"/>
      <c r="S130" s="419"/>
      <c r="T130" s="419"/>
      <c r="U130" s="419"/>
      <c r="V130" s="419"/>
      <c r="W130" s="419"/>
      <c r="X130" s="419"/>
      <c r="Y130" s="419"/>
      <c r="Z130" s="419"/>
    </row>
    <row r="131" spans="1:26" ht="15.75" customHeight="1">
      <c r="A131" s="419"/>
      <c r="B131" s="419"/>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19"/>
      <c r="Y131" s="419"/>
      <c r="Z131" s="419"/>
    </row>
    <row r="132" spans="1:26" ht="15.75" customHeight="1">
      <c r="A132" s="419"/>
      <c r="B132" s="419"/>
      <c r="C132" s="419"/>
      <c r="D132" s="419"/>
      <c r="E132" s="419"/>
      <c r="F132" s="419"/>
      <c r="G132" s="419"/>
      <c r="H132" s="419"/>
      <c r="I132" s="419"/>
      <c r="J132" s="419"/>
      <c r="K132" s="419"/>
      <c r="L132" s="419"/>
      <c r="M132" s="419"/>
      <c r="N132" s="419"/>
      <c r="O132" s="419"/>
      <c r="P132" s="419"/>
      <c r="Q132" s="419"/>
      <c r="R132" s="419"/>
      <c r="S132" s="419"/>
      <c r="T132" s="419"/>
      <c r="U132" s="419"/>
      <c r="V132" s="419"/>
      <c r="W132" s="419"/>
      <c r="X132" s="419"/>
      <c r="Y132" s="419"/>
      <c r="Z132" s="419"/>
    </row>
    <row r="133" spans="1:26" ht="15.75" customHeight="1">
      <c r="A133" s="419"/>
      <c r="B133" s="419"/>
      <c r="C133" s="419"/>
      <c r="D133" s="419"/>
      <c r="E133" s="419"/>
      <c r="F133" s="419"/>
      <c r="G133" s="419"/>
      <c r="H133" s="419"/>
      <c r="I133" s="419"/>
      <c r="J133" s="419"/>
      <c r="K133" s="419"/>
      <c r="L133" s="419"/>
      <c r="M133" s="419"/>
      <c r="N133" s="419"/>
      <c r="O133" s="419"/>
      <c r="P133" s="419"/>
      <c r="Q133" s="419"/>
      <c r="R133" s="419"/>
      <c r="S133" s="419"/>
      <c r="T133" s="419"/>
      <c r="U133" s="419"/>
      <c r="V133" s="419"/>
      <c r="W133" s="419"/>
      <c r="X133" s="419"/>
      <c r="Y133" s="419"/>
      <c r="Z133" s="419"/>
    </row>
    <row r="134" spans="1:26" ht="15.75" customHeight="1">
      <c r="A134" s="419"/>
      <c r="B134" s="419"/>
      <c r="C134" s="419"/>
      <c r="D134" s="419"/>
      <c r="E134" s="419"/>
      <c r="F134" s="419"/>
      <c r="G134" s="419"/>
      <c r="H134" s="419"/>
      <c r="I134" s="419"/>
      <c r="J134" s="419"/>
      <c r="K134" s="419"/>
      <c r="L134" s="419"/>
      <c r="M134" s="419"/>
      <c r="N134" s="419"/>
      <c r="O134" s="419"/>
      <c r="P134" s="419"/>
      <c r="Q134" s="419"/>
      <c r="R134" s="419"/>
      <c r="S134" s="419"/>
      <c r="T134" s="419"/>
      <c r="U134" s="419"/>
      <c r="V134" s="419"/>
      <c r="W134" s="419"/>
      <c r="X134" s="419"/>
      <c r="Y134" s="419"/>
      <c r="Z134" s="419"/>
    </row>
    <row r="135" spans="1:26" ht="15.75" customHeight="1">
      <c r="A135" s="419"/>
      <c r="B135" s="419"/>
      <c r="C135" s="419"/>
      <c r="D135" s="419"/>
      <c r="E135" s="419"/>
      <c r="F135" s="419"/>
      <c r="G135" s="419"/>
      <c r="H135" s="419"/>
      <c r="I135" s="419"/>
      <c r="J135" s="419"/>
      <c r="K135" s="419"/>
      <c r="L135" s="419"/>
      <c r="M135" s="419"/>
      <c r="N135" s="419"/>
      <c r="O135" s="419"/>
      <c r="P135" s="419"/>
      <c r="Q135" s="419"/>
      <c r="R135" s="419"/>
      <c r="S135" s="419"/>
      <c r="T135" s="419"/>
      <c r="U135" s="419"/>
      <c r="V135" s="419"/>
      <c r="W135" s="419"/>
      <c r="X135" s="419"/>
      <c r="Y135" s="419"/>
      <c r="Z135" s="419"/>
    </row>
    <row r="136" spans="1:26" ht="15.75" customHeight="1">
      <c r="A136" s="419"/>
      <c r="B136" s="419"/>
      <c r="C136" s="419"/>
      <c r="D136" s="419"/>
      <c r="E136" s="419"/>
      <c r="F136" s="419"/>
      <c r="G136" s="419"/>
      <c r="H136" s="419"/>
      <c r="I136" s="419"/>
      <c r="J136" s="419"/>
      <c r="K136" s="419"/>
      <c r="L136" s="419"/>
      <c r="M136" s="419"/>
      <c r="N136" s="419"/>
      <c r="O136" s="419"/>
      <c r="P136" s="419"/>
      <c r="Q136" s="419"/>
      <c r="R136" s="419"/>
      <c r="S136" s="419"/>
      <c r="T136" s="419"/>
      <c r="U136" s="419"/>
      <c r="V136" s="419"/>
      <c r="W136" s="419"/>
      <c r="X136" s="419"/>
      <c r="Y136" s="419"/>
      <c r="Z136" s="419"/>
    </row>
    <row r="137" spans="1:26" ht="15.75" customHeight="1">
      <c r="A137" s="419"/>
      <c r="B137" s="419"/>
      <c r="C137" s="419"/>
      <c r="D137" s="419"/>
      <c r="E137" s="419"/>
      <c r="F137" s="419"/>
      <c r="G137" s="419"/>
      <c r="H137" s="419"/>
      <c r="I137" s="419"/>
      <c r="J137" s="419"/>
      <c r="K137" s="419"/>
      <c r="L137" s="419"/>
      <c r="M137" s="419"/>
      <c r="N137" s="419"/>
      <c r="O137" s="419"/>
      <c r="P137" s="419"/>
      <c r="Q137" s="419"/>
      <c r="R137" s="419"/>
      <c r="S137" s="419"/>
      <c r="T137" s="419"/>
      <c r="U137" s="419"/>
      <c r="V137" s="419"/>
      <c r="W137" s="419"/>
      <c r="X137" s="419"/>
      <c r="Y137" s="419"/>
      <c r="Z137" s="419"/>
    </row>
    <row r="138" spans="1:26" ht="15.75" customHeight="1">
      <c r="A138" s="419"/>
      <c r="B138" s="419"/>
      <c r="C138" s="419"/>
      <c r="D138" s="419"/>
      <c r="E138" s="419"/>
      <c r="F138" s="419"/>
      <c r="G138" s="419"/>
      <c r="H138" s="419"/>
      <c r="I138" s="419"/>
      <c r="J138" s="419"/>
      <c r="K138" s="419"/>
      <c r="L138" s="419"/>
      <c r="M138" s="419"/>
      <c r="N138" s="419"/>
      <c r="O138" s="419"/>
      <c r="P138" s="419"/>
      <c r="Q138" s="419"/>
      <c r="R138" s="419"/>
      <c r="S138" s="419"/>
      <c r="T138" s="419"/>
      <c r="U138" s="419"/>
      <c r="V138" s="419"/>
      <c r="W138" s="419"/>
      <c r="X138" s="419"/>
      <c r="Y138" s="419"/>
      <c r="Z138" s="419"/>
    </row>
    <row r="139" spans="1:26" ht="15.75" customHeight="1">
      <c r="A139" s="419"/>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419"/>
      <c r="X139" s="419"/>
      <c r="Y139" s="419"/>
      <c r="Z139" s="419"/>
    </row>
    <row r="140" spans="1:26" ht="15.75" customHeight="1">
      <c r="A140" s="419"/>
      <c r="B140" s="419"/>
      <c r="C140" s="419"/>
      <c r="D140" s="419"/>
      <c r="E140" s="419"/>
      <c r="F140" s="419"/>
      <c r="G140" s="419"/>
      <c r="H140" s="419"/>
      <c r="I140" s="419"/>
      <c r="J140" s="419"/>
      <c r="K140" s="419"/>
      <c r="L140" s="419"/>
      <c r="M140" s="419"/>
      <c r="N140" s="419"/>
      <c r="O140" s="419"/>
      <c r="P140" s="419"/>
      <c r="Q140" s="419"/>
      <c r="R140" s="419"/>
      <c r="S140" s="419"/>
      <c r="T140" s="419"/>
      <c r="U140" s="419"/>
      <c r="V140" s="419"/>
      <c r="W140" s="419"/>
      <c r="X140" s="419"/>
      <c r="Y140" s="419"/>
      <c r="Z140" s="419"/>
    </row>
    <row r="141" spans="1:26" ht="15.75" customHeight="1">
      <c r="A141" s="419"/>
      <c r="B141" s="419"/>
      <c r="C141" s="419"/>
      <c r="D141" s="419"/>
      <c r="E141" s="419"/>
      <c r="F141" s="419"/>
      <c r="G141" s="419"/>
      <c r="H141" s="419"/>
      <c r="I141" s="419"/>
      <c r="J141" s="419"/>
      <c r="K141" s="419"/>
      <c r="L141" s="419"/>
      <c r="M141" s="419"/>
      <c r="N141" s="419"/>
      <c r="O141" s="419"/>
      <c r="P141" s="419"/>
      <c r="Q141" s="419"/>
      <c r="R141" s="419"/>
      <c r="S141" s="419"/>
      <c r="T141" s="419"/>
      <c r="U141" s="419"/>
      <c r="V141" s="419"/>
      <c r="W141" s="419"/>
      <c r="X141" s="419"/>
      <c r="Y141" s="419"/>
      <c r="Z141" s="419"/>
    </row>
    <row r="142" spans="1:26" ht="15.75" customHeight="1">
      <c r="A142" s="419"/>
      <c r="B142" s="419"/>
      <c r="C142" s="419"/>
      <c r="D142" s="419"/>
      <c r="E142" s="419"/>
      <c r="F142" s="419"/>
      <c r="G142" s="419"/>
      <c r="H142" s="419"/>
      <c r="I142" s="419"/>
      <c r="J142" s="419"/>
      <c r="K142" s="419"/>
      <c r="L142" s="419"/>
      <c r="M142" s="419"/>
      <c r="N142" s="419"/>
      <c r="O142" s="419"/>
      <c r="P142" s="419"/>
      <c r="Q142" s="419"/>
      <c r="R142" s="419"/>
      <c r="S142" s="419"/>
      <c r="T142" s="419"/>
      <c r="U142" s="419"/>
      <c r="V142" s="419"/>
      <c r="W142" s="419"/>
      <c r="X142" s="419"/>
      <c r="Y142" s="419"/>
      <c r="Z142" s="419"/>
    </row>
    <row r="143" spans="1:26" ht="15.75" customHeight="1">
      <c r="A143" s="419"/>
      <c r="B143" s="419"/>
      <c r="C143" s="419"/>
      <c r="D143" s="419"/>
      <c r="E143" s="419"/>
      <c r="F143" s="419"/>
      <c r="G143" s="419"/>
      <c r="H143" s="419"/>
      <c r="I143" s="419"/>
      <c r="J143" s="419"/>
      <c r="K143" s="419"/>
      <c r="L143" s="419"/>
      <c r="M143" s="419"/>
      <c r="N143" s="419"/>
      <c r="O143" s="419"/>
      <c r="P143" s="419"/>
      <c r="Q143" s="419"/>
      <c r="R143" s="419"/>
      <c r="S143" s="419"/>
      <c r="T143" s="419"/>
      <c r="U143" s="419"/>
      <c r="V143" s="419"/>
      <c r="W143" s="419"/>
      <c r="X143" s="419"/>
      <c r="Y143" s="419"/>
      <c r="Z143" s="419"/>
    </row>
    <row r="144" spans="1:26" ht="15.75" customHeight="1">
      <c r="A144" s="419"/>
      <c r="B144" s="419"/>
      <c r="C144" s="419"/>
      <c r="D144" s="419"/>
      <c r="E144" s="419"/>
      <c r="F144" s="419"/>
      <c r="G144" s="419"/>
      <c r="H144" s="419"/>
      <c r="I144" s="419"/>
      <c r="J144" s="419"/>
      <c r="K144" s="419"/>
      <c r="L144" s="419"/>
      <c r="M144" s="419"/>
      <c r="N144" s="419"/>
      <c r="O144" s="419"/>
      <c r="P144" s="419"/>
      <c r="Q144" s="419"/>
      <c r="R144" s="419"/>
      <c r="S144" s="419"/>
      <c r="T144" s="419"/>
      <c r="U144" s="419"/>
      <c r="V144" s="419"/>
      <c r="W144" s="419"/>
      <c r="X144" s="419"/>
      <c r="Y144" s="419"/>
      <c r="Z144" s="419"/>
    </row>
    <row r="145" spans="1:26" ht="15.75" customHeight="1">
      <c r="A145" s="419"/>
      <c r="B145" s="419"/>
      <c r="C145" s="419"/>
      <c r="D145" s="419"/>
      <c r="E145" s="419"/>
      <c r="F145" s="419"/>
      <c r="G145" s="419"/>
      <c r="H145" s="419"/>
      <c r="I145" s="419"/>
      <c r="J145" s="419"/>
      <c r="K145" s="419"/>
      <c r="L145" s="419"/>
      <c r="M145" s="419"/>
      <c r="N145" s="419"/>
      <c r="O145" s="419"/>
      <c r="P145" s="419"/>
      <c r="Q145" s="419"/>
      <c r="R145" s="419"/>
      <c r="S145" s="419"/>
      <c r="T145" s="419"/>
      <c r="U145" s="419"/>
      <c r="V145" s="419"/>
      <c r="W145" s="419"/>
      <c r="X145" s="419"/>
      <c r="Y145" s="419"/>
      <c r="Z145" s="419"/>
    </row>
    <row r="146" spans="1:26" ht="15.75" customHeight="1">
      <c r="A146" s="419"/>
      <c r="B146" s="419"/>
      <c r="C146" s="419"/>
      <c r="D146" s="419"/>
      <c r="E146" s="419"/>
      <c r="F146" s="419"/>
      <c r="G146" s="419"/>
      <c r="H146" s="419"/>
      <c r="I146" s="419"/>
      <c r="J146" s="419"/>
      <c r="K146" s="419"/>
      <c r="L146" s="419"/>
      <c r="M146" s="419"/>
      <c r="N146" s="419"/>
      <c r="O146" s="419"/>
      <c r="P146" s="419"/>
      <c r="Q146" s="419"/>
      <c r="R146" s="419"/>
      <c r="S146" s="419"/>
      <c r="T146" s="419"/>
      <c r="U146" s="419"/>
      <c r="V146" s="419"/>
      <c r="W146" s="419"/>
      <c r="X146" s="419"/>
      <c r="Y146" s="419"/>
      <c r="Z146" s="419"/>
    </row>
    <row r="147" spans="1:26" ht="15.75" customHeight="1">
      <c r="A147" s="419"/>
      <c r="B147" s="419"/>
      <c r="C147" s="419"/>
      <c r="D147" s="419"/>
      <c r="E147" s="419"/>
      <c r="F147" s="419"/>
      <c r="G147" s="419"/>
      <c r="H147" s="419"/>
      <c r="I147" s="419"/>
      <c r="J147" s="419"/>
      <c r="K147" s="419"/>
      <c r="L147" s="419"/>
      <c r="M147" s="419"/>
      <c r="N147" s="419"/>
      <c r="O147" s="419"/>
      <c r="P147" s="419"/>
      <c r="Q147" s="419"/>
      <c r="R147" s="419"/>
      <c r="S147" s="419"/>
      <c r="T147" s="419"/>
      <c r="U147" s="419"/>
      <c r="V147" s="419"/>
      <c r="W147" s="419"/>
      <c r="X147" s="419"/>
      <c r="Y147" s="419"/>
      <c r="Z147" s="419"/>
    </row>
    <row r="148" spans="1:26" ht="15.75" customHeight="1">
      <c r="A148" s="419"/>
      <c r="B148" s="419"/>
      <c r="C148" s="419"/>
      <c r="D148" s="419"/>
      <c r="E148" s="419"/>
      <c r="F148" s="419"/>
      <c r="G148" s="419"/>
      <c r="H148" s="419"/>
      <c r="I148" s="419"/>
      <c r="J148" s="419"/>
      <c r="K148" s="419"/>
      <c r="L148" s="419"/>
      <c r="M148" s="419"/>
      <c r="N148" s="419"/>
      <c r="O148" s="419"/>
      <c r="P148" s="419"/>
      <c r="Q148" s="419"/>
      <c r="R148" s="419"/>
      <c r="S148" s="419"/>
      <c r="T148" s="419"/>
      <c r="U148" s="419"/>
      <c r="V148" s="419"/>
      <c r="W148" s="419"/>
      <c r="X148" s="419"/>
      <c r="Y148" s="419"/>
      <c r="Z148" s="419"/>
    </row>
    <row r="149" spans="1:26" ht="15.75" customHeight="1">
      <c r="A149" s="419"/>
      <c r="B149" s="419"/>
      <c r="C149" s="419"/>
      <c r="D149" s="419"/>
      <c r="E149" s="419"/>
      <c r="F149" s="419"/>
      <c r="G149" s="419"/>
      <c r="H149" s="419"/>
      <c r="I149" s="419"/>
      <c r="J149" s="419"/>
      <c r="K149" s="419"/>
      <c r="L149" s="419"/>
      <c r="M149" s="419"/>
      <c r="N149" s="419"/>
      <c r="O149" s="419"/>
      <c r="P149" s="419"/>
      <c r="Q149" s="419"/>
      <c r="R149" s="419"/>
      <c r="S149" s="419"/>
      <c r="T149" s="419"/>
      <c r="U149" s="419"/>
      <c r="V149" s="419"/>
      <c r="W149" s="419"/>
      <c r="X149" s="419"/>
      <c r="Y149" s="419"/>
      <c r="Z149" s="419"/>
    </row>
    <row r="150" spans="1:26" ht="15.75" customHeight="1">
      <c r="A150" s="419"/>
      <c r="B150" s="419"/>
      <c r="C150" s="419"/>
      <c r="D150" s="419"/>
      <c r="E150" s="419"/>
      <c r="F150" s="419"/>
      <c r="G150" s="419"/>
      <c r="H150" s="419"/>
      <c r="I150" s="419"/>
      <c r="J150" s="419"/>
      <c r="K150" s="419"/>
      <c r="L150" s="419"/>
      <c r="M150" s="419"/>
      <c r="N150" s="419"/>
      <c r="O150" s="419"/>
      <c r="P150" s="419"/>
      <c r="Q150" s="419"/>
      <c r="R150" s="419"/>
      <c r="S150" s="419"/>
      <c r="T150" s="419"/>
      <c r="U150" s="419"/>
      <c r="V150" s="419"/>
      <c r="W150" s="419"/>
      <c r="X150" s="419"/>
      <c r="Y150" s="419"/>
      <c r="Z150" s="419"/>
    </row>
    <row r="151" spans="1:26" ht="15.75" customHeight="1">
      <c r="A151" s="419"/>
      <c r="B151" s="419"/>
      <c r="C151" s="419"/>
      <c r="D151" s="419"/>
      <c r="E151" s="419"/>
      <c r="F151" s="419"/>
      <c r="G151" s="419"/>
      <c r="H151" s="419"/>
      <c r="I151" s="419"/>
      <c r="J151" s="419"/>
      <c r="K151" s="419"/>
      <c r="L151" s="419"/>
      <c r="M151" s="419"/>
      <c r="N151" s="419"/>
      <c r="O151" s="419"/>
      <c r="P151" s="419"/>
      <c r="Q151" s="419"/>
      <c r="R151" s="419"/>
      <c r="S151" s="419"/>
      <c r="T151" s="419"/>
      <c r="U151" s="419"/>
      <c r="V151" s="419"/>
      <c r="W151" s="419"/>
      <c r="X151" s="419"/>
      <c r="Y151" s="419"/>
      <c r="Z151" s="419"/>
    </row>
    <row r="152" spans="1:26" ht="15.75" customHeight="1">
      <c r="A152" s="419"/>
      <c r="B152" s="419"/>
      <c r="C152" s="419"/>
      <c r="D152" s="419"/>
      <c r="E152" s="419"/>
      <c r="F152" s="419"/>
      <c r="G152" s="419"/>
      <c r="H152" s="419"/>
      <c r="I152" s="419"/>
      <c r="J152" s="419"/>
      <c r="K152" s="419"/>
      <c r="L152" s="419"/>
      <c r="M152" s="419"/>
      <c r="N152" s="419"/>
      <c r="O152" s="419"/>
      <c r="P152" s="419"/>
      <c r="Q152" s="419"/>
      <c r="R152" s="419"/>
      <c r="S152" s="419"/>
      <c r="T152" s="419"/>
      <c r="U152" s="419"/>
      <c r="V152" s="419"/>
      <c r="W152" s="419"/>
      <c r="X152" s="419"/>
      <c r="Y152" s="419"/>
      <c r="Z152" s="419"/>
    </row>
    <row r="153" spans="1:26" ht="15.75" customHeight="1">
      <c r="A153" s="419"/>
      <c r="B153" s="419"/>
      <c r="C153" s="419"/>
      <c r="D153" s="419"/>
      <c r="E153" s="419"/>
      <c r="F153" s="419"/>
      <c r="G153" s="419"/>
      <c r="H153" s="419"/>
      <c r="I153" s="419"/>
      <c r="J153" s="419"/>
      <c r="K153" s="419"/>
      <c r="L153" s="419"/>
      <c r="M153" s="419"/>
      <c r="N153" s="419"/>
      <c r="O153" s="419"/>
      <c r="P153" s="419"/>
      <c r="Q153" s="419"/>
      <c r="R153" s="419"/>
      <c r="S153" s="419"/>
      <c r="T153" s="419"/>
      <c r="U153" s="419"/>
      <c r="V153" s="419"/>
      <c r="W153" s="419"/>
      <c r="X153" s="419"/>
      <c r="Y153" s="419"/>
      <c r="Z153" s="419"/>
    </row>
    <row r="154" spans="1:26" ht="15.75" customHeight="1">
      <c r="A154" s="419"/>
      <c r="B154" s="419"/>
      <c r="C154" s="419"/>
      <c r="D154" s="419"/>
      <c r="E154" s="419"/>
      <c r="F154" s="419"/>
      <c r="G154" s="419"/>
      <c r="H154" s="419"/>
      <c r="I154" s="419"/>
      <c r="J154" s="419"/>
      <c r="K154" s="419"/>
      <c r="L154" s="419"/>
      <c r="M154" s="419"/>
      <c r="N154" s="419"/>
      <c r="O154" s="419"/>
      <c r="P154" s="419"/>
      <c r="Q154" s="419"/>
      <c r="R154" s="419"/>
      <c r="S154" s="419"/>
      <c r="T154" s="419"/>
      <c r="U154" s="419"/>
      <c r="V154" s="419"/>
      <c r="W154" s="419"/>
      <c r="X154" s="419"/>
      <c r="Y154" s="419"/>
      <c r="Z154" s="419"/>
    </row>
    <row r="155" spans="1:26" ht="15.75" customHeight="1">
      <c r="A155" s="419"/>
      <c r="B155" s="419"/>
      <c r="C155" s="419"/>
      <c r="D155" s="419"/>
      <c r="E155" s="419"/>
      <c r="F155" s="419"/>
      <c r="G155" s="419"/>
      <c r="H155" s="419"/>
      <c r="I155" s="419"/>
      <c r="J155" s="419"/>
      <c r="K155" s="419"/>
      <c r="L155" s="419"/>
      <c r="M155" s="419"/>
      <c r="N155" s="419"/>
      <c r="O155" s="419"/>
      <c r="P155" s="419"/>
      <c r="Q155" s="419"/>
      <c r="R155" s="419"/>
      <c r="S155" s="419"/>
      <c r="T155" s="419"/>
      <c r="U155" s="419"/>
      <c r="V155" s="419"/>
      <c r="W155" s="419"/>
      <c r="X155" s="419"/>
      <c r="Y155" s="419"/>
      <c r="Z155" s="419"/>
    </row>
    <row r="156" spans="1:26" ht="15.75" customHeight="1">
      <c r="A156" s="419"/>
      <c r="B156" s="419"/>
      <c r="C156" s="419"/>
      <c r="D156" s="419"/>
      <c r="E156" s="419"/>
      <c r="F156" s="419"/>
      <c r="G156" s="419"/>
      <c r="H156" s="419"/>
      <c r="I156" s="419"/>
      <c r="J156" s="419"/>
      <c r="K156" s="419"/>
      <c r="L156" s="419"/>
      <c r="M156" s="419"/>
      <c r="N156" s="419"/>
      <c r="O156" s="419"/>
      <c r="P156" s="419"/>
      <c r="Q156" s="419"/>
      <c r="R156" s="419"/>
      <c r="S156" s="419"/>
      <c r="T156" s="419"/>
      <c r="U156" s="419"/>
      <c r="V156" s="419"/>
      <c r="W156" s="419"/>
      <c r="X156" s="419"/>
      <c r="Y156" s="419"/>
      <c r="Z156" s="419"/>
    </row>
    <row r="157" spans="1:26" ht="15.75" customHeight="1">
      <c r="A157" s="419"/>
      <c r="B157" s="419"/>
      <c r="C157" s="419"/>
      <c r="D157" s="419"/>
      <c r="E157" s="419"/>
      <c r="F157" s="419"/>
      <c r="G157" s="419"/>
      <c r="H157" s="419"/>
      <c r="I157" s="419"/>
      <c r="J157" s="419"/>
      <c r="K157" s="419"/>
      <c r="L157" s="419"/>
      <c r="M157" s="419"/>
      <c r="N157" s="419"/>
      <c r="O157" s="419"/>
      <c r="P157" s="419"/>
      <c r="Q157" s="419"/>
      <c r="R157" s="419"/>
      <c r="S157" s="419"/>
      <c r="T157" s="419"/>
      <c r="U157" s="419"/>
      <c r="V157" s="419"/>
      <c r="W157" s="419"/>
      <c r="X157" s="419"/>
      <c r="Y157" s="419"/>
      <c r="Z157" s="419"/>
    </row>
    <row r="158" spans="1:26" ht="15.75" customHeight="1">
      <c r="A158" s="419"/>
      <c r="B158" s="419"/>
      <c r="C158" s="419"/>
      <c r="D158" s="419"/>
      <c r="E158" s="419"/>
      <c r="F158" s="419"/>
      <c r="G158" s="419"/>
      <c r="H158" s="419"/>
      <c r="I158" s="419"/>
      <c r="J158" s="419"/>
      <c r="K158" s="419"/>
      <c r="L158" s="419"/>
      <c r="M158" s="419"/>
      <c r="N158" s="419"/>
      <c r="O158" s="419"/>
      <c r="P158" s="419"/>
      <c r="Q158" s="419"/>
      <c r="R158" s="419"/>
      <c r="S158" s="419"/>
      <c r="T158" s="419"/>
      <c r="U158" s="419"/>
      <c r="V158" s="419"/>
      <c r="W158" s="419"/>
      <c r="X158" s="419"/>
      <c r="Y158" s="419"/>
      <c r="Z158" s="419"/>
    </row>
    <row r="159" spans="1:26" ht="15.75" customHeight="1">
      <c r="A159" s="419"/>
      <c r="B159" s="419"/>
      <c r="C159" s="419"/>
      <c r="D159" s="419"/>
      <c r="E159" s="419"/>
      <c r="F159" s="419"/>
      <c r="G159" s="419"/>
      <c r="H159" s="419"/>
      <c r="I159" s="419"/>
      <c r="J159" s="419"/>
      <c r="K159" s="419"/>
      <c r="L159" s="419"/>
      <c r="M159" s="419"/>
      <c r="N159" s="419"/>
      <c r="O159" s="419"/>
      <c r="P159" s="419"/>
      <c r="Q159" s="419"/>
      <c r="R159" s="419"/>
      <c r="S159" s="419"/>
      <c r="T159" s="419"/>
      <c r="U159" s="419"/>
      <c r="V159" s="419"/>
      <c r="W159" s="419"/>
      <c r="X159" s="419"/>
      <c r="Y159" s="419"/>
      <c r="Z159" s="419"/>
    </row>
    <row r="160" spans="1:26" ht="15.75" customHeight="1">
      <c r="A160" s="419"/>
      <c r="B160" s="419"/>
      <c r="C160" s="419"/>
      <c r="D160" s="419"/>
      <c r="E160" s="419"/>
      <c r="F160" s="419"/>
      <c r="G160" s="419"/>
      <c r="H160" s="419"/>
      <c r="I160" s="419"/>
      <c r="J160" s="419"/>
      <c r="K160" s="419"/>
      <c r="L160" s="419"/>
      <c r="M160" s="419"/>
      <c r="N160" s="419"/>
      <c r="O160" s="419"/>
      <c r="P160" s="419"/>
      <c r="Q160" s="419"/>
      <c r="R160" s="419"/>
      <c r="S160" s="419"/>
      <c r="T160" s="419"/>
      <c r="U160" s="419"/>
      <c r="V160" s="419"/>
      <c r="W160" s="419"/>
      <c r="X160" s="419"/>
      <c r="Y160" s="419"/>
      <c r="Z160" s="419"/>
    </row>
    <row r="161" spans="1:26" ht="15.75" customHeight="1">
      <c r="A161" s="419"/>
      <c r="B161" s="419"/>
      <c r="C161" s="419"/>
      <c r="D161" s="419"/>
      <c r="E161" s="419"/>
      <c r="F161" s="419"/>
      <c r="G161" s="419"/>
      <c r="H161" s="419"/>
      <c r="I161" s="419"/>
      <c r="J161" s="419"/>
      <c r="K161" s="419"/>
      <c r="L161" s="419"/>
      <c r="M161" s="419"/>
      <c r="N161" s="419"/>
      <c r="O161" s="419"/>
      <c r="P161" s="419"/>
      <c r="Q161" s="419"/>
      <c r="R161" s="419"/>
      <c r="S161" s="419"/>
      <c r="T161" s="419"/>
      <c r="U161" s="419"/>
      <c r="V161" s="419"/>
      <c r="W161" s="419"/>
      <c r="X161" s="419"/>
      <c r="Y161" s="419"/>
      <c r="Z161" s="419"/>
    </row>
    <row r="162" spans="1:26" ht="15.75" customHeight="1">
      <c r="A162" s="419"/>
      <c r="B162" s="419"/>
      <c r="C162" s="419"/>
      <c r="D162" s="419"/>
      <c r="E162" s="419"/>
      <c r="F162" s="419"/>
      <c r="G162" s="419"/>
      <c r="H162" s="419"/>
      <c r="I162" s="419"/>
      <c r="J162" s="419"/>
      <c r="K162" s="419"/>
      <c r="L162" s="419"/>
      <c r="M162" s="419"/>
      <c r="N162" s="419"/>
      <c r="O162" s="419"/>
      <c r="P162" s="419"/>
      <c r="Q162" s="419"/>
      <c r="R162" s="419"/>
      <c r="S162" s="419"/>
      <c r="T162" s="419"/>
      <c r="U162" s="419"/>
      <c r="V162" s="419"/>
      <c r="W162" s="419"/>
      <c r="X162" s="419"/>
      <c r="Y162" s="419"/>
      <c r="Z162" s="419"/>
    </row>
    <row r="163" spans="1:26" ht="15.75" customHeight="1">
      <c r="A163" s="419"/>
      <c r="B163" s="419"/>
      <c r="C163" s="419"/>
      <c r="D163" s="419"/>
      <c r="E163" s="419"/>
      <c r="F163" s="419"/>
      <c r="G163" s="419"/>
      <c r="H163" s="419"/>
      <c r="I163" s="419"/>
      <c r="J163" s="419"/>
      <c r="K163" s="419"/>
      <c r="L163" s="419"/>
      <c r="M163" s="419"/>
      <c r="N163" s="419"/>
      <c r="O163" s="419"/>
      <c r="P163" s="419"/>
      <c r="Q163" s="419"/>
      <c r="R163" s="419"/>
      <c r="S163" s="419"/>
      <c r="T163" s="419"/>
      <c r="U163" s="419"/>
      <c r="V163" s="419"/>
      <c r="W163" s="419"/>
      <c r="X163" s="419"/>
      <c r="Y163" s="419"/>
      <c r="Z163" s="419"/>
    </row>
    <row r="164" spans="1:26" ht="15.75" customHeight="1">
      <c r="A164" s="419"/>
      <c r="B164" s="419"/>
      <c r="C164" s="419"/>
      <c r="D164" s="419"/>
      <c r="E164" s="419"/>
      <c r="F164" s="419"/>
      <c r="G164" s="419"/>
      <c r="H164" s="419"/>
      <c r="I164" s="419"/>
      <c r="J164" s="419"/>
      <c r="K164" s="419"/>
      <c r="L164" s="419"/>
      <c r="M164" s="419"/>
      <c r="N164" s="419"/>
      <c r="O164" s="419"/>
      <c r="P164" s="419"/>
      <c r="Q164" s="419"/>
      <c r="R164" s="419"/>
      <c r="S164" s="419"/>
      <c r="T164" s="419"/>
      <c r="U164" s="419"/>
      <c r="V164" s="419"/>
      <c r="W164" s="419"/>
      <c r="X164" s="419"/>
      <c r="Y164" s="419"/>
      <c r="Z164" s="419"/>
    </row>
    <row r="165" spans="1:26" ht="15.75" customHeight="1">
      <c r="A165" s="419"/>
      <c r="B165" s="419"/>
      <c r="C165" s="419"/>
      <c r="D165" s="419"/>
      <c r="E165" s="419"/>
      <c r="F165" s="419"/>
      <c r="G165" s="419"/>
      <c r="H165" s="419"/>
      <c r="I165" s="419"/>
      <c r="J165" s="419"/>
      <c r="K165" s="419"/>
      <c r="L165" s="419"/>
      <c r="M165" s="419"/>
      <c r="N165" s="419"/>
      <c r="O165" s="419"/>
      <c r="P165" s="419"/>
      <c r="Q165" s="419"/>
      <c r="R165" s="419"/>
      <c r="S165" s="419"/>
      <c r="T165" s="419"/>
      <c r="U165" s="419"/>
      <c r="V165" s="419"/>
      <c r="W165" s="419"/>
      <c r="X165" s="419"/>
      <c r="Y165" s="419"/>
      <c r="Z165" s="419"/>
    </row>
    <row r="166" spans="1:26" ht="15.75" customHeight="1">
      <c r="A166" s="419"/>
      <c r="B166" s="419"/>
      <c r="C166" s="419"/>
      <c r="D166" s="419"/>
      <c r="E166" s="419"/>
      <c r="F166" s="419"/>
      <c r="G166" s="419"/>
      <c r="H166" s="419"/>
      <c r="I166" s="419"/>
      <c r="J166" s="419"/>
      <c r="K166" s="419"/>
      <c r="L166" s="419"/>
      <c r="M166" s="419"/>
      <c r="N166" s="419"/>
      <c r="O166" s="419"/>
      <c r="P166" s="419"/>
      <c r="Q166" s="419"/>
      <c r="R166" s="419"/>
      <c r="S166" s="419"/>
      <c r="T166" s="419"/>
      <c r="U166" s="419"/>
      <c r="V166" s="419"/>
      <c r="W166" s="419"/>
      <c r="X166" s="419"/>
      <c r="Y166" s="419"/>
      <c r="Z166" s="419"/>
    </row>
    <row r="167" spans="1:26" ht="15.75" customHeight="1">
      <c r="A167" s="419"/>
      <c r="B167" s="419"/>
      <c r="C167" s="419"/>
      <c r="D167" s="419"/>
      <c r="E167" s="419"/>
      <c r="F167" s="419"/>
      <c r="G167" s="419"/>
      <c r="H167" s="419"/>
      <c r="I167" s="419"/>
      <c r="J167" s="419"/>
      <c r="K167" s="419"/>
      <c r="L167" s="419"/>
      <c r="M167" s="419"/>
      <c r="N167" s="419"/>
      <c r="O167" s="419"/>
      <c r="P167" s="419"/>
      <c r="Q167" s="419"/>
      <c r="R167" s="419"/>
      <c r="S167" s="419"/>
      <c r="T167" s="419"/>
      <c r="U167" s="419"/>
      <c r="V167" s="419"/>
      <c r="W167" s="419"/>
      <c r="X167" s="419"/>
      <c r="Y167" s="419"/>
      <c r="Z167" s="419"/>
    </row>
    <row r="168" spans="1:26" ht="15.75" customHeight="1">
      <c r="A168" s="419"/>
      <c r="B168" s="419"/>
      <c r="C168" s="419"/>
      <c r="D168" s="419"/>
      <c r="E168" s="419"/>
      <c r="F168" s="419"/>
      <c r="G168" s="419"/>
      <c r="H168" s="419"/>
      <c r="I168" s="419"/>
      <c r="J168" s="419"/>
      <c r="K168" s="419"/>
      <c r="L168" s="419"/>
      <c r="M168" s="419"/>
      <c r="N168" s="419"/>
      <c r="O168" s="419"/>
      <c r="P168" s="419"/>
      <c r="Q168" s="419"/>
      <c r="R168" s="419"/>
      <c r="S168" s="419"/>
      <c r="T168" s="419"/>
      <c r="U168" s="419"/>
      <c r="V168" s="419"/>
      <c r="W168" s="419"/>
      <c r="X168" s="419"/>
      <c r="Y168" s="419"/>
      <c r="Z168" s="419"/>
    </row>
    <row r="169" spans="1:26" ht="15.75" customHeight="1">
      <c r="A169" s="419"/>
      <c r="B169" s="419"/>
      <c r="C169" s="419"/>
      <c r="D169" s="419"/>
      <c r="E169" s="419"/>
      <c r="F169" s="419"/>
      <c r="G169" s="419"/>
      <c r="H169" s="419"/>
      <c r="I169" s="419"/>
      <c r="J169" s="419"/>
      <c r="K169" s="419"/>
      <c r="L169" s="419"/>
      <c r="M169" s="419"/>
      <c r="N169" s="419"/>
      <c r="O169" s="419"/>
      <c r="P169" s="419"/>
      <c r="Q169" s="419"/>
      <c r="R169" s="419"/>
      <c r="S169" s="419"/>
      <c r="T169" s="419"/>
      <c r="U169" s="419"/>
      <c r="V169" s="419"/>
      <c r="W169" s="419"/>
      <c r="X169" s="419"/>
      <c r="Y169" s="419"/>
      <c r="Z169" s="419"/>
    </row>
    <row r="170" spans="1:26" ht="15.75" customHeight="1">
      <c r="A170" s="419"/>
      <c r="B170" s="419"/>
      <c r="C170" s="419"/>
      <c r="D170" s="419"/>
      <c r="E170" s="419"/>
      <c r="F170" s="419"/>
      <c r="G170" s="419"/>
      <c r="H170" s="419"/>
      <c r="I170" s="419"/>
      <c r="J170" s="419"/>
      <c r="K170" s="419"/>
      <c r="L170" s="419"/>
      <c r="M170" s="419"/>
      <c r="N170" s="419"/>
      <c r="O170" s="419"/>
      <c r="P170" s="419"/>
      <c r="Q170" s="419"/>
      <c r="R170" s="419"/>
      <c r="S170" s="419"/>
      <c r="T170" s="419"/>
      <c r="U170" s="419"/>
      <c r="V170" s="419"/>
      <c r="W170" s="419"/>
      <c r="X170" s="419"/>
      <c r="Y170" s="419"/>
      <c r="Z170" s="419"/>
    </row>
    <row r="171" spans="1:26" ht="15.75" customHeight="1">
      <c r="A171" s="419"/>
      <c r="B171" s="419"/>
      <c r="C171" s="419"/>
      <c r="D171" s="419"/>
      <c r="E171" s="419"/>
      <c r="F171" s="419"/>
      <c r="G171" s="419"/>
      <c r="H171" s="419"/>
      <c r="I171" s="419"/>
      <c r="J171" s="419"/>
      <c r="K171" s="419"/>
      <c r="L171" s="419"/>
      <c r="M171" s="419"/>
      <c r="N171" s="419"/>
      <c r="O171" s="419"/>
      <c r="P171" s="419"/>
      <c r="Q171" s="419"/>
      <c r="R171" s="419"/>
      <c r="S171" s="419"/>
      <c r="T171" s="419"/>
      <c r="U171" s="419"/>
      <c r="V171" s="419"/>
      <c r="W171" s="419"/>
      <c r="X171" s="419"/>
      <c r="Y171" s="419"/>
      <c r="Z171" s="419"/>
    </row>
    <row r="172" spans="1:26" ht="15.75" customHeight="1">
      <c r="A172" s="419"/>
      <c r="B172" s="419"/>
      <c r="C172" s="419"/>
      <c r="D172" s="419"/>
      <c r="E172" s="419"/>
      <c r="F172" s="419"/>
      <c r="G172" s="419"/>
      <c r="H172" s="419"/>
      <c r="I172" s="419"/>
      <c r="J172" s="419"/>
      <c r="K172" s="419"/>
      <c r="L172" s="419"/>
      <c r="M172" s="419"/>
      <c r="N172" s="419"/>
      <c r="O172" s="419"/>
      <c r="P172" s="419"/>
      <c r="Q172" s="419"/>
      <c r="R172" s="419"/>
      <c r="S172" s="419"/>
      <c r="T172" s="419"/>
      <c r="U172" s="419"/>
      <c r="V172" s="419"/>
      <c r="W172" s="419"/>
      <c r="X172" s="419"/>
      <c r="Y172" s="419"/>
      <c r="Z172" s="419"/>
    </row>
    <row r="173" spans="1:26" ht="15.75" customHeight="1">
      <c r="A173" s="419"/>
      <c r="B173" s="419"/>
      <c r="C173" s="419"/>
      <c r="D173" s="419"/>
      <c r="E173" s="419"/>
      <c r="F173" s="419"/>
      <c r="G173" s="419"/>
      <c r="H173" s="419"/>
      <c r="I173" s="419"/>
      <c r="J173" s="419"/>
      <c r="K173" s="419"/>
      <c r="L173" s="419"/>
      <c r="M173" s="419"/>
      <c r="N173" s="419"/>
      <c r="O173" s="419"/>
      <c r="P173" s="419"/>
      <c r="Q173" s="419"/>
      <c r="R173" s="419"/>
      <c r="S173" s="419"/>
      <c r="T173" s="419"/>
      <c r="U173" s="419"/>
      <c r="V173" s="419"/>
      <c r="W173" s="419"/>
      <c r="X173" s="419"/>
      <c r="Y173" s="419"/>
      <c r="Z173" s="419"/>
    </row>
    <row r="174" spans="1:26" ht="15.75" customHeight="1">
      <c r="A174" s="419"/>
      <c r="B174" s="419"/>
      <c r="C174" s="419"/>
      <c r="D174" s="419"/>
      <c r="E174" s="419"/>
      <c r="F174" s="419"/>
      <c r="G174" s="419"/>
      <c r="H174" s="419"/>
      <c r="I174" s="419"/>
      <c r="J174" s="419"/>
      <c r="K174" s="419"/>
      <c r="L174" s="419"/>
      <c r="M174" s="419"/>
      <c r="N174" s="419"/>
      <c r="O174" s="419"/>
      <c r="P174" s="419"/>
      <c r="Q174" s="419"/>
      <c r="R174" s="419"/>
      <c r="S174" s="419"/>
      <c r="T174" s="419"/>
      <c r="U174" s="419"/>
      <c r="V174" s="419"/>
      <c r="W174" s="419"/>
      <c r="X174" s="419"/>
      <c r="Y174" s="419"/>
      <c r="Z174" s="419"/>
    </row>
    <row r="175" spans="1:26" ht="15.75" customHeight="1">
      <c r="A175" s="419"/>
      <c r="B175" s="419"/>
      <c r="C175" s="419"/>
      <c r="D175" s="419"/>
      <c r="E175" s="419"/>
      <c r="F175" s="419"/>
      <c r="G175" s="419"/>
      <c r="H175" s="419"/>
      <c r="I175" s="419"/>
      <c r="J175" s="419"/>
      <c r="K175" s="419"/>
      <c r="L175" s="419"/>
      <c r="M175" s="419"/>
      <c r="N175" s="419"/>
      <c r="O175" s="419"/>
      <c r="P175" s="419"/>
      <c r="Q175" s="419"/>
      <c r="R175" s="419"/>
      <c r="S175" s="419"/>
      <c r="T175" s="419"/>
      <c r="U175" s="419"/>
      <c r="V175" s="419"/>
      <c r="W175" s="419"/>
      <c r="X175" s="419"/>
      <c r="Y175" s="419"/>
      <c r="Z175" s="419"/>
    </row>
    <row r="176" spans="1:26" ht="15.75" customHeight="1">
      <c r="A176" s="419"/>
      <c r="B176" s="419"/>
      <c r="C176" s="419"/>
      <c r="D176" s="419"/>
      <c r="E176" s="419"/>
      <c r="F176" s="419"/>
      <c r="G176" s="419"/>
      <c r="H176" s="419"/>
      <c r="I176" s="419"/>
      <c r="J176" s="419"/>
      <c r="K176" s="419"/>
      <c r="L176" s="419"/>
      <c r="M176" s="419"/>
      <c r="N176" s="419"/>
      <c r="O176" s="419"/>
      <c r="P176" s="419"/>
      <c r="Q176" s="419"/>
      <c r="R176" s="419"/>
      <c r="S176" s="419"/>
      <c r="T176" s="419"/>
      <c r="U176" s="419"/>
      <c r="V176" s="419"/>
      <c r="W176" s="419"/>
      <c r="X176" s="419"/>
      <c r="Y176" s="419"/>
      <c r="Z176" s="419"/>
    </row>
    <row r="177" spans="1:26" ht="15.75" customHeight="1">
      <c r="A177" s="419"/>
      <c r="B177" s="419"/>
      <c r="C177" s="419"/>
      <c r="D177" s="419"/>
      <c r="E177" s="419"/>
      <c r="F177" s="419"/>
      <c r="G177" s="419"/>
      <c r="H177" s="419"/>
      <c r="I177" s="419"/>
      <c r="J177" s="419"/>
      <c r="K177" s="419"/>
      <c r="L177" s="419"/>
      <c r="M177" s="419"/>
      <c r="N177" s="419"/>
      <c r="O177" s="419"/>
      <c r="P177" s="419"/>
      <c r="Q177" s="419"/>
      <c r="R177" s="419"/>
      <c r="S177" s="419"/>
      <c r="T177" s="419"/>
      <c r="U177" s="419"/>
      <c r="V177" s="419"/>
      <c r="W177" s="419"/>
      <c r="X177" s="419"/>
      <c r="Y177" s="419"/>
      <c r="Z177" s="419"/>
    </row>
    <row r="178" spans="1:26" ht="15.75" customHeight="1">
      <c r="A178" s="419"/>
      <c r="B178" s="419"/>
      <c r="C178" s="419"/>
      <c r="D178" s="419"/>
      <c r="E178" s="419"/>
      <c r="F178" s="419"/>
      <c r="G178" s="419"/>
      <c r="H178" s="419"/>
      <c r="I178" s="419"/>
      <c r="J178" s="419"/>
      <c r="K178" s="419"/>
      <c r="L178" s="419"/>
      <c r="M178" s="419"/>
      <c r="N178" s="419"/>
      <c r="O178" s="419"/>
      <c r="P178" s="419"/>
      <c r="Q178" s="419"/>
      <c r="R178" s="419"/>
      <c r="S178" s="419"/>
      <c r="T178" s="419"/>
      <c r="U178" s="419"/>
      <c r="V178" s="419"/>
      <c r="W178" s="419"/>
      <c r="X178" s="419"/>
      <c r="Y178" s="419"/>
      <c r="Z178" s="419"/>
    </row>
    <row r="179" spans="1:26" ht="15.75" customHeight="1">
      <c r="A179" s="419"/>
      <c r="B179" s="419"/>
      <c r="C179" s="419"/>
      <c r="D179" s="419"/>
      <c r="E179" s="419"/>
      <c r="F179" s="419"/>
      <c r="G179" s="419"/>
      <c r="H179" s="419"/>
      <c r="I179" s="419"/>
      <c r="J179" s="419"/>
      <c r="K179" s="419"/>
      <c r="L179" s="419"/>
      <c r="M179" s="419"/>
      <c r="N179" s="419"/>
      <c r="O179" s="419"/>
      <c r="P179" s="419"/>
      <c r="Q179" s="419"/>
      <c r="R179" s="419"/>
      <c r="S179" s="419"/>
      <c r="T179" s="419"/>
      <c r="U179" s="419"/>
      <c r="V179" s="419"/>
      <c r="W179" s="419"/>
      <c r="X179" s="419"/>
      <c r="Y179" s="419"/>
      <c r="Z179" s="419"/>
    </row>
    <row r="180" spans="1:26" ht="15.75" customHeight="1">
      <c r="A180" s="419"/>
      <c r="B180" s="419"/>
      <c r="C180" s="419"/>
      <c r="D180" s="419"/>
      <c r="E180" s="419"/>
      <c r="F180" s="419"/>
      <c r="G180" s="419"/>
      <c r="H180" s="419"/>
      <c r="I180" s="419"/>
      <c r="J180" s="419"/>
      <c r="K180" s="419"/>
      <c r="L180" s="419"/>
      <c r="M180" s="419"/>
      <c r="N180" s="419"/>
      <c r="O180" s="419"/>
      <c r="P180" s="419"/>
      <c r="Q180" s="419"/>
      <c r="R180" s="419"/>
      <c r="S180" s="419"/>
      <c r="T180" s="419"/>
      <c r="U180" s="419"/>
      <c r="V180" s="419"/>
      <c r="W180" s="419"/>
      <c r="X180" s="419"/>
      <c r="Y180" s="419"/>
      <c r="Z180" s="419"/>
    </row>
    <row r="181" spans="1:26" ht="15.75" customHeight="1">
      <c r="A181" s="419"/>
      <c r="B181" s="419"/>
      <c r="C181" s="419"/>
      <c r="D181" s="419"/>
      <c r="E181" s="419"/>
      <c r="F181" s="419"/>
      <c r="G181" s="419"/>
      <c r="H181" s="419"/>
      <c r="I181" s="419"/>
      <c r="J181" s="419"/>
      <c r="K181" s="419"/>
      <c r="L181" s="419"/>
      <c r="M181" s="419"/>
      <c r="N181" s="419"/>
      <c r="O181" s="419"/>
      <c r="P181" s="419"/>
      <c r="Q181" s="419"/>
      <c r="R181" s="419"/>
      <c r="S181" s="419"/>
      <c r="T181" s="419"/>
      <c r="U181" s="419"/>
      <c r="V181" s="419"/>
      <c r="W181" s="419"/>
      <c r="X181" s="419"/>
      <c r="Y181" s="419"/>
      <c r="Z181" s="419"/>
    </row>
    <row r="182" spans="1:26" ht="15.75" customHeight="1">
      <c r="A182" s="419"/>
      <c r="B182" s="419"/>
      <c r="C182" s="419"/>
      <c r="D182" s="419"/>
      <c r="E182" s="419"/>
      <c r="F182" s="419"/>
      <c r="G182" s="419"/>
      <c r="H182" s="419"/>
      <c r="I182" s="419"/>
      <c r="J182" s="419"/>
      <c r="K182" s="419"/>
      <c r="L182" s="419"/>
      <c r="M182" s="419"/>
      <c r="N182" s="419"/>
      <c r="O182" s="419"/>
      <c r="P182" s="419"/>
      <c r="Q182" s="419"/>
      <c r="R182" s="419"/>
      <c r="S182" s="419"/>
      <c r="T182" s="419"/>
      <c r="U182" s="419"/>
      <c r="V182" s="419"/>
      <c r="W182" s="419"/>
      <c r="X182" s="419"/>
      <c r="Y182" s="419"/>
      <c r="Z182" s="419"/>
    </row>
    <row r="183" spans="1:26" ht="15.75" customHeight="1">
      <c r="A183" s="419"/>
      <c r="B183" s="419"/>
      <c r="C183" s="419"/>
      <c r="D183" s="419"/>
      <c r="E183" s="419"/>
      <c r="F183" s="419"/>
      <c r="G183" s="419"/>
      <c r="H183" s="419"/>
      <c r="I183" s="419"/>
      <c r="J183" s="419"/>
      <c r="K183" s="419"/>
      <c r="L183" s="419"/>
      <c r="M183" s="419"/>
      <c r="N183" s="419"/>
      <c r="O183" s="419"/>
      <c r="P183" s="419"/>
      <c r="Q183" s="419"/>
      <c r="R183" s="419"/>
      <c r="S183" s="419"/>
      <c r="T183" s="419"/>
      <c r="U183" s="419"/>
      <c r="V183" s="419"/>
      <c r="W183" s="419"/>
      <c r="X183" s="419"/>
      <c r="Y183" s="419"/>
      <c r="Z183" s="419"/>
    </row>
    <row r="184" spans="1:26" ht="15.75" customHeight="1">
      <c r="A184" s="419"/>
      <c r="B184" s="419"/>
      <c r="C184" s="419"/>
      <c r="D184" s="419"/>
      <c r="E184" s="419"/>
      <c r="F184" s="419"/>
      <c r="G184" s="419"/>
      <c r="H184" s="419"/>
      <c r="I184" s="419"/>
      <c r="J184" s="419"/>
      <c r="K184" s="419"/>
      <c r="L184" s="419"/>
      <c r="M184" s="419"/>
      <c r="N184" s="419"/>
      <c r="O184" s="419"/>
      <c r="P184" s="419"/>
      <c r="Q184" s="419"/>
      <c r="R184" s="419"/>
      <c r="S184" s="419"/>
      <c r="T184" s="419"/>
      <c r="U184" s="419"/>
      <c r="V184" s="419"/>
      <c r="W184" s="419"/>
      <c r="X184" s="419"/>
      <c r="Y184" s="419"/>
      <c r="Z184" s="419"/>
    </row>
    <row r="185" spans="1:26" ht="15.75" customHeight="1">
      <c r="A185" s="419"/>
      <c r="B185" s="419"/>
      <c r="C185" s="419"/>
      <c r="D185" s="419"/>
      <c r="E185" s="419"/>
      <c r="F185" s="419"/>
      <c r="G185" s="419"/>
      <c r="H185" s="419"/>
      <c r="I185" s="419"/>
      <c r="J185" s="419"/>
      <c r="K185" s="419"/>
      <c r="L185" s="419"/>
      <c r="M185" s="419"/>
      <c r="N185" s="419"/>
      <c r="O185" s="419"/>
      <c r="P185" s="419"/>
      <c r="Q185" s="419"/>
      <c r="R185" s="419"/>
      <c r="S185" s="419"/>
      <c r="T185" s="419"/>
      <c r="U185" s="419"/>
      <c r="V185" s="419"/>
      <c r="W185" s="419"/>
      <c r="X185" s="419"/>
      <c r="Y185" s="419"/>
      <c r="Z185" s="419"/>
    </row>
    <row r="186" spans="1:26" ht="15.75" customHeight="1">
      <c r="A186" s="419"/>
      <c r="B186" s="419"/>
      <c r="C186" s="419"/>
      <c r="D186" s="419"/>
      <c r="E186" s="419"/>
      <c r="F186" s="419"/>
      <c r="G186" s="419"/>
      <c r="H186" s="419"/>
      <c r="I186" s="419"/>
      <c r="J186" s="419"/>
      <c r="K186" s="419"/>
      <c r="L186" s="419"/>
      <c r="M186" s="419"/>
      <c r="N186" s="419"/>
      <c r="O186" s="419"/>
      <c r="P186" s="419"/>
      <c r="Q186" s="419"/>
      <c r="R186" s="419"/>
      <c r="S186" s="419"/>
      <c r="T186" s="419"/>
      <c r="U186" s="419"/>
      <c r="V186" s="419"/>
      <c r="W186" s="419"/>
      <c r="X186" s="419"/>
      <c r="Y186" s="419"/>
      <c r="Z186" s="419"/>
    </row>
    <row r="187" spans="1:26" ht="15.75" customHeight="1">
      <c r="A187" s="419"/>
      <c r="B187" s="419"/>
      <c r="C187" s="419"/>
      <c r="D187" s="419"/>
      <c r="E187" s="419"/>
      <c r="F187" s="419"/>
      <c r="G187" s="419"/>
      <c r="H187" s="419"/>
      <c r="I187" s="419"/>
      <c r="J187" s="419"/>
      <c r="K187" s="419"/>
      <c r="L187" s="419"/>
      <c r="M187" s="419"/>
      <c r="N187" s="419"/>
      <c r="O187" s="419"/>
      <c r="P187" s="419"/>
      <c r="Q187" s="419"/>
      <c r="R187" s="419"/>
      <c r="S187" s="419"/>
      <c r="T187" s="419"/>
      <c r="U187" s="419"/>
      <c r="V187" s="419"/>
      <c r="W187" s="419"/>
      <c r="X187" s="419"/>
      <c r="Y187" s="419"/>
      <c r="Z187" s="419"/>
    </row>
    <row r="188" spans="1:26" ht="15.75" customHeight="1">
      <c r="A188" s="419"/>
      <c r="B188" s="419"/>
      <c r="C188" s="419"/>
      <c r="D188" s="419"/>
      <c r="E188" s="419"/>
      <c r="F188" s="419"/>
      <c r="G188" s="419"/>
      <c r="H188" s="419"/>
      <c r="I188" s="419"/>
      <c r="J188" s="419"/>
      <c r="K188" s="419"/>
      <c r="L188" s="419"/>
      <c r="M188" s="419"/>
      <c r="N188" s="419"/>
      <c r="O188" s="419"/>
      <c r="P188" s="419"/>
      <c r="Q188" s="419"/>
      <c r="R188" s="419"/>
      <c r="S188" s="419"/>
      <c r="T188" s="419"/>
      <c r="U188" s="419"/>
      <c r="V188" s="419"/>
      <c r="W188" s="419"/>
      <c r="X188" s="419"/>
      <c r="Y188" s="419"/>
      <c r="Z188" s="419"/>
    </row>
    <row r="189" spans="1:26" ht="15.75" customHeight="1">
      <c r="A189" s="419"/>
      <c r="B189" s="419"/>
      <c r="C189" s="419"/>
      <c r="D189" s="419"/>
      <c r="E189" s="419"/>
      <c r="F189" s="419"/>
      <c r="G189" s="419"/>
      <c r="H189" s="419"/>
      <c r="I189" s="419"/>
      <c r="J189" s="419"/>
      <c r="K189" s="419"/>
      <c r="L189" s="419"/>
      <c r="M189" s="419"/>
      <c r="N189" s="419"/>
      <c r="O189" s="419"/>
      <c r="P189" s="419"/>
      <c r="Q189" s="419"/>
      <c r="R189" s="419"/>
      <c r="S189" s="419"/>
      <c r="T189" s="419"/>
      <c r="U189" s="419"/>
      <c r="V189" s="419"/>
      <c r="W189" s="419"/>
      <c r="X189" s="419"/>
      <c r="Y189" s="419"/>
      <c r="Z189" s="419"/>
    </row>
    <row r="190" spans="1:26" ht="15.75" customHeight="1">
      <c r="A190" s="419"/>
      <c r="B190" s="419"/>
      <c r="C190" s="419"/>
      <c r="D190" s="419"/>
      <c r="E190" s="419"/>
      <c r="F190" s="419"/>
      <c r="G190" s="419"/>
      <c r="H190" s="419"/>
      <c r="I190" s="419"/>
      <c r="J190" s="419"/>
      <c r="K190" s="419"/>
      <c r="L190" s="419"/>
      <c r="M190" s="419"/>
      <c r="N190" s="419"/>
      <c r="O190" s="419"/>
      <c r="P190" s="419"/>
      <c r="Q190" s="419"/>
      <c r="R190" s="419"/>
      <c r="S190" s="419"/>
      <c r="T190" s="419"/>
      <c r="U190" s="419"/>
      <c r="V190" s="419"/>
      <c r="W190" s="419"/>
      <c r="X190" s="419"/>
      <c r="Y190" s="419"/>
      <c r="Z190" s="419"/>
    </row>
    <row r="191" spans="1:26" ht="15.75" customHeight="1">
      <c r="A191" s="419"/>
      <c r="B191" s="419"/>
      <c r="C191" s="419"/>
      <c r="D191" s="419"/>
      <c r="E191" s="419"/>
      <c r="F191" s="419"/>
      <c r="G191" s="419"/>
      <c r="H191" s="419"/>
      <c r="I191" s="419"/>
      <c r="J191" s="419"/>
      <c r="K191" s="419"/>
      <c r="L191" s="419"/>
      <c r="M191" s="419"/>
      <c r="N191" s="419"/>
      <c r="O191" s="419"/>
      <c r="P191" s="419"/>
      <c r="Q191" s="419"/>
      <c r="R191" s="419"/>
      <c r="S191" s="419"/>
      <c r="T191" s="419"/>
      <c r="U191" s="419"/>
      <c r="V191" s="419"/>
      <c r="W191" s="419"/>
      <c r="X191" s="419"/>
      <c r="Y191" s="419"/>
      <c r="Z191" s="419"/>
    </row>
    <row r="192" spans="1:26" ht="15.75" customHeight="1">
      <c r="A192" s="419"/>
      <c r="B192" s="419"/>
      <c r="C192" s="419"/>
      <c r="D192" s="419"/>
      <c r="E192" s="419"/>
      <c r="F192" s="419"/>
      <c r="G192" s="419"/>
      <c r="H192" s="419"/>
      <c r="I192" s="419"/>
      <c r="J192" s="419"/>
      <c r="K192" s="419"/>
      <c r="L192" s="419"/>
      <c r="M192" s="419"/>
      <c r="N192" s="419"/>
      <c r="O192" s="419"/>
      <c r="P192" s="419"/>
      <c r="Q192" s="419"/>
      <c r="R192" s="419"/>
      <c r="S192" s="419"/>
      <c r="T192" s="419"/>
      <c r="U192" s="419"/>
      <c r="V192" s="419"/>
      <c r="W192" s="419"/>
      <c r="X192" s="419"/>
      <c r="Y192" s="419"/>
      <c r="Z192" s="419"/>
    </row>
    <row r="193" spans="1:26" ht="15.75" customHeight="1">
      <c r="A193" s="419"/>
      <c r="B193" s="419"/>
      <c r="C193" s="419"/>
      <c r="D193" s="419"/>
      <c r="E193" s="419"/>
      <c r="F193" s="419"/>
      <c r="G193" s="419"/>
      <c r="H193" s="419"/>
      <c r="I193" s="419"/>
      <c r="J193" s="419"/>
      <c r="K193" s="419"/>
      <c r="L193" s="419"/>
      <c r="M193" s="419"/>
      <c r="N193" s="419"/>
      <c r="O193" s="419"/>
      <c r="P193" s="419"/>
      <c r="Q193" s="419"/>
      <c r="R193" s="419"/>
      <c r="S193" s="419"/>
      <c r="T193" s="419"/>
      <c r="U193" s="419"/>
      <c r="V193" s="419"/>
      <c r="W193" s="419"/>
      <c r="X193" s="419"/>
      <c r="Y193" s="419"/>
      <c r="Z193" s="419"/>
    </row>
    <row r="194" spans="1:26" ht="15.75" customHeight="1">
      <c r="A194" s="419"/>
      <c r="B194" s="419"/>
      <c r="C194" s="419"/>
      <c r="D194" s="419"/>
      <c r="E194" s="419"/>
      <c r="F194" s="419"/>
      <c r="G194" s="419"/>
      <c r="H194" s="419"/>
      <c r="I194" s="419"/>
      <c r="J194" s="419"/>
      <c r="K194" s="419"/>
      <c r="L194" s="419"/>
      <c r="M194" s="419"/>
      <c r="N194" s="419"/>
      <c r="O194" s="419"/>
      <c r="P194" s="419"/>
      <c r="Q194" s="419"/>
      <c r="R194" s="419"/>
      <c r="S194" s="419"/>
      <c r="T194" s="419"/>
      <c r="U194" s="419"/>
      <c r="V194" s="419"/>
      <c r="W194" s="419"/>
      <c r="X194" s="419"/>
      <c r="Y194" s="419"/>
      <c r="Z194" s="419"/>
    </row>
    <row r="195" spans="1:26" ht="15.75" customHeight="1">
      <c r="A195" s="419"/>
      <c r="B195" s="419"/>
      <c r="C195" s="419"/>
      <c r="D195" s="419"/>
      <c r="E195" s="419"/>
      <c r="F195" s="419"/>
      <c r="G195" s="419"/>
      <c r="H195" s="419"/>
      <c r="I195" s="419"/>
      <c r="J195" s="419"/>
      <c r="K195" s="419"/>
      <c r="L195" s="419"/>
      <c r="M195" s="419"/>
      <c r="N195" s="419"/>
      <c r="O195" s="419"/>
      <c r="P195" s="419"/>
      <c r="Q195" s="419"/>
      <c r="R195" s="419"/>
      <c r="S195" s="419"/>
      <c r="T195" s="419"/>
      <c r="U195" s="419"/>
      <c r="V195" s="419"/>
      <c r="W195" s="419"/>
      <c r="X195" s="419"/>
      <c r="Y195" s="419"/>
      <c r="Z195" s="419"/>
    </row>
    <row r="196" spans="1:26" ht="15.75" customHeight="1">
      <c r="A196" s="419"/>
      <c r="B196" s="419"/>
      <c r="C196" s="419"/>
      <c r="D196" s="419"/>
      <c r="E196" s="419"/>
      <c r="F196" s="419"/>
      <c r="G196" s="419"/>
      <c r="H196" s="419"/>
      <c r="I196" s="419"/>
      <c r="J196" s="419"/>
      <c r="K196" s="419"/>
      <c r="L196" s="419"/>
      <c r="M196" s="419"/>
      <c r="N196" s="419"/>
      <c r="O196" s="419"/>
      <c r="P196" s="419"/>
      <c r="Q196" s="419"/>
      <c r="R196" s="419"/>
      <c r="S196" s="419"/>
      <c r="T196" s="419"/>
      <c r="U196" s="419"/>
      <c r="V196" s="419"/>
      <c r="W196" s="419"/>
      <c r="X196" s="419"/>
      <c r="Y196" s="419"/>
      <c r="Z196" s="419"/>
    </row>
    <row r="197" spans="1:26" ht="15.75" customHeight="1">
      <c r="A197" s="419"/>
      <c r="B197" s="419"/>
      <c r="C197" s="419"/>
      <c r="D197" s="419"/>
      <c r="E197" s="419"/>
      <c r="F197" s="419"/>
      <c r="G197" s="419"/>
      <c r="H197" s="419"/>
      <c r="I197" s="419"/>
      <c r="J197" s="419"/>
      <c r="K197" s="419"/>
      <c r="L197" s="419"/>
      <c r="M197" s="419"/>
      <c r="N197" s="419"/>
      <c r="O197" s="419"/>
      <c r="P197" s="419"/>
      <c r="Q197" s="419"/>
      <c r="R197" s="419"/>
      <c r="S197" s="419"/>
      <c r="T197" s="419"/>
      <c r="U197" s="419"/>
      <c r="V197" s="419"/>
      <c r="W197" s="419"/>
      <c r="X197" s="419"/>
      <c r="Y197" s="419"/>
      <c r="Z197" s="419"/>
    </row>
    <row r="198" spans="1:26" ht="15.75" customHeight="1">
      <c r="A198" s="419"/>
      <c r="B198" s="419"/>
      <c r="C198" s="419"/>
      <c r="D198" s="419"/>
      <c r="E198" s="419"/>
      <c r="F198" s="419"/>
      <c r="G198" s="419"/>
      <c r="H198" s="419"/>
      <c r="I198" s="419"/>
      <c r="J198" s="419"/>
      <c r="K198" s="419"/>
      <c r="L198" s="419"/>
      <c r="M198" s="419"/>
      <c r="N198" s="419"/>
      <c r="O198" s="419"/>
      <c r="P198" s="419"/>
      <c r="Q198" s="419"/>
      <c r="R198" s="419"/>
      <c r="S198" s="419"/>
      <c r="T198" s="419"/>
      <c r="U198" s="419"/>
      <c r="V198" s="419"/>
      <c r="W198" s="419"/>
      <c r="X198" s="419"/>
      <c r="Y198" s="419"/>
      <c r="Z198" s="419"/>
    </row>
    <row r="199" spans="1:26" ht="15.75" customHeight="1">
      <c r="A199" s="419"/>
      <c r="B199" s="419"/>
      <c r="C199" s="419"/>
      <c r="D199" s="419"/>
      <c r="E199" s="419"/>
      <c r="F199" s="419"/>
      <c r="G199" s="419"/>
      <c r="H199" s="419"/>
      <c r="I199" s="419"/>
      <c r="J199" s="419"/>
      <c r="K199" s="419"/>
      <c r="L199" s="419"/>
      <c r="M199" s="419"/>
      <c r="N199" s="419"/>
      <c r="O199" s="419"/>
      <c r="P199" s="419"/>
      <c r="Q199" s="419"/>
      <c r="R199" s="419"/>
      <c r="S199" s="419"/>
      <c r="T199" s="419"/>
      <c r="U199" s="419"/>
      <c r="V199" s="419"/>
      <c r="W199" s="419"/>
      <c r="X199" s="419"/>
      <c r="Y199" s="419"/>
      <c r="Z199" s="419"/>
    </row>
    <row r="200" spans="1:26" ht="15.75" customHeight="1">
      <c r="A200" s="419"/>
      <c r="B200" s="419"/>
      <c r="C200" s="419"/>
      <c r="D200" s="419"/>
      <c r="E200" s="419"/>
      <c r="F200" s="419"/>
      <c r="G200" s="419"/>
      <c r="H200" s="419"/>
      <c r="I200" s="419"/>
      <c r="J200" s="419"/>
      <c r="K200" s="419"/>
      <c r="L200" s="419"/>
      <c r="M200" s="419"/>
      <c r="N200" s="419"/>
      <c r="O200" s="419"/>
      <c r="P200" s="419"/>
      <c r="Q200" s="419"/>
      <c r="R200" s="419"/>
      <c r="S200" s="419"/>
      <c r="T200" s="419"/>
      <c r="U200" s="419"/>
      <c r="V200" s="419"/>
      <c r="W200" s="419"/>
      <c r="X200" s="419"/>
      <c r="Y200" s="419"/>
      <c r="Z200" s="419"/>
    </row>
    <row r="201" spans="1:26" ht="15.75" customHeight="1">
      <c r="A201" s="419"/>
      <c r="B201" s="419"/>
      <c r="C201" s="419"/>
      <c r="D201" s="419"/>
      <c r="E201" s="419"/>
      <c r="F201" s="419"/>
      <c r="G201" s="419"/>
      <c r="H201" s="419"/>
      <c r="I201" s="419"/>
      <c r="J201" s="419"/>
      <c r="K201" s="419"/>
      <c r="L201" s="419"/>
      <c r="M201" s="419"/>
      <c r="N201" s="419"/>
      <c r="O201" s="419"/>
      <c r="P201" s="419"/>
      <c r="Q201" s="419"/>
      <c r="R201" s="419"/>
      <c r="S201" s="419"/>
      <c r="T201" s="419"/>
      <c r="U201" s="419"/>
      <c r="V201" s="419"/>
      <c r="W201" s="419"/>
      <c r="X201" s="419"/>
      <c r="Y201" s="419"/>
      <c r="Z201" s="419"/>
    </row>
    <row r="202" spans="1:26" ht="15.75" customHeight="1">
      <c r="A202" s="419"/>
      <c r="B202" s="419"/>
      <c r="C202" s="419"/>
      <c r="D202" s="419"/>
      <c r="E202" s="419"/>
      <c r="F202" s="419"/>
      <c r="G202" s="419"/>
      <c r="H202" s="419"/>
      <c r="I202" s="419"/>
      <c r="J202" s="419"/>
      <c r="K202" s="419"/>
      <c r="L202" s="419"/>
      <c r="M202" s="419"/>
      <c r="N202" s="419"/>
      <c r="O202" s="419"/>
      <c r="P202" s="419"/>
      <c r="Q202" s="419"/>
      <c r="R202" s="419"/>
      <c r="S202" s="419"/>
      <c r="T202" s="419"/>
      <c r="U202" s="419"/>
      <c r="V202" s="419"/>
      <c r="W202" s="419"/>
      <c r="X202" s="419"/>
      <c r="Y202" s="419"/>
      <c r="Z202" s="419"/>
    </row>
    <row r="203" spans="1:26" ht="15.75" customHeight="1">
      <c r="A203" s="419"/>
      <c r="B203" s="419"/>
      <c r="C203" s="419"/>
      <c r="D203" s="419"/>
      <c r="E203" s="419"/>
      <c r="F203" s="419"/>
      <c r="G203" s="419"/>
      <c r="H203" s="419"/>
      <c r="I203" s="419"/>
      <c r="J203" s="419"/>
      <c r="K203" s="419"/>
      <c r="L203" s="419"/>
      <c r="M203" s="419"/>
      <c r="N203" s="419"/>
      <c r="O203" s="419"/>
      <c r="P203" s="419"/>
      <c r="Q203" s="419"/>
      <c r="R203" s="419"/>
      <c r="S203" s="419"/>
      <c r="T203" s="419"/>
      <c r="U203" s="419"/>
      <c r="V203" s="419"/>
      <c r="W203" s="419"/>
      <c r="X203" s="419"/>
      <c r="Y203" s="419"/>
      <c r="Z203" s="419"/>
    </row>
    <row r="204" spans="1:26" ht="15.75" customHeight="1">
      <c r="A204" s="419"/>
      <c r="B204" s="419"/>
      <c r="C204" s="419"/>
      <c r="D204" s="419"/>
      <c r="E204" s="419"/>
      <c r="F204" s="419"/>
      <c r="G204" s="419"/>
      <c r="H204" s="419"/>
      <c r="I204" s="419"/>
      <c r="J204" s="419"/>
      <c r="K204" s="419"/>
      <c r="L204" s="419"/>
      <c r="M204" s="419"/>
      <c r="N204" s="419"/>
      <c r="O204" s="419"/>
      <c r="P204" s="419"/>
      <c r="Q204" s="419"/>
      <c r="R204" s="419"/>
      <c r="S204" s="419"/>
      <c r="T204" s="419"/>
      <c r="U204" s="419"/>
      <c r="V204" s="419"/>
      <c r="W204" s="419"/>
      <c r="X204" s="419"/>
      <c r="Y204" s="419"/>
      <c r="Z204" s="419"/>
    </row>
    <row r="205" spans="1:26" ht="15.75" customHeight="1">
      <c r="A205" s="419"/>
      <c r="B205" s="419"/>
      <c r="C205" s="419"/>
      <c r="D205" s="419"/>
      <c r="E205" s="419"/>
      <c r="F205" s="419"/>
      <c r="G205" s="419"/>
      <c r="H205" s="419"/>
      <c r="I205" s="419"/>
      <c r="J205" s="419"/>
      <c r="K205" s="419"/>
      <c r="L205" s="419"/>
      <c r="M205" s="419"/>
      <c r="N205" s="419"/>
      <c r="O205" s="419"/>
      <c r="P205" s="419"/>
      <c r="Q205" s="419"/>
      <c r="R205" s="419"/>
      <c r="S205" s="419"/>
      <c r="T205" s="419"/>
      <c r="U205" s="419"/>
      <c r="V205" s="419"/>
      <c r="W205" s="419"/>
      <c r="X205" s="419"/>
      <c r="Y205" s="419"/>
      <c r="Z205" s="419"/>
    </row>
    <row r="206" spans="1:26" ht="15.75" customHeight="1">
      <c r="A206" s="419"/>
      <c r="B206" s="419"/>
      <c r="C206" s="419"/>
      <c r="D206" s="419"/>
      <c r="E206" s="419"/>
      <c r="F206" s="419"/>
      <c r="G206" s="419"/>
      <c r="H206" s="419"/>
      <c r="I206" s="419"/>
      <c r="J206" s="419"/>
      <c r="K206" s="419"/>
      <c r="L206" s="419"/>
      <c r="M206" s="419"/>
      <c r="N206" s="419"/>
      <c r="O206" s="419"/>
      <c r="P206" s="419"/>
      <c r="Q206" s="419"/>
      <c r="R206" s="419"/>
      <c r="S206" s="419"/>
      <c r="T206" s="419"/>
      <c r="U206" s="419"/>
      <c r="V206" s="419"/>
      <c r="W206" s="419"/>
      <c r="X206" s="419"/>
      <c r="Y206" s="419"/>
      <c r="Z206" s="419"/>
    </row>
    <row r="207" spans="1:26" ht="15.75" customHeight="1">
      <c r="A207" s="419"/>
      <c r="B207" s="419"/>
      <c r="C207" s="419"/>
      <c r="D207" s="419"/>
      <c r="E207" s="419"/>
      <c r="F207" s="419"/>
      <c r="G207" s="419"/>
      <c r="H207" s="419"/>
      <c r="I207" s="419"/>
      <c r="J207" s="419"/>
      <c r="K207" s="419"/>
      <c r="L207" s="419"/>
      <c r="M207" s="419"/>
      <c r="N207" s="419"/>
      <c r="O207" s="419"/>
      <c r="P207" s="419"/>
      <c r="Q207" s="419"/>
      <c r="R207" s="419"/>
      <c r="S207" s="419"/>
      <c r="T207" s="419"/>
      <c r="U207" s="419"/>
      <c r="V207" s="419"/>
      <c r="W207" s="419"/>
      <c r="X207" s="419"/>
      <c r="Y207" s="419"/>
      <c r="Z207" s="419"/>
    </row>
    <row r="208" spans="1:26" ht="15.75" customHeight="1">
      <c r="A208" s="419"/>
      <c r="B208" s="419"/>
      <c r="C208" s="419"/>
      <c r="D208" s="419"/>
      <c r="E208" s="419"/>
      <c r="F208" s="419"/>
      <c r="G208" s="419"/>
      <c r="H208" s="419"/>
      <c r="I208" s="419"/>
      <c r="J208" s="419"/>
      <c r="K208" s="419"/>
      <c r="L208" s="419"/>
      <c r="M208" s="419"/>
      <c r="N208" s="419"/>
      <c r="O208" s="419"/>
      <c r="P208" s="419"/>
      <c r="Q208" s="419"/>
      <c r="R208" s="419"/>
      <c r="S208" s="419"/>
      <c r="T208" s="419"/>
      <c r="U208" s="419"/>
      <c r="V208" s="419"/>
      <c r="W208" s="419"/>
      <c r="X208" s="419"/>
      <c r="Y208" s="419"/>
      <c r="Z208" s="419"/>
    </row>
    <row r="209" spans="1:26" ht="15.75" customHeight="1">
      <c r="A209" s="419"/>
      <c r="B209" s="419"/>
      <c r="C209" s="419"/>
      <c r="D209" s="419"/>
      <c r="E209" s="419"/>
      <c r="F209" s="419"/>
      <c r="G209" s="419"/>
      <c r="H209" s="419"/>
      <c r="I209" s="419"/>
      <c r="J209" s="419"/>
      <c r="K209" s="419"/>
      <c r="L209" s="419"/>
      <c r="M209" s="419"/>
      <c r="N209" s="419"/>
      <c r="O209" s="419"/>
      <c r="P209" s="419"/>
      <c r="Q209" s="419"/>
      <c r="R209" s="419"/>
      <c r="S209" s="419"/>
      <c r="T209" s="419"/>
      <c r="U209" s="419"/>
      <c r="V209" s="419"/>
      <c r="W209" s="419"/>
      <c r="X209" s="419"/>
      <c r="Y209" s="419"/>
      <c r="Z209" s="419"/>
    </row>
    <row r="210" spans="1:26" ht="15.75" customHeight="1">
      <c r="A210" s="419"/>
      <c r="B210" s="419"/>
      <c r="C210" s="419"/>
      <c r="D210" s="419"/>
      <c r="E210" s="419"/>
      <c r="F210" s="419"/>
      <c r="G210" s="419"/>
      <c r="H210" s="419"/>
      <c r="I210" s="419"/>
      <c r="J210" s="419"/>
      <c r="K210" s="419"/>
      <c r="L210" s="419"/>
      <c r="M210" s="419"/>
      <c r="N210" s="419"/>
      <c r="O210" s="419"/>
      <c r="P210" s="419"/>
      <c r="Q210" s="419"/>
      <c r="R210" s="419"/>
      <c r="S210" s="419"/>
      <c r="T210" s="419"/>
      <c r="U210" s="419"/>
      <c r="V210" s="419"/>
      <c r="W210" s="419"/>
      <c r="X210" s="419"/>
      <c r="Y210" s="419"/>
      <c r="Z210" s="419"/>
    </row>
    <row r="211" spans="1:26" ht="15.75" customHeight="1">
      <c r="A211" s="419"/>
      <c r="B211" s="419"/>
      <c r="C211" s="419"/>
      <c r="D211" s="419"/>
      <c r="E211" s="419"/>
      <c r="F211" s="419"/>
      <c r="G211" s="419"/>
      <c r="H211" s="419"/>
      <c r="I211" s="419"/>
      <c r="J211" s="419"/>
      <c r="K211" s="419"/>
      <c r="L211" s="419"/>
      <c r="M211" s="419"/>
      <c r="N211" s="419"/>
      <c r="O211" s="419"/>
      <c r="P211" s="419"/>
      <c r="Q211" s="419"/>
      <c r="R211" s="419"/>
      <c r="S211" s="419"/>
      <c r="T211" s="419"/>
      <c r="U211" s="419"/>
      <c r="V211" s="419"/>
      <c r="W211" s="419"/>
      <c r="X211" s="419"/>
      <c r="Y211" s="419"/>
      <c r="Z211" s="419"/>
    </row>
    <row r="212" spans="1:26" ht="15.75" customHeight="1">
      <c r="A212" s="419"/>
      <c r="B212" s="419"/>
      <c r="C212" s="419"/>
      <c r="D212" s="419"/>
      <c r="E212" s="419"/>
      <c r="F212" s="419"/>
      <c r="G212" s="419"/>
      <c r="H212" s="419"/>
      <c r="I212" s="419"/>
      <c r="J212" s="419"/>
      <c r="K212" s="419"/>
      <c r="L212" s="419"/>
      <c r="M212" s="419"/>
      <c r="N212" s="419"/>
      <c r="O212" s="419"/>
      <c r="P212" s="419"/>
      <c r="Q212" s="419"/>
      <c r="R212" s="419"/>
      <c r="S212" s="419"/>
      <c r="T212" s="419"/>
      <c r="U212" s="419"/>
      <c r="V212" s="419"/>
      <c r="W212" s="419"/>
      <c r="X212" s="419"/>
      <c r="Y212" s="419"/>
      <c r="Z212" s="419"/>
    </row>
    <row r="213" spans="1:26" ht="15.75" customHeight="1">
      <c r="A213" s="419"/>
      <c r="B213" s="419"/>
      <c r="C213" s="419"/>
      <c r="D213" s="419"/>
      <c r="E213" s="419"/>
      <c r="F213" s="419"/>
      <c r="G213" s="419"/>
      <c r="H213" s="419"/>
      <c r="I213" s="419"/>
      <c r="J213" s="419"/>
      <c r="K213" s="419"/>
      <c r="L213" s="419"/>
      <c r="M213" s="419"/>
      <c r="N213" s="419"/>
      <c r="O213" s="419"/>
      <c r="P213" s="419"/>
      <c r="Q213" s="419"/>
      <c r="R213" s="419"/>
      <c r="S213" s="419"/>
      <c r="T213" s="419"/>
      <c r="U213" s="419"/>
      <c r="V213" s="419"/>
      <c r="W213" s="419"/>
      <c r="X213" s="419"/>
      <c r="Y213" s="419"/>
      <c r="Z213" s="419"/>
    </row>
    <row r="214" spans="1:26" ht="15.75" customHeight="1">
      <c r="A214" s="419"/>
      <c r="B214" s="419"/>
      <c r="C214" s="419"/>
      <c r="D214" s="419"/>
      <c r="E214" s="419"/>
      <c r="F214" s="419"/>
      <c r="G214" s="419"/>
      <c r="H214" s="419"/>
      <c r="I214" s="419"/>
      <c r="J214" s="419"/>
      <c r="K214" s="419"/>
      <c r="L214" s="419"/>
      <c r="M214" s="419"/>
      <c r="N214" s="419"/>
      <c r="O214" s="419"/>
      <c r="P214" s="419"/>
      <c r="Q214" s="419"/>
      <c r="R214" s="419"/>
      <c r="S214" s="419"/>
      <c r="T214" s="419"/>
      <c r="U214" s="419"/>
      <c r="V214" s="419"/>
      <c r="W214" s="419"/>
      <c r="X214" s="419"/>
      <c r="Y214" s="419"/>
      <c r="Z214" s="419"/>
    </row>
    <row r="215" spans="1:26" ht="15.75" customHeight="1">
      <c r="A215" s="419"/>
      <c r="B215" s="419"/>
      <c r="C215" s="419"/>
      <c r="D215" s="419"/>
      <c r="E215" s="419"/>
      <c r="F215" s="419"/>
      <c r="G215" s="419"/>
      <c r="H215" s="419"/>
      <c r="I215" s="419"/>
      <c r="J215" s="419"/>
      <c r="K215" s="419"/>
      <c r="L215" s="419"/>
      <c r="M215" s="419"/>
      <c r="N215" s="419"/>
      <c r="O215" s="419"/>
      <c r="P215" s="419"/>
      <c r="Q215" s="419"/>
      <c r="R215" s="419"/>
      <c r="S215" s="419"/>
      <c r="T215" s="419"/>
      <c r="U215" s="419"/>
      <c r="V215" s="419"/>
      <c r="W215" s="419"/>
      <c r="X215" s="419"/>
      <c r="Y215" s="419"/>
      <c r="Z215" s="419"/>
    </row>
    <row r="216" spans="1:26" ht="15.75" customHeight="1">
      <c r="A216" s="419"/>
      <c r="B216" s="419"/>
      <c r="C216" s="419"/>
      <c r="D216" s="419"/>
      <c r="E216" s="419"/>
      <c r="F216" s="419"/>
      <c r="G216" s="419"/>
      <c r="H216" s="419"/>
      <c r="I216" s="419"/>
      <c r="J216" s="419"/>
      <c r="K216" s="419"/>
      <c r="L216" s="419"/>
      <c r="M216" s="419"/>
      <c r="N216" s="419"/>
      <c r="O216" s="419"/>
      <c r="P216" s="419"/>
      <c r="Q216" s="419"/>
      <c r="R216" s="419"/>
      <c r="S216" s="419"/>
      <c r="T216" s="419"/>
      <c r="U216" s="419"/>
      <c r="V216" s="419"/>
      <c r="W216" s="419"/>
      <c r="X216" s="419"/>
      <c r="Y216" s="419"/>
      <c r="Z216" s="419"/>
    </row>
    <row r="217" spans="1:26" ht="15.75" customHeight="1">
      <c r="A217" s="419"/>
      <c r="B217" s="419"/>
      <c r="C217" s="419"/>
      <c r="D217" s="419"/>
      <c r="E217" s="419"/>
      <c r="F217" s="419"/>
      <c r="G217" s="419"/>
      <c r="H217" s="419"/>
      <c r="I217" s="419"/>
      <c r="J217" s="419"/>
      <c r="K217" s="419"/>
      <c r="L217" s="419"/>
      <c r="M217" s="419"/>
      <c r="N217" s="419"/>
      <c r="O217" s="419"/>
      <c r="P217" s="419"/>
      <c r="Q217" s="419"/>
      <c r="R217" s="419"/>
      <c r="S217" s="419"/>
      <c r="T217" s="419"/>
      <c r="U217" s="419"/>
      <c r="V217" s="419"/>
      <c r="W217" s="419"/>
      <c r="X217" s="419"/>
      <c r="Y217" s="419"/>
      <c r="Z217" s="419"/>
    </row>
    <row r="218" spans="1:26" ht="15.75" customHeight="1">
      <c r="A218" s="419"/>
      <c r="B218" s="419"/>
      <c r="C218" s="419"/>
      <c r="D218" s="419"/>
      <c r="E218" s="419"/>
      <c r="F218" s="419"/>
      <c r="G218" s="419"/>
      <c r="H218" s="419"/>
      <c r="I218" s="419"/>
      <c r="J218" s="419"/>
      <c r="K218" s="419"/>
      <c r="L218" s="419"/>
      <c r="M218" s="419"/>
      <c r="N218" s="419"/>
      <c r="O218" s="419"/>
      <c r="P218" s="419"/>
      <c r="Q218" s="419"/>
      <c r="R218" s="419"/>
      <c r="S218" s="419"/>
      <c r="T218" s="419"/>
      <c r="U218" s="419"/>
      <c r="V218" s="419"/>
      <c r="W218" s="419"/>
      <c r="X218" s="419"/>
      <c r="Y218" s="419"/>
      <c r="Z218" s="419"/>
    </row>
    <row r="219" spans="1:26" ht="15.75" customHeight="1">
      <c r="A219" s="419"/>
      <c r="B219" s="419"/>
      <c r="C219" s="419"/>
      <c r="D219" s="419"/>
      <c r="E219" s="419"/>
      <c r="F219" s="419"/>
      <c r="G219" s="419"/>
      <c r="H219" s="419"/>
      <c r="I219" s="419"/>
      <c r="J219" s="419"/>
      <c r="K219" s="419"/>
      <c r="L219" s="419"/>
      <c r="M219" s="419"/>
      <c r="N219" s="419"/>
      <c r="O219" s="419"/>
      <c r="P219" s="419"/>
      <c r="Q219" s="419"/>
      <c r="R219" s="419"/>
      <c r="S219" s="419"/>
      <c r="T219" s="419"/>
      <c r="U219" s="419"/>
      <c r="V219" s="419"/>
      <c r="W219" s="419"/>
      <c r="X219" s="419"/>
      <c r="Y219" s="419"/>
      <c r="Z219" s="419"/>
    </row>
    <row r="220" spans="1:26" ht="15.75" customHeight="1">
      <c r="A220" s="419"/>
      <c r="B220" s="419"/>
      <c r="C220" s="419"/>
      <c r="D220" s="419"/>
      <c r="E220" s="419"/>
      <c r="F220" s="419"/>
      <c r="G220" s="419"/>
      <c r="H220" s="419"/>
      <c r="I220" s="419"/>
      <c r="J220" s="419"/>
      <c r="K220" s="419"/>
      <c r="L220" s="419"/>
      <c r="M220" s="419"/>
      <c r="N220" s="419"/>
      <c r="O220" s="419"/>
      <c r="P220" s="419"/>
      <c r="Q220" s="419"/>
      <c r="R220" s="419"/>
      <c r="S220" s="419"/>
      <c r="T220" s="419"/>
      <c r="U220" s="419"/>
      <c r="V220" s="419"/>
      <c r="W220" s="419"/>
      <c r="X220" s="419"/>
      <c r="Y220" s="419"/>
      <c r="Z220" s="419"/>
    </row>
    <row r="221" spans="1:26" ht="15.75" customHeight="1">
      <c r="A221" s="419"/>
      <c r="B221" s="419"/>
      <c r="C221" s="419"/>
      <c r="D221" s="419"/>
      <c r="E221" s="419"/>
      <c r="F221" s="419"/>
      <c r="G221" s="419"/>
      <c r="H221" s="419"/>
      <c r="I221" s="419"/>
      <c r="J221" s="419"/>
      <c r="K221" s="419"/>
      <c r="L221" s="419"/>
      <c r="M221" s="419"/>
      <c r="N221" s="419"/>
      <c r="O221" s="419"/>
      <c r="P221" s="419"/>
      <c r="Q221" s="419"/>
      <c r="R221" s="419"/>
      <c r="S221" s="419"/>
      <c r="T221" s="419"/>
      <c r="U221" s="419"/>
      <c r="V221" s="419"/>
      <c r="W221" s="419"/>
      <c r="X221" s="419"/>
      <c r="Y221" s="419"/>
      <c r="Z221" s="419"/>
    </row>
    <row r="222" spans="1:26" ht="15.75" customHeight="1">
      <c r="A222" s="419"/>
      <c r="B222" s="419"/>
      <c r="C222" s="419"/>
      <c r="D222" s="419"/>
      <c r="E222" s="419"/>
      <c r="F222" s="419"/>
      <c r="G222" s="419"/>
      <c r="H222" s="419"/>
      <c r="I222" s="419"/>
      <c r="J222" s="419"/>
      <c r="K222" s="419"/>
      <c r="L222" s="419"/>
      <c r="M222" s="419"/>
      <c r="N222" s="419"/>
      <c r="O222" s="419"/>
      <c r="P222" s="419"/>
      <c r="Q222" s="419"/>
      <c r="R222" s="419"/>
      <c r="S222" s="419"/>
      <c r="T222" s="419"/>
      <c r="U222" s="419"/>
      <c r="V222" s="419"/>
      <c r="W222" s="419"/>
      <c r="X222" s="419"/>
      <c r="Y222" s="419"/>
      <c r="Z222" s="419"/>
    </row>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CG1000"/>
  <sheetViews>
    <sheetView tabSelected="1" workbookViewId="0">
      <selection sqref="A1:A3"/>
    </sheetView>
  </sheetViews>
  <sheetFormatPr baseColWidth="10" defaultColWidth="11.21875" defaultRowHeight="15" customHeight="1"/>
  <cols>
    <col min="1" max="1" width="17" customWidth="1"/>
    <col min="2" max="2" width="27.5546875" customWidth="1"/>
    <col min="3" max="3" width="22.21875" customWidth="1"/>
    <col min="4" max="4" width="43.109375" customWidth="1"/>
    <col min="5" max="5" width="22.77734375" customWidth="1"/>
    <col min="6" max="6" width="35.664062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19" width="29.44140625" customWidth="1"/>
    <col min="20" max="20" width="35.6640625" customWidth="1"/>
    <col min="21" max="21" width="16.88671875" customWidth="1"/>
    <col min="22" max="22" width="11.5546875" customWidth="1"/>
    <col min="23" max="23" width="29.6640625" customWidth="1"/>
    <col min="24" max="24" width="28.5546875" customWidth="1"/>
    <col min="25" max="25" width="20.332031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5.6640625" customWidth="1"/>
    <col min="47" max="48" width="11.5546875" customWidth="1"/>
    <col min="49" max="49" width="13.21875" customWidth="1"/>
    <col min="50" max="50" width="11.5546875" customWidth="1"/>
    <col min="51" max="52" width="15" customWidth="1"/>
    <col min="53" max="53" width="12.5546875" customWidth="1"/>
    <col min="54" max="58" width="11.5546875" customWidth="1"/>
    <col min="59" max="59" width="20.109375" customWidth="1"/>
    <col min="60" max="60" width="15.6640625" customWidth="1"/>
    <col min="61" max="62" width="11.5546875" customWidth="1"/>
    <col min="63" max="63" width="16.5546875" customWidth="1"/>
    <col min="64" max="64" width="19.88671875" customWidth="1"/>
    <col min="65" max="65" width="14.88671875" customWidth="1"/>
    <col min="66" max="66" width="13" customWidth="1"/>
    <col min="67" max="68" width="11.5546875" customWidth="1"/>
    <col min="69" max="69" width="15.88671875" customWidth="1"/>
    <col min="70" max="79" width="11.5546875" customWidth="1"/>
    <col min="80" max="80" width="27.33203125" customWidth="1"/>
    <col min="81" max="81" width="16.33203125" customWidth="1"/>
    <col min="82" max="83" width="11.5546875" customWidth="1"/>
    <col min="84" max="84" width="27.33203125" customWidth="1"/>
    <col min="85" max="85" width="39" customWidth="1"/>
  </cols>
  <sheetData>
    <row r="1" spans="1:85" ht="27.75" customHeight="1">
      <c r="A1" s="445"/>
      <c r="B1" s="446" t="s">
        <v>0</v>
      </c>
      <c r="C1" s="421"/>
      <c r="D1" s="421"/>
      <c r="E1" s="421"/>
      <c r="F1" s="421"/>
      <c r="G1" s="421"/>
      <c r="H1" s="422"/>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C1" s="12"/>
      <c r="CD1" s="12"/>
      <c r="CE1" s="12"/>
    </row>
    <row r="2" spans="1:85" ht="27.75" customHeight="1">
      <c r="A2" s="435"/>
      <c r="B2" s="447" t="s">
        <v>197</v>
      </c>
      <c r="C2" s="421"/>
      <c r="D2" s="421"/>
      <c r="E2" s="421"/>
      <c r="F2" s="421"/>
      <c r="G2" s="421"/>
      <c r="H2" s="422"/>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C2" s="12"/>
      <c r="CD2" s="12"/>
      <c r="CE2" s="12"/>
    </row>
    <row r="3" spans="1:85" ht="27.75" customHeight="1">
      <c r="A3" s="436"/>
      <c r="B3" s="446" t="s">
        <v>2</v>
      </c>
      <c r="C3" s="421"/>
      <c r="D3" s="421"/>
      <c r="E3" s="421"/>
      <c r="F3" s="421"/>
      <c r="G3" s="421"/>
      <c r="H3" s="422"/>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C3" s="12"/>
      <c r="CD3" s="12"/>
      <c r="CE3" s="12"/>
    </row>
    <row r="4" spans="1:85"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48">
        <v>2021</v>
      </c>
      <c r="CD4" s="421"/>
      <c r="CE4" s="421"/>
      <c r="CF4" s="421"/>
      <c r="CG4" s="422"/>
    </row>
    <row r="5" spans="1:85" ht="15" customHeight="1">
      <c r="A5" s="449" t="s">
        <v>198</v>
      </c>
      <c r="B5" s="449" t="s">
        <v>199</v>
      </c>
      <c r="C5" s="449" t="s">
        <v>200</v>
      </c>
      <c r="D5" s="465" t="s">
        <v>201</v>
      </c>
      <c r="E5" s="421"/>
      <c r="F5" s="421"/>
      <c r="G5" s="421"/>
      <c r="H5" s="421"/>
      <c r="I5" s="421"/>
      <c r="J5" s="421"/>
      <c r="K5" s="421"/>
      <c r="L5" s="421"/>
      <c r="M5" s="422"/>
      <c r="N5" s="19"/>
      <c r="O5" s="19"/>
      <c r="P5" s="19"/>
      <c r="Q5" s="19"/>
      <c r="R5" s="19"/>
      <c r="S5" s="438"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456" t="s">
        <v>204</v>
      </c>
      <c r="AU5" s="451"/>
      <c r="AV5" s="451"/>
      <c r="AW5" s="451"/>
      <c r="AX5" s="451"/>
      <c r="AY5" s="451"/>
      <c r="AZ5" s="451"/>
      <c r="BA5" s="428"/>
      <c r="BB5" s="19"/>
      <c r="BC5" s="19"/>
      <c r="BD5" s="19"/>
      <c r="BE5" s="19"/>
      <c r="BF5" s="19"/>
      <c r="BG5" s="457" t="s">
        <v>205</v>
      </c>
      <c r="BH5" s="451"/>
      <c r="BI5" s="451"/>
      <c r="BJ5" s="451"/>
      <c r="BK5" s="428"/>
      <c r="BL5" s="461" t="s">
        <v>206</v>
      </c>
      <c r="BM5" s="451"/>
      <c r="BN5" s="451"/>
      <c r="BO5" s="451"/>
      <c r="BP5" s="451"/>
      <c r="BQ5" s="428"/>
      <c r="BR5" s="462" t="s">
        <v>207</v>
      </c>
      <c r="BS5" s="463"/>
      <c r="BT5" s="464"/>
      <c r="BU5" s="462" t="s">
        <v>208</v>
      </c>
      <c r="BV5" s="463"/>
      <c r="BW5" s="463"/>
      <c r="BX5" s="464"/>
      <c r="BY5" s="450" t="s">
        <v>209</v>
      </c>
      <c r="BZ5" s="451"/>
      <c r="CA5" s="451"/>
      <c r="CB5" s="466"/>
      <c r="CC5" s="450" t="s">
        <v>210</v>
      </c>
      <c r="CD5" s="451"/>
      <c r="CE5" s="451"/>
      <c r="CF5" s="451"/>
      <c r="CG5" s="428"/>
    </row>
    <row r="6" spans="1:85" ht="15" customHeight="1">
      <c r="A6" s="435"/>
      <c r="B6" s="435"/>
      <c r="C6" s="435"/>
      <c r="D6" s="438" t="s">
        <v>211</v>
      </c>
      <c r="E6" s="438" t="s">
        <v>212</v>
      </c>
      <c r="F6" s="438" t="s">
        <v>213</v>
      </c>
      <c r="G6" s="468" t="s">
        <v>214</v>
      </c>
      <c r="H6" s="443" t="s">
        <v>215</v>
      </c>
      <c r="I6" s="428"/>
      <c r="J6" s="443" t="s">
        <v>216</v>
      </c>
      <c r="K6" s="428"/>
      <c r="L6" s="20"/>
      <c r="M6" s="438" t="s">
        <v>217</v>
      </c>
      <c r="N6" s="19"/>
      <c r="O6" s="19"/>
      <c r="P6" s="19"/>
      <c r="Q6" s="19"/>
      <c r="R6" s="19"/>
      <c r="S6" s="435"/>
      <c r="T6" s="440" t="s">
        <v>218</v>
      </c>
      <c r="U6" s="421"/>
      <c r="V6" s="421"/>
      <c r="W6" s="421"/>
      <c r="X6" s="421"/>
      <c r="Y6" s="421"/>
      <c r="Z6" s="422"/>
      <c r="AA6" s="441" t="s">
        <v>219</v>
      </c>
      <c r="AB6" s="421"/>
      <c r="AC6" s="421"/>
      <c r="AD6" s="421"/>
      <c r="AE6" s="421"/>
      <c r="AF6" s="421"/>
      <c r="AG6" s="421"/>
      <c r="AH6" s="421"/>
      <c r="AI6" s="421"/>
      <c r="AJ6" s="421"/>
      <c r="AK6" s="421"/>
      <c r="AL6" s="421"/>
      <c r="AM6" s="421"/>
      <c r="AN6" s="421"/>
      <c r="AO6" s="421"/>
      <c r="AP6" s="422"/>
      <c r="AQ6" s="442" t="s">
        <v>220</v>
      </c>
      <c r="AR6" s="442" t="s">
        <v>221</v>
      </c>
      <c r="AS6" s="442"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168" customHeight="1">
      <c r="A7" s="436"/>
      <c r="B7" s="436"/>
      <c r="C7" s="436"/>
      <c r="D7" s="436"/>
      <c r="E7" s="436"/>
      <c r="F7" s="436"/>
      <c r="G7" s="436"/>
      <c r="H7" s="431"/>
      <c r="I7" s="432"/>
      <c r="J7" s="431"/>
      <c r="K7" s="432"/>
      <c r="L7" s="20"/>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22" t="s">
        <v>235</v>
      </c>
      <c r="AB7" s="23" t="s">
        <v>236</v>
      </c>
      <c r="AC7" s="22" t="s">
        <v>237</v>
      </c>
      <c r="AD7" s="23" t="s">
        <v>236</v>
      </c>
      <c r="AE7" s="22" t="s">
        <v>238</v>
      </c>
      <c r="AF7" s="23" t="s">
        <v>236</v>
      </c>
      <c r="AG7" s="22" t="s">
        <v>239</v>
      </c>
      <c r="AH7" s="23" t="s">
        <v>236</v>
      </c>
      <c r="AI7" s="22" t="s">
        <v>240</v>
      </c>
      <c r="AJ7" s="23" t="s">
        <v>236</v>
      </c>
      <c r="AK7" s="23" t="s">
        <v>241</v>
      </c>
      <c r="AL7" s="23" t="s">
        <v>236</v>
      </c>
      <c r="AM7" s="23" t="s">
        <v>242</v>
      </c>
      <c r="AN7" s="23" t="s">
        <v>236</v>
      </c>
      <c r="AO7" s="24" t="s">
        <v>243</v>
      </c>
      <c r="AP7" s="22" t="s">
        <v>244</v>
      </c>
      <c r="AQ7" s="436"/>
      <c r="AR7" s="436"/>
      <c r="AS7" s="436"/>
      <c r="AT7" s="25" t="s">
        <v>245</v>
      </c>
      <c r="AU7" s="444" t="s">
        <v>215</v>
      </c>
      <c r="AV7" s="422"/>
      <c r="AW7" s="25" t="s">
        <v>246</v>
      </c>
      <c r="AX7" s="444" t="s">
        <v>216</v>
      </c>
      <c r="AY7" s="422"/>
      <c r="AZ7" s="20"/>
      <c r="BA7" s="25" t="s">
        <v>247</v>
      </c>
      <c r="BB7" s="19" t="s">
        <v>223</v>
      </c>
      <c r="BC7" s="19" t="s">
        <v>224</v>
      </c>
      <c r="BD7" s="19" t="s">
        <v>225</v>
      </c>
      <c r="BE7" s="19" t="s">
        <v>226</v>
      </c>
      <c r="BF7" s="19" t="s">
        <v>227</v>
      </c>
      <c r="BG7" s="26" t="s">
        <v>248</v>
      </c>
      <c r="BH7" s="26" t="s">
        <v>249</v>
      </c>
      <c r="BI7" s="26" t="s">
        <v>250</v>
      </c>
      <c r="BJ7" s="26" t="s">
        <v>251</v>
      </c>
      <c r="BK7" s="26" t="s">
        <v>252</v>
      </c>
      <c r="BL7" s="27" t="s">
        <v>253</v>
      </c>
      <c r="BM7" s="27" t="s">
        <v>254</v>
      </c>
      <c r="BN7" s="27" t="s">
        <v>249</v>
      </c>
      <c r="BO7" s="27" t="s">
        <v>255</v>
      </c>
      <c r="BP7" s="27" t="s">
        <v>256</v>
      </c>
      <c r="BQ7" s="27" t="s">
        <v>257</v>
      </c>
      <c r="BR7" s="28" t="s">
        <v>258</v>
      </c>
      <c r="BS7" s="28" t="s">
        <v>259</v>
      </c>
      <c r="BT7" s="28" t="s">
        <v>260</v>
      </c>
      <c r="BU7" s="28" t="s">
        <v>258</v>
      </c>
      <c r="BV7" s="28" t="s">
        <v>259</v>
      </c>
      <c r="BW7" s="28" t="s">
        <v>260</v>
      </c>
      <c r="BX7" s="28" t="s">
        <v>261</v>
      </c>
      <c r="BY7" s="28" t="s">
        <v>258</v>
      </c>
      <c r="BZ7" s="28" t="s">
        <v>259</v>
      </c>
      <c r="CA7" s="28" t="s">
        <v>260</v>
      </c>
      <c r="CB7" s="29" t="s">
        <v>261</v>
      </c>
      <c r="CC7" s="28" t="s">
        <v>258</v>
      </c>
      <c r="CD7" s="28" t="s">
        <v>259</v>
      </c>
      <c r="CE7" s="28" t="s">
        <v>260</v>
      </c>
      <c r="CF7" s="28" t="s">
        <v>261</v>
      </c>
      <c r="CG7" s="28" t="s">
        <v>262</v>
      </c>
    </row>
    <row r="8" spans="1:85" ht="225" customHeight="1">
      <c r="A8" s="454" t="s">
        <v>20</v>
      </c>
      <c r="B8" s="454" t="s">
        <v>263</v>
      </c>
      <c r="C8" s="454" t="s">
        <v>264</v>
      </c>
      <c r="D8" s="454" t="s">
        <v>265</v>
      </c>
      <c r="E8" s="445" t="s">
        <v>266</v>
      </c>
      <c r="F8" s="454" t="s">
        <v>267</v>
      </c>
      <c r="G8" s="445" t="s">
        <v>268</v>
      </c>
      <c r="H8" s="445">
        <v>3</v>
      </c>
      <c r="I8" s="455" t="str">
        <f>IF(H8=5,"CASI SEGURO",IF(H8=4,"PROBABLE",IF(H8=3,"POSIBLE",IF(H8=2,"IMPROBABLE","RARA VEZ"))))</f>
        <v>POSIBLE</v>
      </c>
      <c r="J8" s="445">
        <v>2</v>
      </c>
      <c r="K8" s="455" t="str">
        <f>IF(J8=1,"INSIGNIFICANTE",IF(J8=2,"MENOR",IF(J8=3,"MODERADO",IF(J8=4,"MAYOR","CATASTRÓFICO"))))</f>
        <v>MENOR</v>
      </c>
      <c r="L8" s="455">
        <f>IF(J8=2,H8+20,IF(J8=3,H8+30,IF(J8=4,H8+40,IF(J8=5,H8+50,H8+10))))</f>
        <v>23</v>
      </c>
      <c r="M8" s="453" t="str">
        <f>IF(J8=1,$N$8,IF(J8=2,$O$8,IF(J8=3,$P$8,IF(J8=4,$Q$8,$R$8))))</f>
        <v>MODERADA 3:2</v>
      </c>
      <c r="N8" s="445" t="str">
        <f>IF($L8=11,"BAJA 1:1",IF($L8=12,"BAJA 2:1",IF($L8=13,"BAJA 3:1",IF($L8=14,"MODERADA 4:1","ALTA 5:1"))))</f>
        <v>ALTA 5:1</v>
      </c>
      <c r="O8" s="445" t="str">
        <f>IF($L8=21,"BAJA 1:2",IF($L8=22,"BAJA 2:2",IF($L8=23,"MODERADA 3:2",IF($L8=24,"ALTA 4:2","ALTA 5:2"))))</f>
        <v>MODERADA 3:2</v>
      </c>
      <c r="P8" s="445" t="str">
        <f>IF($L8=31,"MODERADA 1:3",IF($L8=32,"MODERADA 2:3",IF($L8=33,"ALTA 3:3",IF($L8=34,"ALTA 4:3","EXTREMA 5:3"))))</f>
        <v>EXTREMA 5:3</v>
      </c>
      <c r="Q8" s="445" t="str">
        <f>IF($L8=41,"ALTA 1:4",IF($L8=42,"ALTA 2:4",IF($L8=43,"EXTREMA 3:4",IF($L8=44,"EXTREMA 4:4","EXTREMA 5:4"))))</f>
        <v>EXTREMA 5:4</v>
      </c>
      <c r="R8" s="445" t="str">
        <f>IF($L8=51,"ALTA 1:5",IF($L8=52,"EXTREMA 2:5",IF($L8=53,"EXTREMA 3:5",IF($L8=54,"EXTREMA 4:5","EXTREMA 5:5"))))</f>
        <v>EXTREMA 5:5</v>
      </c>
      <c r="S8" s="454" t="s">
        <v>269</v>
      </c>
      <c r="T8" s="10" t="s">
        <v>270</v>
      </c>
      <c r="U8" s="10" t="s">
        <v>271</v>
      </c>
      <c r="V8" s="30" t="s">
        <v>272</v>
      </c>
      <c r="W8" s="10" t="s">
        <v>273</v>
      </c>
      <c r="X8" s="10" t="s">
        <v>274</v>
      </c>
      <c r="Y8" s="10" t="s">
        <v>275</v>
      </c>
      <c r="Z8" s="30" t="s">
        <v>276</v>
      </c>
      <c r="AA8" s="30" t="s">
        <v>277</v>
      </c>
      <c r="AB8" s="30">
        <f t="shared" ref="AB8:AB12" si="0">IF(AA8 = "Asignado",$AB$86,IF(AA8="No asignado",0,""))</f>
        <v>15</v>
      </c>
      <c r="AC8" s="30" t="s">
        <v>278</v>
      </c>
      <c r="AD8" s="30">
        <f t="shared" ref="AD8:AD12" si="1">IF(AC8 = "Adecuado",$AB$86,IF(AC8="No adecuado",0,""))</f>
        <v>15</v>
      </c>
      <c r="AE8" s="30" t="s">
        <v>279</v>
      </c>
      <c r="AF8" s="30">
        <f t="shared" ref="AF8:AF12" si="2">IF(AE8 = "Oportuna",$AB$86,IF(AE8="Inoportuna",0,""))</f>
        <v>15</v>
      </c>
      <c r="AG8" s="30" t="s">
        <v>276</v>
      </c>
      <c r="AH8" s="30">
        <f t="shared" ref="AH8:AH12" si="3">IF(AG8 = "Prevenir",$AB$86,IF(AG8="Detectar",$AB$87,IF(AG8="No es un control",0,"")))</f>
        <v>15</v>
      </c>
      <c r="AI8" s="30" t="s">
        <v>280</v>
      </c>
      <c r="AJ8" s="30">
        <f t="shared" ref="AJ8:AJ12" si="4">IF(AI8 = "Confiable",$AB$86,IF(AI8="No confiable",0,""))</f>
        <v>15</v>
      </c>
      <c r="AK8" s="10" t="s">
        <v>281</v>
      </c>
      <c r="AL8" s="30">
        <f t="shared" ref="AL8:AL12" si="5">IF(AK8 = "Se investigan y resuelven oportunamente",$AB$86,IF(AK8="No se investigan y resuelven oportunamente",0,""))</f>
        <v>15</v>
      </c>
      <c r="AM8" s="30" t="s">
        <v>282</v>
      </c>
      <c r="AN8" s="30">
        <f t="shared" ref="AN8:AN12" si="6">IF(AM8 = "Completa",$AB$86,IF(AM8="Incompleta",$AB$87,IF(AM8="No existe",0,"")))</f>
        <v>15</v>
      </c>
      <c r="AO8" s="30">
        <f t="shared" ref="AO8:AO12" si="7">+AB8+AD8+AF8+AH8+AJ8+AL8+AN8</f>
        <v>105</v>
      </c>
      <c r="AP8" s="30" t="str">
        <f>+IF(AO8&gt;96,"Fuerte",IF(AO8&lt;86,"Débil","Moderado"))</f>
        <v>Fuerte</v>
      </c>
      <c r="AQ8" s="30" t="s">
        <v>283</v>
      </c>
      <c r="AR8" s="30" t="s">
        <v>283</v>
      </c>
      <c r="AS8" s="458" t="s">
        <v>283</v>
      </c>
      <c r="AT8" s="445" t="s">
        <v>284</v>
      </c>
      <c r="AU8" s="445">
        <v>2</v>
      </c>
      <c r="AV8" s="455" t="str">
        <f>IF(AU8=5,"CASI SEGURO",IF(AU8=4,"PROBABLE",IF(AU8=3,"POSIBLE",IF(AU8=2,"IMPROBABLE","RARA VEZ"))))</f>
        <v>IMPROBABLE</v>
      </c>
      <c r="AW8" s="445" t="s">
        <v>284</v>
      </c>
      <c r="AX8" s="445">
        <v>2</v>
      </c>
      <c r="AY8" s="455" t="str">
        <f>IF(AX8=1,"INSIGNIFICANTE",IF(AX8=2,"MENOR",IF(AX8=3,"MODERADO",IF(AX8=4,"MAYOR","CATASTRÓFICO"))))</f>
        <v>MENOR</v>
      </c>
      <c r="AZ8" s="455">
        <f>IF(AX8=2,AU8+20,IF(AX8=3,AU8+30,IF(AX8=4,AU8+40,IF(AX8=5,AU8+50,AU8+10))))</f>
        <v>22</v>
      </c>
      <c r="BA8" s="453" t="str">
        <f>IF(AX8=1,$BB8,IF(AX8=2,$BC$8,IF(AX8=3,$BD$8,IF(AX8=4,$BE$8,$BF$8))))</f>
        <v>BAJA 2:2</v>
      </c>
      <c r="BB8" s="445" t="str">
        <f>IF($AZ8=11,"BAJA 1:1",IF($AZ8=12,"BAJA 2:1",IF($AZ8=13,"BAJA 3:1",IF($AZ8=14,"MODERADA 4:1","ALTA 5:1"))))</f>
        <v>ALTA 5:1</v>
      </c>
      <c r="BC8" s="445" t="str">
        <f>IF($AZ8=21,"BAJA 1:2",IF($AZ8=22,"BAJA 2:2",IF($AZ8=23,"MODERADA 3:2",IF($AZ8=24,"ALTA 4:2","ALTA 5:2"))))</f>
        <v>BAJA 2:2</v>
      </c>
      <c r="BD8" s="445" t="str">
        <f>IF($AZ8=31,"MODERADA 1:3",IF($AZ8=32,"MODERADA 2:3",IF($AZ8=33,"ALTA 3:3",IF($AZ8=34,"ALTA 4:3","EXTREMA 5:3"))))</f>
        <v>EXTREMA 5:3</v>
      </c>
      <c r="BE8" s="445" t="str">
        <f>IF($AZ8=41,"ALTA 1:4",IF($AZ8=42,"ALTA 2:4",IF($AZ8=43,"EXTREMA 3:4",IF($AZ8=44,"EXTREMA 4:4","EXTREMA 5:4"))))</f>
        <v>EXTREMA 5:4</v>
      </c>
      <c r="BF8" s="445" t="str">
        <f>IF($AZ8=51,"ALTA 1:5",IF($AZ8=52,"EXTREMA 2:5",IF($AZ8=53,"EXTREMA 3:5",IF($AZ8=54,"EXTREMA 4:5","EXTREMA 5:5"))))</f>
        <v>EXTREMA 5:5</v>
      </c>
      <c r="BG8" s="32" t="s">
        <v>285</v>
      </c>
      <c r="BH8" s="32" t="s">
        <v>286</v>
      </c>
      <c r="BI8" s="33">
        <v>43832</v>
      </c>
      <c r="BJ8" s="33">
        <v>44196</v>
      </c>
      <c r="BK8" s="32" t="s">
        <v>287</v>
      </c>
      <c r="BL8" s="445" t="s">
        <v>288</v>
      </c>
      <c r="BM8" s="445" t="s">
        <v>289</v>
      </c>
      <c r="BN8" s="445" t="s">
        <v>290</v>
      </c>
      <c r="BO8" s="445" t="s">
        <v>291</v>
      </c>
      <c r="BP8" s="445" t="s">
        <v>292</v>
      </c>
      <c r="BQ8" s="445" t="s">
        <v>293</v>
      </c>
      <c r="BR8" s="445"/>
      <c r="BS8" s="445"/>
      <c r="BT8" s="445"/>
      <c r="BU8" s="445"/>
      <c r="BV8" s="445"/>
      <c r="BW8" s="445"/>
      <c r="BX8" s="34"/>
      <c r="BY8" s="445" t="s">
        <v>294</v>
      </c>
      <c r="BZ8" s="445" t="s">
        <v>295</v>
      </c>
      <c r="CA8" s="445" t="s">
        <v>296</v>
      </c>
      <c r="CB8" s="427" t="s">
        <v>297</v>
      </c>
      <c r="CC8" s="469" t="s">
        <v>298</v>
      </c>
      <c r="CD8" s="445" t="s">
        <v>299</v>
      </c>
      <c r="CE8" s="445" t="s">
        <v>300</v>
      </c>
      <c r="CF8" s="470" t="s">
        <v>301</v>
      </c>
      <c r="CG8" s="35"/>
    </row>
    <row r="9" spans="1:85" ht="114.75" customHeight="1">
      <c r="A9" s="435"/>
      <c r="B9" s="435"/>
      <c r="C9" s="435"/>
      <c r="D9" s="435"/>
      <c r="E9" s="435"/>
      <c r="F9" s="435"/>
      <c r="G9" s="435"/>
      <c r="H9" s="435"/>
      <c r="I9" s="435"/>
      <c r="J9" s="435"/>
      <c r="K9" s="435"/>
      <c r="L9" s="435"/>
      <c r="M9" s="435"/>
      <c r="N9" s="435"/>
      <c r="O9" s="435"/>
      <c r="P9" s="435"/>
      <c r="Q9" s="435"/>
      <c r="R9" s="435"/>
      <c r="S9" s="435"/>
      <c r="T9" s="10" t="s">
        <v>302</v>
      </c>
      <c r="U9" s="10" t="s">
        <v>303</v>
      </c>
      <c r="V9" s="30" t="s">
        <v>272</v>
      </c>
      <c r="W9" s="10" t="s">
        <v>304</v>
      </c>
      <c r="X9" s="10" t="s">
        <v>305</v>
      </c>
      <c r="Y9" s="10" t="s">
        <v>275</v>
      </c>
      <c r="Z9" s="30" t="s">
        <v>276</v>
      </c>
      <c r="AA9" s="30" t="s">
        <v>277</v>
      </c>
      <c r="AB9" s="30">
        <f t="shared" si="0"/>
        <v>15</v>
      </c>
      <c r="AC9" s="30" t="s">
        <v>278</v>
      </c>
      <c r="AD9" s="30">
        <f t="shared" si="1"/>
        <v>15</v>
      </c>
      <c r="AE9" s="30" t="s">
        <v>279</v>
      </c>
      <c r="AF9" s="30">
        <f t="shared" si="2"/>
        <v>15</v>
      </c>
      <c r="AG9" s="30" t="s">
        <v>276</v>
      </c>
      <c r="AH9" s="30">
        <f t="shared" si="3"/>
        <v>15</v>
      </c>
      <c r="AI9" s="30" t="s">
        <v>280</v>
      </c>
      <c r="AJ9" s="30">
        <f t="shared" si="4"/>
        <v>15</v>
      </c>
      <c r="AK9" s="10" t="s">
        <v>281</v>
      </c>
      <c r="AL9" s="30">
        <f t="shared" si="5"/>
        <v>15</v>
      </c>
      <c r="AM9" s="30" t="s">
        <v>282</v>
      </c>
      <c r="AN9" s="30">
        <f t="shared" si="6"/>
        <v>15</v>
      </c>
      <c r="AO9" s="30">
        <f t="shared" si="7"/>
        <v>105</v>
      </c>
      <c r="AP9" s="30" t="str">
        <f t="shared" ref="AP9:AP12" si="8">+IF(AO9&gt;96,"Fuerte",IF(AO9&lt;85,"Débil","Moderado"))</f>
        <v>Fuerte</v>
      </c>
      <c r="AQ9" s="30" t="s">
        <v>283</v>
      </c>
      <c r="AR9" s="30" t="s">
        <v>283</v>
      </c>
      <c r="AS9" s="435"/>
      <c r="AT9" s="435"/>
      <c r="AU9" s="435"/>
      <c r="AV9" s="435"/>
      <c r="AW9" s="435"/>
      <c r="AX9" s="435"/>
      <c r="AY9" s="435"/>
      <c r="AZ9" s="435"/>
      <c r="BA9" s="435"/>
      <c r="BB9" s="435"/>
      <c r="BC9" s="435"/>
      <c r="BD9" s="435"/>
      <c r="BE9" s="435"/>
      <c r="BF9" s="435"/>
      <c r="BG9" s="32" t="s">
        <v>306</v>
      </c>
      <c r="BH9" s="32" t="s">
        <v>307</v>
      </c>
      <c r="BI9" s="33">
        <v>43876</v>
      </c>
      <c r="BJ9" s="33">
        <v>44043</v>
      </c>
      <c r="BK9" s="32" t="s">
        <v>308</v>
      </c>
      <c r="BL9" s="435"/>
      <c r="BM9" s="435"/>
      <c r="BN9" s="435"/>
      <c r="BO9" s="435"/>
      <c r="BP9" s="435"/>
      <c r="BQ9" s="435"/>
      <c r="BR9" s="435"/>
      <c r="BS9" s="435"/>
      <c r="BT9" s="435"/>
      <c r="BU9" s="435"/>
      <c r="BV9" s="435"/>
      <c r="BW9" s="435"/>
      <c r="BX9" s="36"/>
      <c r="BY9" s="435"/>
      <c r="BZ9" s="435"/>
      <c r="CA9" s="435"/>
      <c r="CB9" s="429"/>
      <c r="CC9" s="435"/>
      <c r="CD9" s="435"/>
      <c r="CE9" s="435"/>
      <c r="CF9" s="435"/>
      <c r="CG9" s="35"/>
    </row>
    <row r="10" spans="1:85" ht="114.75" customHeight="1">
      <c r="A10" s="435"/>
      <c r="B10" s="435"/>
      <c r="C10" s="435"/>
      <c r="D10" s="435"/>
      <c r="E10" s="435"/>
      <c r="F10" s="435"/>
      <c r="G10" s="435"/>
      <c r="H10" s="435"/>
      <c r="I10" s="435"/>
      <c r="J10" s="435"/>
      <c r="K10" s="435"/>
      <c r="L10" s="435"/>
      <c r="M10" s="435"/>
      <c r="N10" s="435"/>
      <c r="O10" s="435"/>
      <c r="P10" s="435"/>
      <c r="Q10" s="435"/>
      <c r="R10" s="435"/>
      <c r="S10" s="435"/>
      <c r="T10" s="10"/>
      <c r="U10" s="10"/>
      <c r="V10" s="30"/>
      <c r="W10" s="10"/>
      <c r="X10" s="10"/>
      <c r="Y10" s="30"/>
      <c r="Z10" s="30"/>
      <c r="AA10" s="30"/>
      <c r="AB10" s="30" t="str">
        <f t="shared" si="0"/>
        <v/>
      </c>
      <c r="AC10" s="30"/>
      <c r="AD10" s="30" t="str">
        <f t="shared" si="1"/>
        <v/>
      </c>
      <c r="AE10" s="30"/>
      <c r="AF10" s="30" t="str">
        <f t="shared" si="2"/>
        <v/>
      </c>
      <c r="AG10" s="30"/>
      <c r="AH10" s="30" t="str">
        <f t="shared" si="3"/>
        <v/>
      </c>
      <c r="AI10" s="30"/>
      <c r="AJ10" s="30" t="str">
        <f t="shared" si="4"/>
        <v/>
      </c>
      <c r="AK10" s="10"/>
      <c r="AL10" s="30" t="str">
        <f t="shared" si="5"/>
        <v/>
      </c>
      <c r="AM10" s="30"/>
      <c r="AN10" s="30" t="str">
        <f t="shared" si="6"/>
        <v/>
      </c>
      <c r="AO10" s="30" t="e">
        <f t="shared" si="7"/>
        <v>#VALUE!</v>
      </c>
      <c r="AP10" s="30" t="e">
        <f t="shared" si="8"/>
        <v>#VALUE!</v>
      </c>
      <c r="AQ10" s="30"/>
      <c r="AR10" s="30"/>
      <c r="AS10" s="435"/>
      <c r="AT10" s="435"/>
      <c r="AU10" s="435"/>
      <c r="AV10" s="435"/>
      <c r="AW10" s="435"/>
      <c r="AX10" s="435"/>
      <c r="AY10" s="435"/>
      <c r="AZ10" s="435"/>
      <c r="BA10" s="435"/>
      <c r="BB10" s="435"/>
      <c r="BC10" s="435"/>
      <c r="BD10" s="435"/>
      <c r="BE10" s="435"/>
      <c r="BF10" s="435"/>
      <c r="BG10" s="32" t="s">
        <v>309</v>
      </c>
      <c r="BH10" s="32" t="s">
        <v>307</v>
      </c>
      <c r="BI10" s="33">
        <v>43832</v>
      </c>
      <c r="BJ10" s="33">
        <v>44196</v>
      </c>
      <c r="BK10" s="32" t="s">
        <v>310</v>
      </c>
      <c r="BL10" s="435"/>
      <c r="BM10" s="435"/>
      <c r="BN10" s="435"/>
      <c r="BO10" s="435"/>
      <c r="BP10" s="435"/>
      <c r="BQ10" s="435"/>
      <c r="BR10" s="435"/>
      <c r="BS10" s="435"/>
      <c r="BT10" s="435"/>
      <c r="BU10" s="435"/>
      <c r="BV10" s="435"/>
      <c r="BW10" s="435"/>
      <c r="BX10" s="459"/>
      <c r="BY10" s="435"/>
      <c r="BZ10" s="435"/>
      <c r="CA10" s="435"/>
      <c r="CB10" s="429"/>
      <c r="CC10" s="435"/>
      <c r="CD10" s="435"/>
      <c r="CE10" s="435"/>
      <c r="CF10" s="435"/>
      <c r="CG10" s="35"/>
    </row>
    <row r="11" spans="1:85" ht="114.75" customHeight="1">
      <c r="A11" s="435"/>
      <c r="B11" s="435"/>
      <c r="C11" s="435"/>
      <c r="D11" s="435"/>
      <c r="E11" s="435"/>
      <c r="F11" s="435"/>
      <c r="G11" s="435"/>
      <c r="H11" s="435"/>
      <c r="I11" s="435"/>
      <c r="J11" s="435"/>
      <c r="K11" s="435"/>
      <c r="L11" s="435"/>
      <c r="M11" s="435"/>
      <c r="N11" s="435"/>
      <c r="O11" s="435"/>
      <c r="P11" s="435"/>
      <c r="Q11" s="435"/>
      <c r="R11" s="435"/>
      <c r="S11" s="435"/>
      <c r="T11" s="30"/>
      <c r="U11" s="30"/>
      <c r="V11" s="30"/>
      <c r="W11" s="30"/>
      <c r="X11" s="30"/>
      <c r="Y11" s="30"/>
      <c r="Z11" s="30"/>
      <c r="AA11" s="30"/>
      <c r="AB11" s="30" t="str">
        <f t="shared" si="0"/>
        <v/>
      </c>
      <c r="AC11" s="30"/>
      <c r="AD11" s="30" t="str">
        <f t="shared" si="1"/>
        <v/>
      </c>
      <c r="AE11" s="30"/>
      <c r="AF11" s="30" t="str">
        <f t="shared" si="2"/>
        <v/>
      </c>
      <c r="AG11" s="30"/>
      <c r="AH11" s="30" t="str">
        <f t="shared" si="3"/>
        <v/>
      </c>
      <c r="AI11" s="30"/>
      <c r="AJ11" s="30" t="str">
        <f t="shared" si="4"/>
        <v/>
      </c>
      <c r="AK11" s="30"/>
      <c r="AL11" s="30" t="str">
        <f t="shared" si="5"/>
        <v/>
      </c>
      <c r="AM11" s="30"/>
      <c r="AN11" s="30" t="str">
        <f t="shared" si="6"/>
        <v/>
      </c>
      <c r="AO11" s="30" t="e">
        <f t="shared" si="7"/>
        <v>#VALUE!</v>
      </c>
      <c r="AP11" s="30" t="e">
        <f t="shared" si="8"/>
        <v>#VALUE!</v>
      </c>
      <c r="AQ11" s="30"/>
      <c r="AR11" s="30"/>
      <c r="AS11" s="435"/>
      <c r="AT11" s="435"/>
      <c r="AU11" s="435"/>
      <c r="AV11" s="435"/>
      <c r="AW11" s="435"/>
      <c r="AX11" s="435"/>
      <c r="AY11" s="435"/>
      <c r="AZ11" s="435"/>
      <c r="BA11" s="435"/>
      <c r="BB11" s="435"/>
      <c r="BC11" s="435"/>
      <c r="BD11" s="435"/>
      <c r="BE11" s="435"/>
      <c r="BF11" s="435"/>
      <c r="BG11" s="32" t="s">
        <v>311</v>
      </c>
      <c r="BH11" s="32" t="s">
        <v>307</v>
      </c>
      <c r="BI11" s="33">
        <v>43832</v>
      </c>
      <c r="BJ11" s="33">
        <v>44196</v>
      </c>
      <c r="BK11" s="32" t="s">
        <v>312</v>
      </c>
      <c r="BL11" s="435"/>
      <c r="BM11" s="435"/>
      <c r="BN11" s="435"/>
      <c r="BO11" s="435"/>
      <c r="BP11" s="435"/>
      <c r="BQ11" s="435"/>
      <c r="BR11" s="435"/>
      <c r="BS11" s="435"/>
      <c r="BT11" s="435"/>
      <c r="BU11" s="435"/>
      <c r="BV11" s="435"/>
      <c r="BW11" s="435"/>
      <c r="BX11" s="460"/>
      <c r="BY11" s="435"/>
      <c r="BZ11" s="435"/>
      <c r="CA11" s="435"/>
      <c r="CB11" s="429"/>
      <c r="CC11" s="435"/>
      <c r="CD11" s="435"/>
      <c r="CE11" s="435"/>
      <c r="CF11" s="435"/>
      <c r="CG11" s="35"/>
    </row>
    <row r="12" spans="1:85" ht="55.5" customHeight="1">
      <c r="A12" s="436"/>
      <c r="B12" s="436"/>
      <c r="C12" s="436"/>
      <c r="D12" s="436"/>
      <c r="E12" s="436"/>
      <c r="F12" s="436"/>
      <c r="G12" s="436"/>
      <c r="H12" s="436"/>
      <c r="I12" s="436"/>
      <c r="J12" s="436"/>
      <c r="K12" s="436"/>
      <c r="L12" s="436"/>
      <c r="M12" s="436"/>
      <c r="N12" s="436"/>
      <c r="O12" s="436"/>
      <c r="P12" s="436"/>
      <c r="Q12" s="436"/>
      <c r="R12" s="436"/>
      <c r="S12" s="436"/>
      <c r="T12" s="30"/>
      <c r="U12" s="30"/>
      <c r="V12" s="30"/>
      <c r="W12" s="30"/>
      <c r="X12" s="30"/>
      <c r="Y12" s="30"/>
      <c r="Z12" s="30"/>
      <c r="AA12" s="30"/>
      <c r="AB12" s="30" t="str">
        <f t="shared" si="0"/>
        <v/>
      </c>
      <c r="AC12" s="30"/>
      <c r="AD12" s="30" t="str">
        <f t="shared" si="1"/>
        <v/>
      </c>
      <c r="AE12" s="30"/>
      <c r="AF12" s="30" t="str">
        <f t="shared" si="2"/>
        <v/>
      </c>
      <c r="AG12" s="30"/>
      <c r="AH12" s="30" t="str">
        <f t="shared" si="3"/>
        <v/>
      </c>
      <c r="AI12" s="30"/>
      <c r="AJ12" s="30" t="str">
        <f t="shared" si="4"/>
        <v/>
      </c>
      <c r="AK12" s="30"/>
      <c r="AL12" s="30" t="str">
        <f t="shared" si="5"/>
        <v/>
      </c>
      <c r="AM12" s="30"/>
      <c r="AN12" s="30" t="str">
        <f t="shared" si="6"/>
        <v/>
      </c>
      <c r="AO12" s="30" t="e">
        <f t="shared" si="7"/>
        <v>#VALUE!</v>
      </c>
      <c r="AP12" s="30" t="e">
        <f t="shared" si="8"/>
        <v>#VALUE!</v>
      </c>
      <c r="AQ12" s="30"/>
      <c r="AR12" s="30"/>
      <c r="AS12" s="436"/>
      <c r="AT12" s="436"/>
      <c r="AU12" s="436"/>
      <c r="AV12" s="436"/>
      <c r="AW12" s="436"/>
      <c r="AX12" s="436"/>
      <c r="AY12" s="436"/>
      <c r="AZ12" s="436"/>
      <c r="BA12" s="436"/>
      <c r="BB12" s="436"/>
      <c r="BC12" s="436"/>
      <c r="BD12" s="436"/>
      <c r="BE12" s="436"/>
      <c r="BF12" s="436"/>
      <c r="BG12" s="32"/>
      <c r="BH12" s="32"/>
      <c r="BI12" s="32"/>
      <c r="BJ12" s="32"/>
      <c r="BK12" s="32"/>
      <c r="BL12" s="436"/>
      <c r="BM12" s="436"/>
      <c r="BN12" s="436"/>
      <c r="BO12" s="436"/>
      <c r="BP12" s="436"/>
      <c r="BQ12" s="436"/>
      <c r="BR12" s="436"/>
      <c r="BS12" s="436"/>
      <c r="BT12" s="436"/>
      <c r="BU12" s="436"/>
      <c r="BV12" s="436"/>
      <c r="BW12" s="436"/>
      <c r="BX12" s="460"/>
      <c r="BY12" s="436"/>
      <c r="BZ12" s="436"/>
      <c r="CA12" s="436"/>
      <c r="CB12" s="431"/>
      <c r="CC12" s="436"/>
      <c r="CD12" s="436"/>
      <c r="CE12" s="436"/>
      <c r="CF12" s="436"/>
      <c r="CG12" s="35"/>
    </row>
    <row r="13" spans="1:85" ht="31.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460"/>
      <c r="BY13" s="12"/>
      <c r="BZ13" s="12"/>
      <c r="CA13" s="12"/>
      <c r="CB13" s="37"/>
      <c r="CC13" s="32"/>
      <c r="CD13" s="32"/>
      <c r="CE13" s="32"/>
      <c r="CF13" s="35"/>
      <c r="CG13" s="35"/>
    </row>
    <row r="14" spans="1:8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460"/>
      <c r="BY14" s="12"/>
      <c r="BZ14" s="12"/>
      <c r="CA14" s="12"/>
      <c r="CB14" s="37"/>
      <c r="CC14" s="32"/>
      <c r="CD14" s="32"/>
      <c r="CE14" s="32"/>
      <c r="CF14" s="35"/>
      <c r="CG14" s="35"/>
    </row>
    <row r="15" spans="1:8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38"/>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37"/>
      <c r="CC15" s="32"/>
      <c r="CD15" s="32"/>
      <c r="CE15" s="32"/>
      <c r="CF15" s="35"/>
      <c r="CG15" s="35"/>
    </row>
    <row r="16" spans="1:85" ht="4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t="s">
        <v>313</v>
      </c>
      <c r="AG16" s="38"/>
      <c r="AH16" s="12" t="s">
        <v>21</v>
      </c>
      <c r="AI16" s="12">
        <v>1</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37"/>
      <c r="CC16" s="32"/>
      <c r="CD16" s="32"/>
      <c r="CE16" s="32"/>
      <c r="CF16" s="35"/>
      <c r="CG16" s="35"/>
    </row>
    <row r="17" spans="1:85" ht="7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t="s">
        <v>10</v>
      </c>
      <c r="AD17" s="12" t="s">
        <v>55</v>
      </c>
      <c r="AE17" s="12" t="s">
        <v>35</v>
      </c>
      <c r="AF17" s="12" t="s">
        <v>314</v>
      </c>
      <c r="AG17" s="38"/>
      <c r="AH17" s="12" t="s">
        <v>315</v>
      </c>
      <c r="AI17" s="12">
        <v>2</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37"/>
      <c r="CC17" s="32"/>
      <c r="CD17" s="32"/>
      <c r="CE17" s="32"/>
      <c r="CF17" s="35"/>
      <c r="CG17" s="35"/>
    </row>
    <row r="18" spans="1:85" ht="50.25" customHeight="1">
      <c r="A18" s="12"/>
      <c r="B18" s="12"/>
      <c r="C18" s="12"/>
      <c r="D18" s="12"/>
      <c r="E18" s="12"/>
      <c r="F18" s="12"/>
      <c r="G18" s="12"/>
      <c r="H18" s="12"/>
      <c r="I18" s="12"/>
      <c r="J18" s="12"/>
      <c r="K18" s="12"/>
      <c r="L18" s="12"/>
      <c r="M18" s="12"/>
      <c r="N18" s="12"/>
      <c r="O18" s="12"/>
      <c r="P18" s="12"/>
      <c r="Q18" s="12"/>
      <c r="R18" s="12"/>
      <c r="S18" s="39" t="s">
        <v>316</v>
      </c>
      <c r="T18" s="39"/>
      <c r="U18" s="12"/>
      <c r="V18" s="12"/>
      <c r="W18" s="12"/>
      <c r="X18" s="12"/>
      <c r="Y18" s="12"/>
      <c r="Z18" s="12"/>
      <c r="AA18" s="12"/>
      <c r="AB18" s="12"/>
      <c r="AC18" s="12" t="s">
        <v>13</v>
      </c>
      <c r="AD18" s="12" t="s">
        <v>24</v>
      </c>
      <c r="AE18" s="12" t="s">
        <v>131</v>
      </c>
      <c r="AF18" s="12" t="s">
        <v>317</v>
      </c>
      <c r="AG18" s="38"/>
      <c r="AH18" s="12" t="s">
        <v>318</v>
      </c>
      <c r="AI18" s="12">
        <v>3</v>
      </c>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37"/>
      <c r="CC18" s="32"/>
      <c r="CD18" s="32"/>
      <c r="CE18" s="32"/>
      <c r="CF18" s="35"/>
      <c r="CG18" s="35"/>
    </row>
    <row r="19" spans="1:85" ht="56.25" customHeight="1">
      <c r="A19" s="12"/>
      <c r="B19" s="12"/>
      <c r="C19" s="12"/>
      <c r="D19" s="12"/>
      <c r="E19" s="12"/>
      <c r="F19" s="12"/>
      <c r="G19" s="12"/>
      <c r="H19" s="12"/>
      <c r="I19" s="12"/>
      <c r="J19" s="12"/>
      <c r="K19" s="12"/>
      <c r="L19" s="12"/>
      <c r="M19" s="12"/>
      <c r="N19" s="12"/>
      <c r="O19" s="12"/>
      <c r="P19" s="12"/>
      <c r="Q19" s="12"/>
      <c r="R19" s="12"/>
      <c r="S19" s="39" t="s">
        <v>319</v>
      </c>
      <c r="T19" s="39"/>
      <c r="U19" s="12"/>
      <c r="V19" s="12"/>
      <c r="W19" s="12"/>
      <c r="X19" s="12"/>
      <c r="Y19" s="12"/>
      <c r="Z19" s="12"/>
      <c r="AA19" s="12"/>
      <c r="AB19" s="12"/>
      <c r="AC19" s="12" t="s">
        <v>47</v>
      </c>
      <c r="AD19" s="12" t="s">
        <v>58</v>
      </c>
      <c r="AE19" s="12" t="s">
        <v>32</v>
      </c>
      <c r="AF19" s="12" t="s">
        <v>320</v>
      </c>
      <c r="AG19" s="38"/>
      <c r="AH19" s="12" t="s">
        <v>55</v>
      </c>
      <c r="AI19" s="12">
        <v>4</v>
      </c>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37"/>
      <c r="CC19" s="32"/>
      <c r="CD19" s="32"/>
      <c r="CE19" s="32"/>
      <c r="CF19" s="35"/>
      <c r="CG19" s="35"/>
    </row>
    <row r="20" spans="1:85" ht="50.25" customHeight="1">
      <c r="A20" s="12"/>
      <c r="B20" s="12"/>
      <c r="C20" s="12"/>
      <c r="D20" s="12"/>
      <c r="E20" s="12"/>
      <c r="F20" s="12"/>
      <c r="G20" s="12"/>
      <c r="H20" s="12"/>
      <c r="I20" s="12"/>
      <c r="J20" s="12"/>
      <c r="K20" s="12"/>
      <c r="L20" s="12"/>
      <c r="M20" s="12"/>
      <c r="N20" s="12"/>
      <c r="O20" s="12"/>
      <c r="P20" s="12"/>
      <c r="Q20" s="12"/>
      <c r="R20" s="12"/>
      <c r="S20" s="39" t="s">
        <v>321</v>
      </c>
      <c r="T20" s="39"/>
      <c r="U20" s="12"/>
      <c r="V20" s="12"/>
      <c r="W20" s="12"/>
      <c r="X20" s="12"/>
      <c r="Y20" s="12"/>
      <c r="Z20" s="12"/>
      <c r="AA20" s="12"/>
      <c r="AB20" s="12"/>
      <c r="AC20" s="12" t="s">
        <v>71</v>
      </c>
      <c r="AD20" s="12" t="s">
        <v>21</v>
      </c>
      <c r="AE20" s="12" t="s">
        <v>322</v>
      </c>
      <c r="AF20" s="12" t="s">
        <v>323</v>
      </c>
      <c r="AG20" s="38"/>
      <c r="AH20" s="12" t="s">
        <v>71</v>
      </c>
      <c r="AI20" s="12">
        <v>5</v>
      </c>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37"/>
      <c r="CC20" s="32"/>
      <c r="CD20" s="32"/>
      <c r="CE20" s="32"/>
      <c r="CF20" s="35"/>
      <c r="CG20" s="35"/>
    </row>
    <row r="21" spans="1:85" ht="15.75" customHeight="1">
      <c r="A21" s="12"/>
      <c r="B21" s="12"/>
      <c r="C21" s="12"/>
      <c r="D21" s="12"/>
      <c r="E21" s="12"/>
      <c r="F21" s="12"/>
      <c r="G21" s="12"/>
      <c r="H21" s="12"/>
      <c r="I21" s="12"/>
      <c r="J21" s="12"/>
      <c r="K21" s="12"/>
      <c r="L21" s="12"/>
      <c r="M21" s="12"/>
      <c r="N21" s="12"/>
      <c r="O21" s="12"/>
      <c r="P21" s="12"/>
      <c r="Q21" s="12"/>
      <c r="R21" s="12"/>
      <c r="S21" s="39" t="s">
        <v>324</v>
      </c>
      <c r="T21" s="39"/>
      <c r="U21" s="12"/>
      <c r="V21" s="12"/>
      <c r="W21" s="12"/>
      <c r="X21" s="12"/>
      <c r="Y21" s="12"/>
      <c r="Z21" s="12"/>
      <c r="AA21" s="12"/>
      <c r="AB21" s="12"/>
      <c r="AC21" s="12" t="s">
        <v>85</v>
      </c>
      <c r="AD21" s="12" t="s">
        <v>89</v>
      </c>
      <c r="AE21" s="12" t="s">
        <v>94</v>
      </c>
      <c r="AF21" s="12" t="s">
        <v>325</v>
      </c>
      <c r="AG21" s="38"/>
      <c r="AH21" s="12" t="s">
        <v>326</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37"/>
      <c r="CC21" s="32"/>
      <c r="CD21" s="32"/>
      <c r="CE21" s="32"/>
      <c r="CF21" s="35"/>
      <c r="CG21" s="35"/>
    </row>
    <row r="22" spans="1:85" ht="15.7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t="s">
        <v>51</v>
      </c>
      <c r="AD22" s="12" t="s">
        <v>79</v>
      </c>
      <c r="AE22" s="12" t="s">
        <v>96</v>
      </c>
      <c r="AF22" s="12" t="s">
        <v>327</v>
      </c>
      <c r="AG22" s="40"/>
      <c r="AH22" s="12" t="s">
        <v>268</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37"/>
      <c r="CC22" s="32"/>
      <c r="CD22" s="32"/>
      <c r="CE22" s="32"/>
      <c r="CF22" s="35"/>
      <c r="CG22" s="35"/>
    </row>
    <row r="23" spans="1:85"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t="s">
        <v>328</v>
      </c>
      <c r="AD23" s="12" t="s">
        <v>61</v>
      </c>
      <c r="AE23" s="12" t="s">
        <v>98</v>
      </c>
      <c r="AF23" s="12" t="s">
        <v>329</v>
      </c>
      <c r="AG23" s="40"/>
      <c r="AH23" s="12" t="s">
        <v>330</v>
      </c>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37"/>
      <c r="CC23" s="32"/>
      <c r="CD23" s="32"/>
      <c r="CE23" s="32"/>
      <c r="CF23" s="35"/>
      <c r="CG23" s="35"/>
    </row>
    <row r="24" spans="1:85"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t="s">
        <v>92</v>
      </c>
      <c r="AE24" s="12" t="s">
        <v>38</v>
      </c>
      <c r="AF24" s="12" t="s">
        <v>58</v>
      </c>
      <c r="AG24" s="40"/>
      <c r="AH24" s="12" t="s">
        <v>331</v>
      </c>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37"/>
      <c r="CC24" s="32"/>
      <c r="CD24" s="32"/>
      <c r="CE24" s="32"/>
      <c r="CF24" s="35"/>
      <c r="CG24" s="35"/>
    </row>
    <row r="25" spans="1:85"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t="s">
        <v>127</v>
      </c>
      <c r="AE25" s="12"/>
      <c r="AF25" s="12"/>
      <c r="AG25" s="41"/>
      <c r="AH25" s="12" t="s">
        <v>85</v>
      </c>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37"/>
      <c r="CC25" s="32"/>
      <c r="CD25" s="32"/>
      <c r="CE25" s="32"/>
      <c r="CF25" s="35"/>
      <c r="CG25" s="35"/>
    </row>
    <row r="26" spans="1:85"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t="s">
        <v>332</v>
      </c>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37"/>
      <c r="CC26" s="32"/>
      <c r="CD26" s="32"/>
      <c r="CE26" s="32"/>
      <c r="CF26" s="35"/>
      <c r="CG26" s="35"/>
    </row>
    <row r="27" spans="1:85"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41"/>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37"/>
      <c r="CC27" s="32"/>
      <c r="CD27" s="32"/>
      <c r="CE27" s="32"/>
      <c r="CF27" s="35"/>
      <c r="CG27" s="35"/>
    </row>
    <row r="28" spans="1:85"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41"/>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37"/>
      <c r="CC28" s="32"/>
      <c r="CD28" s="32"/>
      <c r="CE28" s="32"/>
      <c r="CF28" s="35"/>
      <c r="CG28" s="35"/>
    </row>
    <row r="29" spans="1:85"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41"/>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37"/>
      <c r="CC29" s="32"/>
      <c r="CD29" s="32"/>
      <c r="CE29" s="32"/>
      <c r="CF29" s="35"/>
      <c r="CG29" s="35"/>
    </row>
    <row r="30" spans="1:85"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41"/>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37"/>
      <c r="CC30" s="32"/>
      <c r="CD30" s="32"/>
      <c r="CE30" s="32"/>
      <c r="CF30" s="35"/>
      <c r="CG30" s="35"/>
    </row>
    <row r="31" spans="1:85"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41"/>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37"/>
      <c r="CC31" s="32"/>
      <c r="CD31" s="32"/>
      <c r="CE31" s="32"/>
      <c r="CF31" s="35"/>
      <c r="CG31" s="35"/>
    </row>
    <row r="32" spans="1:85"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37"/>
      <c r="CC32" s="32"/>
      <c r="CD32" s="32"/>
      <c r="CE32" s="32"/>
      <c r="CF32" s="35"/>
      <c r="CG32" s="35"/>
    </row>
    <row r="33" spans="1:85"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37"/>
      <c r="CC33" s="32"/>
      <c r="CD33" s="32"/>
      <c r="CE33" s="32"/>
      <c r="CF33" s="35"/>
      <c r="CG33" s="35"/>
    </row>
    <row r="34" spans="1:85"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37"/>
      <c r="CC34" s="32"/>
      <c r="CD34" s="32"/>
      <c r="CE34" s="32"/>
      <c r="CF34" s="35"/>
      <c r="CG34" s="35"/>
    </row>
    <row r="35" spans="1:8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12</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37"/>
      <c r="CC35" s="32"/>
      <c r="CD35" s="32"/>
      <c r="CE35" s="32"/>
      <c r="CF35" s="35"/>
      <c r="CG35" s="35"/>
    </row>
    <row r="36" spans="1:85"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t="s">
        <v>333</v>
      </c>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37"/>
      <c r="CC36" s="32"/>
      <c r="CD36" s="32"/>
      <c r="CE36" s="32"/>
      <c r="CF36" s="35"/>
      <c r="CG36" s="35"/>
    </row>
    <row r="37" spans="1:85"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37"/>
      <c r="CC37" s="32"/>
      <c r="CD37" s="32"/>
      <c r="CE37" s="32"/>
      <c r="CF37" s="35"/>
      <c r="CG37" s="35"/>
    </row>
    <row r="38" spans="1:85"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t="s">
        <v>27</v>
      </c>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37"/>
      <c r="CC38" s="32"/>
      <c r="CD38" s="32"/>
      <c r="CE38" s="32"/>
      <c r="CF38" s="35"/>
      <c r="CG38" s="35"/>
    </row>
    <row r="39" spans="1:85"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t="s">
        <v>141</v>
      </c>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37"/>
      <c r="CC39" s="32"/>
      <c r="CD39" s="32"/>
      <c r="CE39" s="32"/>
      <c r="CF39" s="35"/>
      <c r="CG39" s="35"/>
    </row>
    <row r="40" spans="1:85"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37"/>
      <c r="CC40" s="32"/>
      <c r="CD40" s="32"/>
      <c r="CE40" s="32"/>
      <c r="CF40" s="35"/>
      <c r="CG40" s="35"/>
    </row>
    <row r="41" spans="1:85"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37"/>
      <c r="CC41" s="32"/>
      <c r="CD41" s="32"/>
      <c r="CE41" s="32"/>
      <c r="CF41" s="35"/>
      <c r="CG41" s="35"/>
    </row>
    <row r="42" spans="1:85"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37"/>
      <c r="CC42" s="32"/>
      <c r="CD42" s="32"/>
      <c r="CE42" s="32"/>
      <c r="CF42" s="35"/>
      <c r="CG42" s="35"/>
    </row>
    <row r="43" spans="1:8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37"/>
      <c r="CC43" s="32"/>
      <c r="CD43" s="32"/>
      <c r="CE43" s="32"/>
      <c r="CF43" s="35"/>
      <c r="CG43" s="35"/>
    </row>
    <row r="44" spans="1:85"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37"/>
      <c r="CC44" s="32"/>
      <c r="CD44" s="32"/>
      <c r="CE44" s="32"/>
      <c r="CF44" s="35"/>
      <c r="CG44" s="35"/>
    </row>
    <row r="45" spans="1:8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37"/>
      <c r="CC45" s="32"/>
      <c r="CD45" s="32"/>
      <c r="CE45" s="32"/>
      <c r="CF45" s="35"/>
      <c r="CG45" s="35"/>
    </row>
    <row r="46" spans="1:85"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37"/>
      <c r="CC46" s="32"/>
      <c r="CD46" s="32"/>
      <c r="CE46" s="32"/>
      <c r="CF46" s="35"/>
      <c r="CG46" s="35"/>
    </row>
    <row r="47" spans="1:8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37"/>
      <c r="CC47" s="32"/>
      <c r="CD47" s="32"/>
      <c r="CE47" s="32"/>
      <c r="CF47" s="35"/>
      <c r="CG47" s="35"/>
    </row>
    <row r="48" spans="1:8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37"/>
      <c r="CC48" s="32"/>
      <c r="CD48" s="32"/>
      <c r="CE48" s="32"/>
      <c r="CF48" s="35"/>
      <c r="CG48" s="35"/>
    </row>
    <row r="49" spans="1:85"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37"/>
      <c r="CC49" s="32"/>
      <c r="CD49" s="32"/>
      <c r="CE49" s="32"/>
      <c r="CF49" s="35"/>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37"/>
      <c r="CC50" s="32"/>
      <c r="CD50" s="32"/>
      <c r="CE50" s="32"/>
      <c r="CF50" s="35"/>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37"/>
      <c r="CC51" s="32"/>
      <c r="CD51" s="32"/>
      <c r="CE51" s="32"/>
      <c r="CF51" s="35"/>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37"/>
      <c r="CC52" s="32"/>
      <c r="CD52" s="32"/>
      <c r="CE52" s="32"/>
      <c r="CF52" s="35"/>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37"/>
      <c r="CC53" s="32"/>
      <c r="CD53" s="32"/>
      <c r="CE53" s="32"/>
      <c r="CF53" s="35"/>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37"/>
      <c r="CC54" s="32"/>
      <c r="CD54" s="32"/>
      <c r="CE54" s="32"/>
      <c r="CF54" s="35"/>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37"/>
      <c r="CC55" s="32"/>
      <c r="CD55" s="32"/>
      <c r="CE55" s="32"/>
      <c r="CF55" s="35"/>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37"/>
      <c r="CC56" s="32"/>
      <c r="CD56" s="32"/>
      <c r="CE56" s="32"/>
      <c r="CF56" s="35"/>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37"/>
      <c r="CC57" s="32"/>
      <c r="CD57" s="32"/>
      <c r="CE57" s="32"/>
      <c r="CF57" s="35"/>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C58" s="12"/>
      <c r="CD58" s="12"/>
      <c r="CE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C59" s="12"/>
      <c r="CD59" s="12"/>
      <c r="CE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C60" s="12"/>
      <c r="CD60" s="12"/>
      <c r="CE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C61" s="12"/>
      <c r="CD61" s="12"/>
      <c r="CE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C62" s="12"/>
      <c r="CD62" s="12"/>
      <c r="CE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C63" s="12"/>
      <c r="CD63" s="12"/>
      <c r="CE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C64" s="12"/>
      <c r="CD64" s="12"/>
      <c r="CE64" s="12"/>
    </row>
    <row r="65" spans="1:83"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C65" s="12"/>
      <c r="CD65" s="12"/>
      <c r="CE65" s="12"/>
    </row>
    <row r="66" spans="1:83"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C66" s="12"/>
      <c r="CD66" s="12"/>
      <c r="CE66" s="12"/>
    </row>
    <row r="67" spans="1:83"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C67" s="12"/>
      <c r="CD67" s="12"/>
      <c r="CE67" s="12"/>
    </row>
    <row r="68" spans="1:83"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C68" s="12"/>
      <c r="CD68" s="12"/>
      <c r="CE68" s="12"/>
    </row>
    <row r="69" spans="1:83"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C69" s="12"/>
      <c r="CD69" s="12"/>
      <c r="CE69" s="12"/>
    </row>
    <row r="70" spans="1:83"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C70" s="12"/>
      <c r="CD70" s="12"/>
      <c r="CE70" s="12"/>
    </row>
    <row r="71" spans="1:83"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C71" s="12"/>
      <c r="CD71" s="12"/>
      <c r="CE71" s="12"/>
    </row>
    <row r="72" spans="1:83"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C72" s="12"/>
      <c r="CD72" s="12"/>
      <c r="CE72" s="12"/>
    </row>
    <row r="73" spans="1:83"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C73" s="12"/>
      <c r="CD73" s="12"/>
      <c r="CE73" s="12"/>
    </row>
    <row r="74" spans="1:83"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C74" s="12"/>
      <c r="CD74" s="12"/>
      <c r="CE74" s="12"/>
    </row>
    <row r="75" spans="1:83"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C75" s="12"/>
      <c r="CD75" s="12"/>
      <c r="CE75" s="12"/>
    </row>
    <row r="76" spans="1:83"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C76" s="12"/>
      <c r="CD76" s="12"/>
      <c r="CE76" s="12"/>
    </row>
    <row r="77" spans="1:83"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C77" s="12"/>
      <c r="CD77" s="12"/>
      <c r="CE77" s="12"/>
    </row>
    <row r="78" spans="1:83"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C78" s="12"/>
      <c r="CD78" s="12"/>
      <c r="CE78" s="12"/>
    </row>
    <row r="79" spans="1:83"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C79" s="12"/>
      <c r="CD79" s="12"/>
      <c r="CE79" s="12"/>
    </row>
    <row r="80" spans="1:83"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C80" s="12"/>
      <c r="CD80" s="12"/>
      <c r="CE80" s="12"/>
    </row>
    <row r="81" spans="1:83"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C81" s="12"/>
      <c r="CD81" s="12"/>
      <c r="CE81" s="12"/>
    </row>
    <row r="82" spans="1:83"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C82" s="12"/>
      <c r="CD82" s="12"/>
      <c r="CE82" s="12"/>
    </row>
    <row r="83" spans="1:83"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C83" s="12"/>
      <c r="CD83" s="12"/>
      <c r="CE83" s="12"/>
    </row>
    <row r="84" spans="1:83"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C84" s="12"/>
      <c r="CD84" s="12"/>
      <c r="CE84" s="12"/>
    </row>
    <row r="85" spans="1:83"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C85" s="12"/>
      <c r="CD85" s="12"/>
      <c r="CE85" s="12"/>
    </row>
    <row r="86" spans="1:83"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t="s">
        <v>277</v>
      </c>
      <c r="AB86" s="12">
        <v>15</v>
      </c>
      <c r="AC86" s="12" t="s">
        <v>278</v>
      </c>
      <c r="AD86" s="12">
        <v>15</v>
      </c>
      <c r="AE86" s="12" t="s">
        <v>279</v>
      </c>
      <c r="AF86" s="12"/>
      <c r="AG86" s="12" t="s">
        <v>276</v>
      </c>
      <c r="AH86" s="12"/>
      <c r="AI86" s="12" t="s">
        <v>280</v>
      </c>
      <c r="AJ86" s="12"/>
      <c r="AK86" s="12" t="s">
        <v>281</v>
      </c>
      <c r="AL86" s="12"/>
      <c r="AM86" s="12" t="s">
        <v>282</v>
      </c>
      <c r="AN86" s="12"/>
      <c r="AO86" s="12"/>
      <c r="AP86" s="12"/>
      <c r="AQ86" s="12" t="s">
        <v>283</v>
      </c>
      <c r="AR86" s="12"/>
      <c r="AS86" s="12"/>
      <c r="AT86" s="12" t="s">
        <v>284</v>
      </c>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C86" s="12"/>
      <c r="CD86" s="12"/>
      <c r="CE86" s="12"/>
    </row>
    <row r="87" spans="1:83"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t="s">
        <v>334</v>
      </c>
      <c r="AB87" s="12">
        <v>10</v>
      </c>
      <c r="AC87" s="12" t="s">
        <v>335</v>
      </c>
      <c r="AD87" s="12">
        <v>0</v>
      </c>
      <c r="AE87" s="12" t="s">
        <v>336</v>
      </c>
      <c r="AF87" s="12"/>
      <c r="AG87" s="12" t="s">
        <v>337</v>
      </c>
      <c r="AH87" s="12"/>
      <c r="AI87" s="12" t="s">
        <v>338</v>
      </c>
      <c r="AJ87" s="12"/>
      <c r="AK87" s="12" t="s">
        <v>339</v>
      </c>
      <c r="AL87" s="12"/>
      <c r="AM87" s="12" t="s">
        <v>340</v>
      </c>
      <c r="AN87" s="12"/>
      <c r="AO87" s="12"/>
      <c r="AP87" s="12"/>
      <c r="AQ87" s="12" t="s">
        <v>341</v>
      </c>
      <c r="AR87" s="12"/>
      <c r="AS87" s="12"/>
      <c r="AT87" s="12" t="s">
        <v>342</v>
      </c>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C87" s="12"/>
      <c r="CD87" s="12"/>
      <c r="CE87" s="12"/>
    </row>
    <row r="88" spans="1:83"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v>5</v>
      </c>
      <c r="AC88" s="12"/>
      <c r="AD88" s="12"/>
      <c r="AE88" s="12"/>
      <c r="AF88" s="12"/>
      <c r="AG88" s="12" t="s">
        <v>343</v>
      </c>
      <c r="AH88" s="12"/>
      <c r="AI88" s="12"/>
      <c r="AJ88" s="12"/>
      <c r="AK88" s="12"/>
      <c r="AL88" s="12"/>
      <c r="AM88" s="12" t="s">
        <v>344</v>
      </c>
      <c r="AN88" s="12"/>
      <c r="AO88" s="12"/>
      <c r="AP88" s="12"/>
      <c r="AQ88" s="12" t="s">
        <v>345</v>
      </c>
      <c r="AR88" s="12"/>
      <c r="AS88" s="12"/>
      <c r="AT88" s="12" t="s">
        <v>346</v>
      </c>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C88" s="12"/>
      <c r="CD88" s="12"/>
      <c r="CE88" s="12"/>
    </row>
    <row r="89" spans="1:83"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C89" s="12"/>
      <c r="CD89" s="12"/>
      <c r="CE89" s="12"/>
    </row>
    <row r="90" spans="1:83"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C90" s="12"/>
      <c r="CD90" s="12"/>
      <c r="CE90" s="12"/>
    </row>
    <row r="91" spans="1:83"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C91" s="12"/>
      <c r="CD91" s="12"/>
      <c r="CE91" s="12"/>
    </row>
    <row r="92" spans="1:83"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C92" s="12"/>
      <c r="CD92" s="12"/>
      <c r="CE92" s="12"/>
    </row>
    <row r="93" spans="1:83"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C93" s="12"/>
      <c r="CD93" s="12"/>
      <c r="CE93" s="12"/>
    </row>
    <row r="94" spans="1:83"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C94" s="12"/>
      <c r="CD94" s="12"/>
      <c r="CE94" s="12"/>
    </row>
    <row r="95" spans="1:83"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C95" s="12"/>
      <c r="CD95" s="12"/>
      <c r="CE95" s="12"/>
    </row>
    <row r="96" spans="1:83"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C96" s="12"/>
      <c r="CD96" s="12"/>
      <c r="CE96" s="12"/>
    </row>
    <row r="97" spans="1:83"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C97" s="12"/>
      <c r="CD97" s="12"/>
      <c r="CE97" s="12"/>
    </row>
    <row r="98" spans="1:83"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C98" s="12"/>
      <c r="CD98" s="12"/>
      <c r="CE98" s="12"/>
    </row>
    <row r="99" spans="1:83"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C99" s="12"/>
      <c r="CD99" s="12"/>
      <c r="CE99" s="12"/>
    </row>
    <row r="100" spans="1:83"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C100" s="12"/>
      <c r="CD100" s="12"/>
      <c r="CE100" s="12"/>
    </row>
    <row r="101" spans="1:83"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C101" s="12"/>
      <c r="CD101" s="12"/>
      <c r="CE101" s="12"/>
    </row>
    <row r="102" spans="1:83"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C102" s="12"/>
      <c r="CD102" s="12"/>
      <c r="CE102" s="12"/>
    </row>
    <row r="103" spans="1:83"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C103" s="12"/>
      <c r="CD103" s="12"/>
      <c r="CE103" s="12"/>
    </row>
    <row r="104" spans="1:83"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C104" s="12"/>
      <c r="CD104" s="12"/>
      <c r="CE104" s="12"/>
    </row>
    <row r="105" spans="1:83"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C105" s="12"/>
      <c r="CD105" s="12"/>
      <c r="CE105" s="12"/>
    </row>
    <row r="106" spans="1:83"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C106" s="12"/>
      <c r="CD106" s="12"/>
      <c r="CE106" s="12"/>
    </row>
    <row r="107" spans="1:83"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C107" s="12"/>
      <c r="CD107" s="12"/>
      <c r="CE107" s="12"/>
    </row>
    <row r="108" spans="1:83"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C108" s="12"/>
      <c r="CD108" s="12"/>
      <c r="CE108" s="12"/>
    </row>
    <row r="109" spans="1:83"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C109" s="12"/>
      <c r="CD109" s="12"/>
      <c r="CE109" s="12"/>
    </row>
    <row r="110" spans="1:83"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C110" s="12"/>
      <c r="CD110" s="12"/>
      <c r="CE110" s="12"/>
    </row>
    <row r="111" spans="1:83"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C111" s="12"/>
      <c r="CD111" s="12"/>
      <c r="CE111" s="12"/>
    </row>
    <row r="112" spans="1:83"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C112" s="12"/>
      <c r="CD112" s="12"/>
      <c r="CE112" s="12"/>
    </row>
    <row r="113" spans="1:83"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C113" s="12"/>
      <c r="CD113" s="12"/>
      <c r="CE113" s="12"/>
    </row>
    <row r="114" spans="1:83"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C114" s="12"/>
      <c r="CD114" s="12"/>
      <c r="CE114" s="12"/>
    </row>
    <row r="115" spans="1:83"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C115" s="12"/>
      <c r="CD115" s="12"/>
      <c r="CE115" s="12"/>
    </row>
    <row r="116" spans="1:83"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C116" s="12"/>
      <c r="CD116" s="12"/>
      <c r="CE116" s="12"/>
    </row>
    <row r="117" spans="1:83"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C117" s="12"/>
      <c r="CD117" s="12"/>
      <c r="CE117" s="12"/>
    </row>
    <row r="118" spans="1:83"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C118" s="12"/>
      <c r="CD118" s="12"/>
      <c r="CE118" s="12"/>
    </row>
    <row r="119" spans="1:83"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C119" s="12"/>
      <c r="CD119" s="12"/>
      <c r="CE119" s="12"/>
    </row>
    <row r="120" spans="1:83"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C120" s="12"/>
      <c r="CD120" s="12"/>
      <c r="CE120" s="12"/>
    </row>
    <row r="121" spans="1:83"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C121" s="12"/>
      <c r="CD121" s="12"/>
      <c r="CE121" s="12"/>
    </row>
    <row r="122" spans="1:83"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C122" s="12"/>
      <c r="CD122" s="12"/>
      <c r="CE122" s="12"/>
    </row>
    <row r="123" spans="1:83"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C123" s="12"/>
      <c r="CD123" s="12"/>
      <c r="CE123" s="12"/>
    </row>
    <row r="124" spans="1:83"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C124" s="12"/>
      <c r="CD124" s="12"/>
      <c r="CE124" s="12"/>
    </row>
    <row r="125" spans="1:83"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C125" s="12"/>
      <c r="CD125" s="12"/>
      <c r="CE125" s="12"/>
    </row>
    <row r="126" spans="1:83"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C126" s="12"/>
      <c r="CD126" s="12"/>
      <c r="CE126" s="12"/>
    </row>
    <row r="127" spans="1:83"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C127" s="12"/>
      <c r="CD127" s="12"/>
      <c r="CE127" s="12"/>
    </row>
    <row r="128" spans="1:83"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C128" s="12"/>
      <c r="CD128" s="12"/>
      <c r="CE128" s="12"/>
    </row>
    <row r="129" spans="1:83"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C129" s="12"/>
      <c r="CD129" s="12"/>
      <c r="CE129" s="12"/>
    </row>
    <row r="130" spans="1:83"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C130" s="12"/>
      <c r="CD130" s="12"/>
      <c r="CE130" s="12"/>
    </row>
    <row r="131" spans="1:83"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C131" s="12"/>
      <c r="CD131" s="12"/>
      <c r="CE131" s="12"/>
    </row>
    <row r="132" spans="1:83"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C132" s="12"/>
      <c r="CD132" s="12"/>
      <c r="CE132" s="12"/>
    </row>
    <row r="133" spans="1:83"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C133" s="12"/>
      <c r="CD133" s="12"/>
      <c r="CE133" s="12"/>
    </row>
    <row r="134" spans="1:83"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C134" s="12"/>
      <c r="CD134" s="12"/>
      <c r="CE134" s="12"/>
    </row>
    <row r="135" spans="1:83"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C135" s="12"/>
      <c r="CD135" s="12"/>
      <c r="CE135" s="12"/>
    </row>
    <row r="136" spans="1:83"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C136" s="12"/>
      <c r="CD136" s="12"/>
      <c r="CE136" s="12"/>
    </row>
    <row r="137" spans="1:83"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C137" s="12"/>
      <c r="CD137" s="12"/>
      <c r="CE137" s="12"/>
    </row>
    <row r="138" spans="1:83"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C138" s="12"/>
      <c r="CD138" s="12"/>
      <c r="CE138" s="12"/>
    </row>
    <row r="139" spans="1:83"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C139" s="12"/>
      <c r="CD139" s="12"/>
      <c r="CE139" s="12"/>
    </row>
    <row r="140" spans="1:83"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C140" s="12"/>
      <c r="CD140" s="12"/>
      <c r="CE140" s="12"/>
    </row>
    <row r="141" spans="1:83"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C141" s="12"/>
      <c r="CD141" s="12"/>
      <c r="CE141" s="12"/>
    </row>
    <row r="142" spans="1:83"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C142" s="12"/>
      <c r="CD142" s="12"/>
      <c r="CE142" s="12"/>
    </row>
    <row r="143" spans="1:83"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C143" s="12"/>
      <c r="CD143" s="12"/>
      <c r="CE143" s="12"/>
    </row>
    <row r="144" spans="1:83"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C144" s="12"/>
      <c r="CD144" s="12"/>
      <c r="CE144" s="12"/>
    </row>
    <row r="145" spans="1:83"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C145" s="12"/>
      <c r="CD145" s="12"/>
      <c r="CE145" s="12"/>
    </row>
    <row r="146" spans="1:83"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C146" s="12"/>
      <c r="CD146" s="12"/>
      <c r="CE146" s="12"/>
    </row>
    <row r="147" spans="1:83"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C147" s="12"/>
      <c r="CD147" s="12"/>
      <c r="CE147" s="12"/>
    </row>
    <row r="148" spans="1:83"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C148" s="12"/>
      <c r="CD148" s="12"/>
      <c r="CE148" s="12"/>
    </row>
    <row r="149" spans="1:83"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C149" s="12"/>
      <c r="CD149" s="12"/>
      <c r="CE149" s="12"/>
    </row>
    <row r="150" spans="1:83"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C150" s="12"/>
      <c r="CD150" s="12"/>
      <c r="CE150" s="12"/>
    </row>
    <row r="151" spans="1:83"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C151" s="12"/>
      <c r="CD151" s="12"/>
      <c r="CE151" s="12"/>
    </row>
    <row r="152" spans="1:83"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C152" s="12"/>
      <c r="CD152" s="12"/>
      <c r="CE152" s="12"/>
    </row>
    <row r="153" spans="1:83"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C153" s="12"/>
      <c r="CD153" s="12"/>
      <c r="CE153" s="12"/>
    </row>
    <row r="154" spans="1:83"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C154" s="12"/>
      <c r="CD154" s="12"/>
      <c r="CE154" s="12"/>
    </row>
    <row r="155" spans="1:83"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C155" s="12"/>
      <c r="CD155" s="12"/>
      <c r="CE155" s="12"/>
    </row>
    <row r="156" spans="1:83"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C156" s="12"/>
      <c r="CD156" s="12"/>
      <c r="CE156" s="12"/>
    </row>
    <row r="157" spans="1:83"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C157" s="12"/>
      <c r="CD157" s="12"/>
      <c r="CE157" s="12"/>
    </row>
    <row r="158" spans="1:83"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C158" s="12"/>
      <c r="CD158" s="12"/>
      <c r="CE158" s="12"/>
    </row>
    <row r="159" spans="1:83"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C159" s="12"/>
      <c r="CD159" s="12"/>
      <c r="CE159" s="12"/>
    </row>
    <row r="160" spans="1:83"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C160" s="12"/>
      <c r="CD160" s="12"/>
      <c r="CE160" s="12"/>
    </row>
    <row r="161" spans="1:83"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C161" s="12"/>
      <c r="CD161" s="12"/>
      <c r="CE161" s="12"/>
    </row>
    <row r="162" spans="1:83"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C162" s="12"/>
      <c r="CD162" s="12"/>
      <c r="CE162" s="12"/>
    </row>
    <row r="163" spans="1:83"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C163" s="12"/>
      <c r="CD163" s="12"/>
      <c r="CE163" s="12"/>
    </row>
    <row r="164" spans="1:83"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C164" s="12"/>
      <c r="CD164" s="12"/>
      <c r="CE164" s="12"/>
    </row>
    <row r="165" spans="1:83"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C165" s="12"/>
      <c r="CD165" s="12"/>
      <c r="CE165" s="12"/>
    </row>
    <row r="166" spans="1:83"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C166" s="12"/>
      <c r="CD166" s="12"/>
      <c r="CE166" s="12"/>
    </row>
    <row r="167" spans="1:83"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C167" s="12"/>
      <c r="CD167" s="12"/>
      <c r="CE167" s="12"/>
    </row>
    <row r="168" spans="1:83"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C168" s="12"/>
      <c r="CD168" s="12"/>
      <c r="CE168" s="12"/>
    </row>
    <row r="169" spans="1:83"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C169" s="12"/>
      <c r="CD169" s="12"/>
      <c r="CE169" s="12"/>
    </row>
    <row r="170" spans="1:83"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C170" s="12"/>
      <c r="CD170" s="12"/>
      <c r="CE170" s="12"/>
    </row>
    <row r="171" spans="1:83"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C171" s="12"/>
      <c r="CD171" s="12"/>
      <c r="CE171" s="12"/>
    </row>
    <row r="172" spans="1:83"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C172" s="12"/>
      <c r="CD172" s="12"/>
      <c r="CE172" s="12"/>
    </row>
    <row r="173" spans="1:83"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C173" s="12"/>
      <c r="CD173" s="12"/>
      <c r="CE173" s="12"/>
    </row>
    <row r="174" spans="1:83"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C174" s="12"/>
      <c r="CD174" s="12"/>
      <c r="CE174" s="12"/>
    </row>
    <row r="175" spans="1:83"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C175" s="12"/>
      <c r="CD175" s="12"/>
      <c r="CE175" s="12"/>
    </row>
    <row r="176" spans="1:83"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C176" s="12"/>
      <c r="CD176" s="12"/>
      <c r="CE176" s="12"/>
    </row>
    <row r="177" spans="1:83"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C177" s="12"/>
      <c r="CD177" s="12"/>
      <c r="CE177" s="12"/>
    </row>
    <row r="178" spans="1:83"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C178" s="12"/>
      <c r="CD178" s="12"/>
      <c r="CE178" s="12"/>
    </row>
    <row r="179" spans="1:83"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C179" s="12"/>
      <c r="CD179" s="12"/>
      <c r="CE179" s="12"/>
    </row>
    <row r="180" spans="1:83"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C180" s="12"/>
      <c r="CD180" s="12"/>
      <c r="CE180" s="12"/>
    </row>
    <row r="181" spans="1:83"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C181" s="12"/>
      <c r="CD181" s="12"/>
      <c r="CE181" s="12"/>
    </row>
    <row r="182" spans="1:83"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C182" s="12"/>
      <c r="CD182" s="12"/>
      <c r="CE182" s="12"/>
    </row>
    <row r="183" spans="1:83"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C183" s="12"/>
      <c r="CD183" s="12"/>
      <c r="CE183" s="12"/>
    </row>
    <row r="184" spans="1:83"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C184" s="12"/>
      <c r="CD184" s="12"/>
      <c r="CE184" s="12"/>
    </row>
    <row r="185" spans="1:83"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C185" s="12"/>
      <c r="CD185" s="12"/>
      <c r="CE185" s="12"/>
    </row>
    <row r="186" spans="1:83"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C186" s="12"/>
      <c r="CD186" s="12"/>
      <c r="CE186" s="12"/>
    </row>
    <row r="187" spans="1:83"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C187" s="12"/>
      <c r="CD187" s="12"/>
      <c r="CE187" s="12"/>
    </row>
    <row r="188" spans="1:83"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C188" s="12"/>
      <c r="CD188" s="12"/>
      <c r="CE188" s="12"/>
    </row>
    <row r="189" spans="1:83"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C189" s="12"/>
      <c r="CD189" s="12"/>
      <c r="CE189" s="12"/>
    </row>
    <row r="190" spans="1:83"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C190" s="12"/>
      <c r="CD190" s="12"/>
      <c r="CE190" s="12"/>
    </row>
    <row r="191" spans="1:83"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C191" s="12"/>
      <c r="CD191" s="12"/>
      <c r="CE191" s="12"/>
    </row>
    <row r="192" spans="1:83"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C192" s="12"/>
      <c r="CD192" s="12"/>
      <c r="CE192" s="12"/>
    </row>
    <row r="193" spans="1:83"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C193" s="12"/>
      <c r="CD193" s="12"/>
      <c r="CE193" s="12"/>
    </row>
    <row r="194" spans="1:83"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C194" s="12"/>
      <c r="CD194" s="12"/>
      <c r="CE194" s="12"/>
    </row>
    <row r="195" spans="1:83"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C195" s="12"/>
      <c r="CD195" s="12"/>
      <c r="CE195" s="12"/>
    </row>
    <row r="196" spans="1:83"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C196" s="12"/>
      <c r="CD196" s="12"/>
      <c r="CE196" s="12"/>
    </row>
    <row r="197" spans="1:83"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C197" s="12"/>
      <c r="CD197" s="12"/>
      <c r="CE197" s="12"/>
    </row>
    <row r="198" spans="1:83"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C198" s="12"/>
      <c r="CD198" s="12"/>
      <c r="CE198" s="12"/>
    </row>
    <row r="199" spans="1:83"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C199" s="12"/>
      <c r="CD199" s="12"/>
      <c r="CE199" s="12"/>
    </row>
    <row r="200" spans="1:83"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C200" s="12"/>
      <c r="CD200" s="12"/>
      <c r="CE200" s="12"/>
    </row>
    <row r="201" spans="1:83"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C201" s="12"/>
      <c r="CD201" s="12"/>
      <c r="CE201" s="12"/>
    </row>
    <row r="202" spans="1:83"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C202" s="12"/>
      <c r="CD202" s="12"/>
      <c r="CE202" s="12"/>
    </row>
    <row r="203" spans="1:83"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C203" s="12"/>
      <c r="CD203" s="12"/>
      <c r="CE203" s="12"/>
    </row>
    <row r="204" spans="1:83"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C204" s="12"/>
      <c r="CD204" s="12"/>
      <c r="CE204" s="12"/>
    </row>
    <row r="205" spans="1:83"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C205" s="12"/>
      <c r="CD205" s="12"/>
      <c r="CE205" s="12"/>
    </row>
    <row r="206" spans="1:83"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C206" s="12"/>
      <c r="CD206" s="12"/>
      <c r="CE206" s="12"/>
    </row>
    <row r="207" spans="1:83"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C207" s="12"/>
      <c r="CD207" s="12"/>
      <c r="CE207" s="12"/>
    </row>
    <row r="208" spans="1:83"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C208" s="12"/>
      <c r="CD208" s="12"/>
      <c r="CE208" s="12"/>
    </row>
    <row r="209" spans="1:83"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C209" s="12"/>
      <c r="CD209" s="12"/>
      <c r="CE209" s="12"/>
    </row>
    <row r="210" spans="1:83"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C210" s="12"/>
      <c r="CD210" s="12"/>
      <c r="CE210" s="12"/>
    </row>
    <row r="211" spans="1:83"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C211" s="12"/>
      <c r="CD211" s="12"/>
      <c r="CE211" s="12"/>
    </row>
    <row r="212" spans="1:83"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C212" s="12"/>
      <c r="CD212" s="12"/>
      <c r="CE212" s="12"/>
    </row>
    <row r="213" spans="1:83"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C213" s="12"/>
      <c r="CD213" s="12"/>
      <c r="CE213" s="12"/>
    </row>
    <row r="214" spans="1:83"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C214" s="12"/>
      <c r="CD214" s="12"/>
      <c r="CE214" s="12"/>
    </row>
    <row r="215" spans="1:83"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C215" s="12"/>
      <c r="CD215" s="12"/>
      <c r="CE215" s="12"/>
    </row>
    <row r="216" spans="1:83"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C216" s="12"/>
      <c r="CD216" s="12"/>
      <c r="CE216" s="12"/>
    </row>
    <row r="217" spans="1:83"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C217" s="12"/>
      <c r="CD217" s="12"/>
      <c r="CE217" s="12"/>
    </row>
    <row r="218" spans="1:83"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C218" s="12"/>
      <c r="CD218" s="12"/>
      <c r="CE218" s="12"/>
    </row>
    <row r="219" spans="1:83"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C219" s="12"/>
      <c r="CD219" s="12"/>
      <c r="CE219" s="12"/>
    </row>
    <row r="220" spans="1:83"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C220" s="12"/>
      <c r="CD220" s="12"/>
      <c r="CE220" s="12"/>
    </row>
    <row r="221" spans="1:83"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C221" s="12"/>
      <c r="CD221" s="12"/>
      <c r="CE221" s="12"/>
    </row>
    <row r="222" spans="1:83"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C222" s="12"/>
      <c r="CD222" s="12"/>
      <c r="CE222" s="12"/>
    </row>
    <row r="223" spans="1:83"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C223" s="12"/>
      <c r="CD223" s="12"/>
      <c r="CE223" s="12"/>
    </row>
    <row r="224" spans="1:83"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C224" s="12"/>
      <c r="CD224" s="12"/>
      <c r="CE224" s="12"/>
    </row>
    <row r="225" spans="1:83"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C225" s="12"/>
      <c r="CD225" s="12"/>
      <c r="CE225" s="12"/>
    </row>
    <row r="226" spans="1:83"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C226" s="12"/>
      <c r="CD226" s="12"/>
      <c r="CE226" s="12"/>
    </row>
    <row r="227" spans="1:83"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C227" s="12"/>
      <c r="CD227" s="12"/>
      <c r="CE227" s="12"/>
    </row>
    <row r="228" spans="1:83"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C228" s="12"/>
      <c r="CD228" s="12"/>
      <c r="CE228" s="12"/>
    </row>
    <row r="229" spans="1:83"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C229" s="12"/>
      <c r="CD229" s="12"/>
      <c r="CE229" s="12"/>
    </row>
    <row r="230" spans="1:83"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C230" s="12"/>
      <c r="CD230" s="12"/>
      <c r="CE230" s="12"/>
    </row>
    <row r="231" spans="1:83"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C231" s="12"/>
      <c r="CD231" s="12"/>
      <c r="CE231" s="12"/>
    </row>
    <row r="232" spans="1:83"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C232" s="12"/>
      <c r="CD232" s="12"/>
      <c r="CE232" s="12"/>
    </row>
    <row r="233" spans="1:83"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C233" s="12"/>
      <c r="CD233" s="12"/>
      <c r="CE233" s="12"/>
    </row>
    <row r="234" spans="1:83"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C234" s="12"/>
      <c r="CD234" s="12"/>
      <c r="CE234" s="12"/>
    </row>
    <row r="235" spans="1:83"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C235" s="12"/>
      <c r="CD235" s="12"/>
      <c r="CE235" s="12"/>
    </row>
    <row r="236" spans="1:83"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C236" s="12"/>
      <c r="CD236" s="12"/>
      <c r="CE236" s="12"/>
    </row>
    <row r="237" spans="1:83"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C237" s="12"/>
      <c r="CD237" s="12"/>
      <c r="CE237" s="12"/>
    </row>
    <row r="238" spans="1:83"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C238" s="12"/>
      <c r="CD238" s="12"/>
      <c r="CE238" s="12"/>
    </row>
    <row r="239" spans="1:83"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C239" s="12"/>
      <c r="CD239" s="12"/>
      <c r="CE239" s="12"/>
    </row>
    <row r="240" spans="1:83"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C240" s="12"/>
      <c r="CD240" s="12"/>
      <c r="CE240" s="12"/>
    </row>
    <row r="241" spans="1:83"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C241" s="12"/>
      <c r="CD241" s="12"/>
      <c r="CE241" s="12"/>
    </row>
    <row r="242" spans="1:83"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C242" s="12"/>
      <c r="CD242" s="12"/>
      <c r="CE242" s="12"/>
    </row>
    <row r="243" spans="1:83"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C243" s="12"/>
      <c r="CD243" s="12"/>
      <c r="CE243" s="12"/>
    </row>
    <row r="244" spans="1:83"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C244" s="12"/>
      <c r="CD244" s="12"/>
      <c r="CE244" s="12"/>
    </row>
    <row r="245" spans="1:83"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C245" s="12"/>
      <c r="CD245" s="12"/>
      <c r="CE245" s="12"/>
    </row>
    <row r="246" spans="1:83"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C246" s="12"/>
      <c r="CD246" s="12"/>
      <c r="CE246" s="12"/>
    </row>
    <row r="247" spans="1:83"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C247" s="12"/>
      <c r="CD247" s="12"/>
      <c r="CE247" s="12"/>
    </row>
    <row r="248" spans="1:83"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C248" s="12"/>
      <c r="CD248" s="12"/>
      <c r="CE248" s="12"/>
    </row>
    <row r="249" spans="1:83"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C249" s="12"/>
      <c r="CD249" s="12"/>
      <c r="CE249" s="12"/>
    </row>
    <row r="250" spans="1:83"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C250" s="12"/>
      <c r="CD250" s="12"/>
      <c r="CE250" s="12"/>
    </row>
    <row r="251" spans="1:83"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C251" s="12"/>
      <c r="CD251" s="12"/>
      <c r="CE251" s="12"/>
    </row>
    <row r="252" spans="1:83"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C252" s="12"/>
      <c r="CD252" s="12"/>
      <c r="CE252" s="12"/>
    </row>
    <row r="253" spans="1:83"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C253" s="12"/>
      <c r="CD253" s="12"/>
      <c r="CE253" s="12"/>
    </row>
    <row r="254" spans="1:83"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C254" s="12"/>
      <c r="CD254" s="12"/>
      <c r="CE254" s="12"/>
    </row>
    <row r="255" spans="1:83"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C255" s="12"/>
      <c r="CD255" s="12"/>
      <c r="CE255" s="12"/>
    </row>
    <row r="256" spans="1:83"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C256" s="12"/>
      <c r="CD256" s="12"/>
      <c r="CE256" s="12"/>
    </row>
    <row r="257" spans="1:83"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C257" s="12"/>
      <c r="CD257" s="12"/>
      <c r="CE257" s="12"/>
    </row>
    <row r="258" spans="1:83"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C258" s="12"/>
      <c r="CD258" s="12"/>
      <c r="CE258" s="12"/>
    </row>
    <row r="259" spans="1:83"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C259" s="12"/>
      <c r="CD259" s="12"/>
      <c r="CE259" s="12"/>
    </row>
    <row r="260" spans="1:83"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C260" s="12"/>
      <c r="CD260" s="12"/>
      <c r="CE260" s="12"/>
    </row>
    <row r="261" spans="1:83"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C261" s="12"/>
      <c r="CD261" s="12"/>
      <c r="CE261" s="12"/>
    </row>
    <row r="262" spans="1:83"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C262" s="12"/>
      <c r="CD262" s="12"/>
      <c r="CE262" s="12"/>
    </row>
    <row r="263" spans="1:83"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C263" s="12"/>
      <c r="CD263" s="12"/>
      <c r="CE263" s="12"/>
    </row>
    <row r="264" spans="1:83"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C264" s="12"/>
      <c r="CD264" s="12"/>
      <c r="CE264" s="12"/>
    </row>
    <row r="265" spans="1:83"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C265" s="12"/>
      <c r="CD265" s="12"/>
      <c r="CE265" s="12"/>
    </row>
    <row r="266" spans="1:83"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C266" s="12"/>
      <c r="CD266" s="12"/>
      <c r="CE266" s="12"/>
    </row>
    <row r="267" spans="1:83"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C267" s="12"/>
      <c r="CD267" s="12"/>
      <c r="CE267" s="12"/>
    </row>
    <row r="268" spans="1:83"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C268" s="12"/>
      <c r="CD268" s="12"/>
      <c r="CE268" s="12"/>
    </row>
    <row r="269" spans="1:83"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C269" s="12"/>
      <c r="CD269" s="12"/>
      <c r="CE269" s="12"/>
    </row>
    <row r="270" spans="1:83"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C270" s="12"/>
      <c r="CD270" s="12"/>
      <c r="CE270" s="12"/>
    </row>
    <row r="271" spans="1:83"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C271" s="12"/>
      <c r="CD271" s="12"/>
      <c r="CE271" s="12"/>
    </row>
    <row r="272" spans="1:83"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C272" s="12"/>
      <c r="CD272" s="12"/>
      <c r="CE272" s="12"/>
    </row>
    <row r="273" spans="1:83"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C273" s="12"/>
      <c r="CD273" s="12"/>
      <c r="CE273" s="12"/>
    </row>
    <row r="274" spans="1:83"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C274" s="12"/>
      <c r="CD274" s="12"/>
      <c r="CE274" s="12"/>
    </row>
    <row r="275" spans="1:83"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C275" s="12"/>
      <c r="CD275" s="12"/>
      <c r="CE275" s="12"/>
    </row>
    <row r="276" spans="1:83"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C276" s="12"/>
      <c r="CD276" s="12"/>
      <c r="CE276" s="12"/>
    </row>
    <row r="277" spans="1:83"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C277" s="12"/>
      <c r="CD277" s="12"/>
      <c r="CE277" s="12"/>
    </row>
    <row r="278" spans="1:83"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C278" s="12"/>
      <c r="CD278" s="12"/>
      <c r="CE278" s="12"/>
    </row>
    <row r="279" spans="1:83"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C279" s="12"/>
      <c r="CD279" s="12"/>
      <c r="CE279" s="12"/>
    </row>
    <row r="280" spans="1:83"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C280" s="12"/>
      <c r="CD280" s="12"/>
      <c r="CE280" s="12"/>
    </row>
    <row r="281" spans="1:83"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C281" s="12"/>
      <c r="CD281" s="12"/>
      <c r="CE281" s="12"/>
    </row>
    <row r="282" spans="1:83"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C282" s="12"/>
      <c r="CD282" s="12"/>
      <c r="CE282" s="12"/>
    </row>
    <row r="283" spans="1:83"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C283" s="12"/>
      <c r="CD283" s="12"/>
      <c r="CE283" s="12"/>
    </row>
    <row r="284" spans="1:83"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C284" s="12"/>
      <c r="CD284" s="12"/>
      <c r="CE284" s="12"/>
    </row>
    <row r="285" spans="1:83"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C285" s="12"/>
      <c r="CD285" s="12"/>
      <c r="CE285" s="12"/>
    </row>
    <row r="286" spans="1:83"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C286" s="12"/>
      <c r="CD286" s="12"/>
      <c r="CE286" s="12"/>
    </row>
    <row r="287" spans="1:83"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C287" s="12"/>
      <c r="CD287" s="12"/>
      <c r="CE287" s="12"/>
    </row>
    <row r="288" spans="1:83"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C288" s="12"/>
      <c r="CD288" s="12"/>
      <c r="CE288" s="12"/>
    </row>
    <row r="289" spans="76:76" ht="15.75" customHeight="1">
      <c r="BX289" s="37"/>
    </row>
    <row r="290" spans="76:76" ht="15.75" customHeight="1">
      <c r="BX290" s="37"/>
    </row>
    <row r="291" spans="76:76" ht="15.75" customHeight="1">
      <c r="BX291" s="37"/>
    </row>
    <row r="292" spans="76:76" ht="15.75" customHeight="1">
      <c r="BX292" s="37"/>
    </row>
    <row r="293" spans="76:76" ht="15.75" customHeight="1">
      <c r="BX293" s="37"/>
    </row>
    <row r="294" spans="76:76" ht="15.75" customHeight="1">
      <c r="BX294" s="37"/>
    </row>
    <row r="295" spans="76:76" ht="15.75" customHeight="1">
      <c r="BX295" s="37"/>
    </row>
    <row r="296" spans="76:76" ht="15.75" customHeight="1">
      <c r="BX296" s="37"/>
    </row>
    <row r="297" spans="76:76" ht="15.75" customHeight="1">
      <c r="BX297" s="37"/>
    </row>
    <row r="298" spans="76:76" ht="15.75" customHeight="1">
      <c r="BX298" s="37"/>
    </row>
    <row r="299" spans="76:76" ht="15.75" customHeight="1">
      <c r="BX299" s="37"/>
    </row>
    <row r="300" spans="76:76" ht="15.75" customHeight="1">
      <c r="BX300" s="37"/>
    </row>
    <row r="301" spans="76:76" ht="15.75" customHeight="1">
      <c r="BX301" s="37"/>
    </row>
    <row r="302" spans="76:76" ht="15.75" customHeight="1">
      <c r="BX302" s="37"/>
    </row>
    <row r="303" spans="76:76" ht="15.75" customHeight="1">
      <c r="BX303" s="37"/>
    </row>
    <row r="304" spans="76:76" ht="15.75" customHeight="1">
      <c r="BX304" s="37"/>
    </row>
    <row r="305" spans="76:76" ht="15.75" customHeight="1">
      <c r="BX305" s="37"/>
    </row>
    <row r="306" spans="76:76" ht="15.75" customHeight="1">
      <c r="BX306" s="37"/>
    </row>
    <row r="307" spans="76:76" ht="15.75" customHeight="1">
      <c r="BX307" s="37"/>
    </row>
    <row r="308" spans="76:76" ht="15.75" customHeight="1">
      <c r="BX308" s="37"/>
    </row>
    <row r="309" spans="76:76" ht="15.75" customHeight="1">
      <c r="BX309" s="37"/>
    </row>
    <row r="310" spans="76:76" ht="15.75" customHeight="1">
      <c r="BX310" s="37"/>
    </row>
    <row r="311" spans="76:76" ht="15.75" customHeight="1">
      <c r="BX311" s="37"/>
    </row>
    <row r="312" spans="76:76" ht="15.75" customHeight="1">
      <c r="BX312" s="37"/>
    </row>
    <row r="313" spans="76:76" ht="15.75" customHeight="1">
      <c r="BX313" s="37"/>
    </row>
    <row r="314" spans="76:76" ht="15.75" customHeight="1">
      <c r="BX314" s="37"/>
    </row>
    <row r="315" spans="76:76" ht="15.75" customHeight="1">
      <c r="BX315" s="37"/>
    </row>
    <row r="316" spans="76:76" ht="15.75" customHeight="1">
      <c r="BX316" s="37"/>
    </row>
    <row r="317" spans="76:76" ht="15.75" customHeight="1">
      <c r="BX317" s="37"/>
    </row>
    <row r="318" spans="76:76" ht="15.75" customHeight="1">
      <c r="BX318" s="37"/>
    </row>
    <row r="319" spans="76:76" ht="15.75" customHeight="1">
      <c r="BX319" s="37"/>
    </row>
    <row r="320" spans="76:76" ht="15.75" customHeight="1">
      <c r="BX320" s="37"/>
    </row>
    <row r="321" spans="76:76" ht="15.75" customHeight="1">
      <c r="BX321" s="37"/>
    </row>
    <row r="322" spans="76:76" ht="15.75" customHeight="1">
      <c r="BX322" s="37"/>
    </row>
    <row r="323" spans="76:76" ht="15.75" customHeight="1">
      <c r="BX323" s="37"/>
    </row>
    <row r="324" spans="76:76" ht="15.75" customHeight="1">
      <c r="BX324" s="37"/>
    </row>
    <row r="325" spans="76:76" ht="15.75" customHeight="1">
      <c r="BX325" s="37"/>
    </row>
    <row r="326" spans="76:76" ht="15.75" customHeight="1">
      <c r="BX326" s="37"/>
    </row>
    <row r="327" spans="76:76" ht="15.75" customHeight="1">
      <c r="BX327" s="37"/>
    </row>
    <row r="328" spans="76:76" ht="15.75" customHeight="1">
      <c r="BX328" s="37"/>
    </row>
    <row r="329" spans="76:76" ht="15.75" customHeight="1">
      <c r="BX329" s="37"/>
    </row>
    <row r="330" spans="76:76" ht="15.75" customHeight="1">
      <c r="BX330" s="37"/>
    </row>
    <row r="331" spans="76:76" ht="15.75" customHeight="1">
      <c r="BX331" s="37"/>
    </row>
    <row r="332" spans="76:76" ht="15.75" customHeight="1">
      <c r="BX332" s="37"/>
    </row>
    <row r="333" spans="76:76" ht="15.75" customHeight="1">
      <c r="BX333" s="37"/>
    </row>
    <row r="334" spans="76:76" ht="15.75" customHeight="1">
      <c r="BX334" s="37"/>
    </row>
    <row r="335" spans="76:76" ht="15.75" customHeight="1">
      <c r="BX335" s="37"/>
    </row>
    <row r="336" spans="76:76" ht="15.75" customHeight="1">
      <c r="BX336" s="37"/>
    </row>
    <row r="337" spans="76:76" ht="15.75" customHeight="1">
      <c r="BX337" s="37"/>
    </row>
    <row r="338" spans="76:76" ht="15.75" customHeight="1">
      <c r="BX338" s="37"/>
    </row>
    <row r="339" spans="76:76" ht="15.75" customHeight="1">
      <c r="BX339" s="37"/>
    </row>
    <row r="340" spans="76:76" ht="15.75" customHeight="1">
      <c r="BX340" s="37"/>
    </row>
    <row r="341" spans="76:76" ht="15.75" customHeight="1">
      <c r="BX341" s="37"/>
    </row>
    <row r="342" spans="76:76" ht="15.75" customHeight="1">
      <c r="BX342" s="37"/>
    </row>
    <row r="343" spans="76:76" ht="15.75" customHeight="1">
      <c r="BX343" s="37"/>
    </row>
    <row r="344" spans="76:76" ht="15.75" customHeight="1">
      <c r="BX344" s="37"/>
    </row>
    <row r="345" spans="76:76" ht="15.75" customHeight="1">
      <c r="BX345" s="37"/>
    </row>
    <row r="346" spans="76:76" ht="15.75" customHeight="1">
      <c r="BX346" s="37"/>
    </row>
    <row r="347" spans="76:76" ht="15.75" customHeight="1">
      <c r="BX347" s="37"/>
    </row>
    <row r="348" spans="76:76" ht="15.75" customHeight="1">
      <c r="BX348" s="37"/>
    </row>
    <row r="349" spans="76:76" ht="15.75" customHeight="1">
      <c r="BX349" s="37"/>
    </row>
    <row r="350" spans="76:76" ht="15.75" customHeight="1">
      <c r="BX350" s="37"/>
    </row>
    <row r="351" spans="76:76" ht="15.75" customHeight="1">
      <c r="BX351" s="37"/>
    </row>
    <row r="352" spans="76:76" ht="15.75" customHeight="1">
      <c r="BX352" s="37"/>
    </row>
    <row r="353" spans="76:76" ht="15.75" customHeight="1">
      <c r="BX353" s="37"/>
    </row>
    <row r="354" spans="76:76" ht="15.75" customHeight="1">
      <c r="BX354" s="37"/>
    </row>
    <row r="355" spans="76:76" ht="15.75" customHeight="1">
      <c r="BX355" s="37"/>
    </row>
    <row r="356" spans="76:76" ht="15.75" customHeight="1">
      <c r="BX356" s="37"/>
    </row>
    <row r="357" spans="76:76" ht="15.75" customHeight="1">
      <c r="BX357" s="37"/>
    </row>
    <row r="358" spans="76:76" ht="15.75" customHeight="1">
      <c r="BX358" s="37"/>
    </row>
    <row r="359" spans="76:76" ht="15.75" customHeight="1">
      <c r="BX359" s="37"/>
    </row>
    <row r="360" spans="76:76" ht="15.75" customHeight="1">
      <c r="BX360" s="37"/>
    </row>
    <row r="361" spans="76:76" ht="15.75" customHeight="1">
      <c r="BX361" s="37"/>
    </row>
    <row r="362" spans="76:76" ht="15.75" customHeight="1">
      <c r="BX362" s="37"/>
    </row>
    <row r="363" spans="76:76" ht="15.75" customHeight="1">
      <c r="BX363" s="37"/>
    </row>
    <row r="364" spans="76:76" ht="15.75" customHeight="1">
      <c r="BX364" s="37"/>
    </row>
    <row r="365" spans="76:76" ht="15.75" customHeight="1">
      <c r="BX365" s="37"/>
    </row>
    <row r="366" spans="76:76" ht="15.75" customHeight="1">
      <c r="BX366" s="37"/>
    </row>
    <row r="367" spans="76:76" ht="15.75" customHeight="1">
      <c r="BX367" s="37"/>
    </row>
    <row r="368" spans="76:76" ht="15.75" customHeight="1">
      <c r="BX368" s="37"/>
    </row>
    <row r="369" spans="76:76" ht="15.75" customHeight="1">
      <c r="BX369" s="37"/>
    </row>
    <row r="370" spans="76:76" ht="15.75" customHeight="1">
      <c r="BX370" s="37"/>
    </row>
    <row r="371" spans="76:76" ht="15.75" customHeight="1">
      <c r="BX371" s="37"/>
    </row>
    <row r="372" spans="76:76" ht="15.75" customHeight="1">
      <c r="BX372" s="37"/>
    </row>
    <row r="373" spans="76:76" ht="15.75" customHeight="1">
      <c r="BX373" s="37"/>
    </row>
    <row r="374" spans="76:76" ht="15.75" customHeight="1">
      <c r="BX374" s="37"/>
    </row>
    <row r="375" spans="76:76" ht="15.75" customHeight="1">
      <c r="BX375" s="37"/>
    </row>
    <row r="376" spans="76:76" ht="15.75" customHeight="1">
      <c r="BX376" s="37"/>
    </row>
    <row r="377" spans="76:76" ht="15.75" customHeight="1">
      <c r="BX377" s="37"/>
    </row>
    <row r="378" spans="76:76" ht="15.75" customHeight="1">
      <c r="BX378" s="37"/>
    </row>
    <row r="379" spans="76:76" ht="15.75" customHeight="1">
      <c r="BX379" s="37"/>
    </row>
    <row r="380" spans="76:76" ht="15.75" customHeight="1">
      <c r="BX380" s="37"/>
    </row>
    <row r="381" spans="76:76" ht="15.75" customHeight="1">
      <c r="BX381" s="37"/>
    </row>
    <row r="382" spans="76:76" ht="15.75" customHeight="1">
      <c r="BX382" s="37"/>
    </row>
    <row r="383" spans="76:76" ht="15.75" customHeight="1">
      <c r="BX383" s="37"/>
    </row>
    <row r="384" spans="76:76" ht="15.75" customHeight="1">
      <c r="BX384" s="37"/>
    </row>
    <row r="385" spans="76:76" ht="15.75" customHeight="1">
      <c r="BX385" s="37"/>
    </row>
    <row r="386" spans="76:76" ht="15.75" customHeight="1">
      <c r="BX386" s="37"/>
    </row>
    <row r="387" spans="76:76" ht="15.75" customHeight="1">
      <c r="BX387" s="37"/>
    </row>
    <row r="388" spans="76:76" ht="15.75" customHeight="1">
      <c r="BX388" s="37"/>
    </row>
    <row r="389" spans="76:76" ht="15.75" customHeight="1">
      <c r="BX389" s="37"/>
    </row>
    <row r="390" spans="76:76" ht="15.75" customHeight="1">
      <c r="BX390" s="37"/>
    </row>
    <row r="391" spans="76:76" ht="15.75" customHeight="1">
      <c r="BX391" s="37"/>
    </row>
    <row r="392" spans="76:76" ht="15.75" customHeight="1">
      <c r="BX392" s="37"/>
    </row>
    <row r="393" spans="76:76" ht="15.75" customHeight="1">
      <c r="BX393" s="37"/>
    </row>
    <row r="394" spans="76:76" ht="15.75" customHeight="1">
      <c r="BX394" s="37"/>
    </row>
    <row r="395" spans="76:76" ht="15.75" customHeight="1">
      <c r="BX395" s="37"/>
    </row>
    <row r="396" spans="76:76" ht="15.75" customHeight="1">
      <c r="BX396" s="37"/>
    </row>
    <row r="397" spans="76:76" ht="15.75" customHeight="1">
      <c r="BX397" s="37"/>
    </row>
    <row r="398" spans="76:76" ht="15.75" customHeight="1">
      <c r="BX398" s="37"/>
    </row>
    <row r="399" spans="76:76" ht="15.75" customHeight="1">
      <c r="BX399" s="37"/>
    </row>
    <row r="400" spans="76:76" ht="15.75" customHeight="1">
      <c r="BX400" s="37"/>
    </row>
    <row r="401" spans="76:76" ht="15.75" customHeight="1">
      <c r="BX401" s="37"/>
    </row>
    <row r="402" spans="76:76" ht="15.75" customHeight="1">
      <c r="BX402" s="37"/>
    </row>
    <row r="403" spans="76:76" ht="15.75" customHeight="1">
      <c r="BX403" s="37"/>
    </row>
    <row r="404" spans="76:76" ht="15.75" customHeight="1">
      <c r="BX404" s="37"/>
    </row>
    <row r="405" spans="76:76" ht="15.75" customHeight="1">
      <c r="BX405" s="37"/>
    </row>
    <row r="406" spans="76:76" ht="15.75" customHeight="1">
      <c r="BX406" s="37"/>
    </row>
    <row r="407" spans="76:76" ht="15.75" customHeight="1">
      <c r="BX407" s="37"/>
    </row>
    <row r="408" spans="76:76" ht="15.75" customHeight="1">
      <c r="BX408" s="37"/>
    </row>
    <row r="409" spans="76:76" ht="15.75" customHeight="1">
      <c r="BX409" s="37"/>
    </row>
    <row r="410" spans="76:76" ht="15.75" customHeight="1">
      <c r="BX410" s="37"/>
    </row>
    <row r="411" spans="76:76" ht="15.75" customHeight="1">
      <c r="BX411" s="37"/>
    </row>
    <row r="412" spans="76:76" ht="15.75" customHeight="1">
      <c r="BX412" s="37"/>
    </row>
    <row r="413" spans="76:76" ht="15.75" customHeight="1">
      <c r="BX413" s="37"/>
    </row>
    <row r="414" spans="76:76" ht="15.75" customHeight="1">
      <c r="BX414" s="37"/>
    </row>
    <row r="415" spans="76:76" ht="15.75" customHeight="1">
      <c r="BX415" s="37"/>
    </row>
    <row r="416" spans="76:76" ht="15.75" customHeight="1">
      <c r="BX416" s="37"/>
    </row>
    <row r="417" spans="76:76" ht="15.75" customHeight="1">
      <c r="BX417" s="37"/>
    </row>
    <row r="418" spans="76:76" ht="15.75" customHeight="1">
      <c r="BX418" s="37"/>
    </row>
    <row r="419" spans="76:76" ht="15.75" customHeight="1">
      <c r="BX419" s="37"/>
    </row>
    <row r="420" spans="76:76" ht="15.75" customHeight="1">
      <c r="BX420" s="37"/>
    </row>
    <row r="421" spans="76:76" ht="15.75" customHeight="1">
      <c r="BX421" s="37"/>
    </row>
    <row r="422" spans="76:76" ht="15.75" customHeight="1">
      <c r="BX422" s="37"/>
    </row>
    <row r="423" spans="76:76" ht="15.75" customHeight="1">
      <c r="BX423" s="37"/>
    </row>
    <row r="424" spans="76:76" ht="15.75" customHeight="1">
      <c r="BX424" s="37"/>
    </row>
    <row r="425" spans="76:76" ht="15.75" customHeight="1">
      <c r="BX425" s="37"/>
    </row>
    <row r="426" spans="76:76" ht="15.75" customHeight="1">
      <c r="BX426" s="37"/>
    </row>
    <row r="427" spans="76:76" ht="15.75" customHeight="1">
      <c r="BX427" s="37"/>
    </row>
    <row r="428" spans="76:76" ht="15.75" customHeight="1">
      <c r="BX428" s="37"/>
    </row>
    <row r="429" spans="76:76" ht="15.75" customHeight="1">
      <c r="BX429" s="37"/>
    </row>
    <row r="430" spans="76:76" ht="15.75" customHeight="1">
      <c r="BX430" s="37"/>
    </row>
    <row r="431" spans="76:76" ht="15.75" customHeight="1">
      <c r="BX431" s="37"/>
    </row>
    <row r="432" spans="76:76" ht="15.75" customHeight="1">
      <c r="BX432" s="37"/>
    </row>
    <row r="433" spans="76:76" ht="15.75" customHeight="1">
      <c r="BX433" s="37"/>
    </row>
    <row r="434" spans="76:76" ht="15.75" customHeight="1">
      <c r="BX434" s="37"/>
    </row>
    <row r="435" spans="76:76" ht="15.75" customHeight="1">
      <c r="BX435" s="37"/>
    </row>
    <row r="436" spans="76:76" ht="15.75" customHeight="1">
      <c r="BX436" s="37"/>
    </row>
    <row r="437" spans="76:76" ht="15.75" customHeight="1">
      <c r="BX437" s="37"/>
    </row>
    <row r="438" spans="76:76" ht="15.75" customHeight="1">
      <c r="BX438" s="37"/>
    </row>
    <row r="439" spans="76:76" ht="15.75" customHeight="1">
      <c r="BX439" s="37"/>
    </row>
    <row r="440" spans="76:76" ht="15.75" customHeight="1">
      <c r="BX440" s="37"/>
    </row>
    <row r="441" spans="76:76" ht="15.75" customHeight="1">
      <c r="BX441" s="37"/>
    </row>
    <row r="442" spans="76:76" ht="15.75" customHeight="1">
      <c r="BX442" s="37"/>
    </row>
    <row r="443" spans="76:76" ht="15.75" customHeight="1">
      <c r="BX443" s="37"/>
    </row>
    <row r="444" spans="76:76" ht="15.75" customHeight="1">
      <c r="BX444" s="37"/>
    </row>
    <row r="445" spans="76:76" ht="15.75" customHeight="1">
      <c r="BX445" s="37"/>
    </row>
    <row r="446" spans="76:76" ht="15.75" customHeight="1">
      <c r="BX446" s="37"/>
    </row>
    <row r="447" spans="76:76" ht="15.75" customHeight="1">
      <c r="BX447" s="37"/>
    </row>
    <row r="448" spans="76:76" ht="15.75" customHeight="1">
      <c r="BX448" s="37"/>
    </row>
    <row r="449" spans="76:76" ht="15.75" customHeight="1">
      <c r="BX449" s="37"/>
    </row>
    <row r="450" spans="76:76" ht="15.75" customHeight="1">
      <c r="BX450" s="37"/>
    </row>
    <row r="451" spans="76:76" ht="15.75" customHeight="1">
      <c r="BX451" s="37"/>
    </row>
    <row r="452" spans="76:76" ht="15.75" customHeight="1">
      <c r="BX452" s="37"/>
    </row>
    <row r="453" spans="76:76" ht="15.75" customHeight="1">
      <c r="BX453" s="37"/>
    </row>
    <row r="454" spans="76:76" ht="15.75" customHeight="1">
      <c r="BX454" s="37"/>
    </row>
    <row r="455" spans="76:76" ht="15.75" customHeight="1">
      <c r="BX455" s="37"/>
    </row>
    <row r="456" spans="76:76" ht="15.75" customHeight="1">
      <c r="BX456" s="37"/>
    </row>
    <row r="457" spans="76:76" ht="15.75" customHeight="1">
      <c r="BX457" s="37"/>
    </row>
    <row r="458" spans="76:76" ht="15.75" customHeight="1">
      <c r="BX458" s="37"/>
    </row>
    <row r="459" spans="76:76" ht="15.75" customHeight="1">
      <c r="BX459" s="37"/>
    </row>
    <row r="460" spans="76:76" ht="15.75" customHeight="1">
      <c r="BX460" s="37"/>
    </row>
    <row r="461" spans="76:76" ht="15.75" customHeight="1">
      <c r="BX461" s="37"/>
    </row>
    <row r="462" spans="76:76" ht="15.75" customHeight="1">
      <c r="BX462" s="37"/>
    </row>
    <row r="463" spans="76:76" ht="15.75" customHeight="1">
      <c r="BX463" s="37"/>
    </row>
    <row r="464" spans="76:76" ht="15.75" customHeight="1">
      <c r="BX464" s="37"/>
    </row>
    <row r="465" spans="76:76" ht="15.75" customHeight="1">
      <c r="BX465" s="37"/>
    </row>
    <row r="466" spans="76:76" ht="15.75" customHeight="1">
      <c r="BX466" s="37"/>
    </row>
    <row r="467" spans="76:76" ht="15.75" customHeight="1">
      <c r="BX467" s="37"/>
    </row>
    <row r="468" spans="76:76" ht="15.75" customHeight="1">
      <c r="BX468" s="37"/>
    </row>
    <row r="469" spans="76:76" ht="15.75" customHeight="1">
      <c r="BX469" s="37"/>
    </row>
    <row r="470" spans="76:76" ht="15.75" customHeight="1">
      <c r="BX470" s="37"/>
    </row>
    <row r="471" spans="76:76" ht="15.75" customHeight="1">
      <c r="BX471" s="37"/>
    </row>
    <row r="472" spans="76:76" ht="15.75" customHeight="1">
      <c r="BX472" s="37"/>
    </row>
    <row r="473" spans="76:76" ht="15.75" customHeight="1">
      <c r="BX473" s="37"/>
    </row>
    <row r="474" spans="76:76" ht="15.75" customHeight="1">
      <c r="BX474" s="37"/>
    </row>
    <row r="475" spans="76:76" ht="15.75" customHeight="1">
      <c r="BX475" s="37"/>
    </row>
    <row r="476" spans="76:76" ht="15.75" customHeight="1">
      <c r="BX476" s="37"/>
    </row>
    <row r="477" spans="76:76" ht="15.75" customHeight="1">
      <c r="BX477" s="37"/>
    </row>
    <row r="478" spans="76:76" ht="15.75" customHeight="1">
      <c r="BX478" s="37"/>
    </row>
    <row r="479" spans="76:76" ht="15.75" customHeight="1">
      <c r="BX479" s="37"/>
    </row>
    <row r="480" spans="76:76" ht="15.75" customHeight="1">
      <c r="BX480" s="37"/>
    </row>
    <row r="481" spans="76:76" ht="15.75" customHeight="1">
      <c r="BX481" s="37"/>
    </row>
    <row r="482" spans="76:76" ht="15.75" customHeight="1">
      <c r="BX482" s="37"/>
    </row>
    <row r="483" spans="76:76" ht="15.75" customHeight="1">
      <c r="BX483" s="37"/>
    </row>
    <row r="484" spans="76:76" ht="15.75" customHeight="1">
      <c r="BX484" s="37"/>
    </row>
    <row r="485" spans="76:76" ht="15.75" customHeight="1">
      <c r="BX485" s="37"/>
    </row>
    <row r="486" spans="76:76" ht="15.75" customHeight="1">
      <c r="BX486" s="37"/>
    </row>
    <row r="487" spans="76:76" ht="15.75" customHeight="1">
      <c r="BX487" s="37"/>
    </row>
    <row r="488" spans="76:76" ht="15.75" customHeight="1">
      <c r="BX488" s="37"/>
    </row>
    <row r="489" spans="76:76" ht="15.75" customHeight="1">
      <c r="BX489" s="37"/>
    </row>
    <row r="490" spans="76:76" ht="15.75" customHeight="1">
      <c r="BX490" s="37"/>
    </row>
    <row r="491" spans="76:76" ht="15.75" customHeight="1">
      <c r="BX491" s="37"/>
    </row>
    <row r="492" spans="76:76" ht="15.75" customHeight="1">
      <c r="BX492" s="37"/>
    </row>
    <row r="493" spans="76:76" ht="15.75" customHeight="1">
      <c r="BX493" s="37"/>
    </row>
    <row r="494" spans="76:76" ht="15.75" customHeight="1">
      <c r="BX494" s="37"/>
    </row>
    <row r="495" spans="76:76" ht="15.75" customHeight="1">
      <c r="BX495" s="37"/>
    </row>
    <row r="496" spans="76:76" ht="15.75" customHeight="1">
      <c r="BX496" s="37"/>
    </row>
    <row r="497" spans="76:76" ht="15.75" customHeight="1">
      <c r="BX497" s="37"/>
    </row>
    <row r="498" spans="76:76" ht="15.75" customHeight="1">
      <c r="BX498" s="37"/>
    </row>
    <row r="499" spans="76:76" ht="15.75" customHeight="1">
      <c r="BX499" s="37"/>
    </row>
    <row r="500" spans="76:76" ht="15.75" customHeight="1">
      <c r="BX500" s="37"/>
    </row>
    <row r="501" spans="76:76" ht="15.75" customHeight="1">
      <c r="BX501" s="37"/>
    </row>
    <row r="502" spans="76:76" ht="15.75" customHeight="1">
      <c r="BX502" s="37"/>
    </row>
    <row r="503" spans="76:76" ht="15.75" customHeight="1">
      <c r="BX503" s="37"/>
    </row>
    <row r="504" spans="76:76" ht="15.75" customHeight="1">
      <c r="BX504" s="37"/>
    </row>
    <row r="505" spans="76:76" ht="15.75" customHeight="1">
      <c r="BX505" s="37"/>
    </row>
    <row r="506" spans="76:76" ht="15.75" customHeight="1">
      <c r="BX506" s="37"/>
    </row>
    <row r="507" spans="76:76" ht="15.75" customHeight="1">
      <c r="BX507" s="37"/>
    </row>
    <row r="508" spans="76:76" ht="15.75" customHeight="1">
      <c r="BX508" s="37"/>
    </row>
    <row r="509" spans="76:76" ht="15.75" customHeight="1">
      <c r="BX509" s="37"/>
    </row>
    <row r="510" spans="76:76" ht="15.75" customHeight="1">
      <c r="BX510" s="37"/>
    </row>
    <row r="511" spans="76:76" ht="15.75" customHeight="1">
      <c r="BX511" s="37"/>
    </row>
    <row r="512" spans="76:76" ht="15.75" customHeight="1">
      <c r="BX512" s="37"/>
    </row>
    <row r="513" spans="76:76" ht="15.75" customHeight="1">
      <c r="BX513" s="37"/>
    </row>
    <row r="514" spans="76:76" ht="15.75" customHeight="1">
      <c r="BX514" s="37"/>
    </row>
    <row r="515" spans="76:76" ht="15.75" customHeight="1">
      <c r="BX515" s="37"/>
    </row>
    <row r="516" spans="76:76" ht="15.75" customHeight="1">
      <c r="BX516" s="37"/>
    </row>
    <row r="517" spans="76:76" ht="15.75" customHeight="1">
      <c r="BX517" s="37"/>
    </row>
    <row r="518" spans="76:76" ht="15.75" customHeight="1">
      <c r="BX518" s="37"/>
    </row>
    <row r="519" spans="76:76" ht="15.75" customHeight="1">
      <c r="BX519" s="37"/>
    </row>
    <row r="520" spans="76:76" ht="15.75" customHeight="1">
      <c r="BX520" s="37"/>
    </row>
    <row r="521" spans="76:76" ht="15.75" customHeight="1">
      <c r="BX521" s="37"/>
    </row>
    <row r="522" spans="76:76" ht="15.75" customHeight="1">
      <c r="BX522" s="37"/>
    </row>
    <row r="523" spans="76:76" ht="15.75" customHeight="1">
      <c r="BX523" s="37"/>
    </row>
    <row r="524" spans="76:76" ht="15.75" customHeight="1">
      <c r="BX524" s="37"/>
    </row>
    <row r="525" spans="76:76" ht="15.75" customHeight="1">
      <c r="BX525" s="37"/>
    </row>
    <row r="526" spans="76:76" ht="15.75" customHeight="1">
      <c r="BX526" s="37"/>
    </row>
    <row r="527" spans="76:76" ht="15.75" customHeight="1">
      <c r="BX527" s="37"/>
    </row>
    <row r="528" spans="76:76" ht="15.75" customHeight="1">
      <c r="BX528" s="37"/>
    </row>
    <row r="529" spans="76:76" ht="15.75" customHeight="1">
      <c r="BX529" s="37"/>
    </row>
    <row r="530" spans="76:76" ht="15.75" customHeight="1">
      <c r="BX530" s="37"/>
    </row>
    <row r="531" spans="76:76" ht="15.75" customHeight="1">
      <c r="BX531" s="37"/>
    </row>
    <row r="532" spans="76:76" ht="15.75" customHeight="1">
      <c r="BX532" s="37"/>
    </row>
    <row r="533" spans="76:76" ht="15.75" customHeight="1">
      <c r="BX533" s="37"/>
    </row>
    <row r="534" spans="76:76" ht="15.75" customHeight="1">
      <c r="BX534" s="37"/>
    </row>
    <row r="535" spans="76:76" ht="15.75" customHeight="1">
      <c r="BX535" s="37"/>
    </row>
    <row r="536" spans="76:76" ht="15.75" customHeight="1">
      <c r="BX536" s="37"/>
    </row>
    <row r="537" spans="76:76" ht="15.75" customHeight="1">
      <c r="BX537" s="37"/>
    </row>
    <row r="538" spans="76:76" ht="15.75" customHeight="1">
      <c r="BX538" s="37"/>
    </row>
    <row r="539" spans="76:76" ht="15.75" customHeight="1">
      <c r="BX539" s="37"/>
    </row>
    <row r="540" spans="76:76" ht="15.75" customHeight="1">
      <c r="BX540" s="37"/>
    </row>
    <row r="541" spans="76:76" ht="15.75" customHeight="1">
      <c r="BX541" s="37"/>
    </row>
    <row r="542" spans="76:76" ht="15.75" customHeight="1">
      <c r="BX542" s="37"/>
    </row>
    <row r="543" spans="76:76" ht="15.75" customHeight="1">
      <c r="BX543" s="37"/>
    </row>
    <row r="544" spans="76:76" ht="15.75" customHeight="1">
      <c r="BX544" s="37"/>
    </row>
    <row r="545" spans="76:76" ht="15.75" customHeight="1">
      <c r="BX545" s="37"/>
    </row>
    <row r="546" spans="76:76" ht="15.75" customHeight="1">
      <c r="BX546" s="37"/>
    </row>
    <row r="547" spans="76:76" ht="15.75" customHeight="1">
      <c r="BX547" s="37"/>
    </row>
    <row r="548" spans="76:76" ht="15.75" customHeight="1">
      <c r="BX548" s="37"/>
    </row>
    <row r="549" spans="76:76" ht="15.75" customHeight="1">
      <c r="BX549" s="37"/>
    </row>
    <row r="550" spans="76:76" ht="15.75" customHeight="1">
      <c r="BX550" s="37"/>
    </row>
    <row r="551" spans="76:76" ht="15.75" customHeight="1">
      <c r="BX551" s="37"/>
    </row>
    <row r="552" spans="76:76" ht="15.75" customHeight="1">
      <c r="BX552" s="37"/>
    </row>
    <row r="553" spans="76:76" ht="15.75" customHeight="1">
      <c r="BX553" s="37"/>
    </row>
    <row r="554" spans="76:76" ht="15.75" customHeight="1">
      <c r="BX554" s="37"/>
    </row>
    <row r="555" spans="76:76" ht="15.75" customHeight="1">
      <c r="BX555" s="37"/>
    </row>
    <row r="556" spans="76:76" ht="15.75" customHeight="1">
      <c r="BX556" s="37"/>
    </row>
    <row r="557" spans="76:76" ht="15.75" customHeight="1">
      <c r="BX557" s="37"/>
    </row>
    <row r="558" spans="76:76" ht="15.75" customHeight="1">
      <c r="BX558" s="37"/>
    </row>
    <row r="559" spans="76:76" ht="15.75" customHeight="1">
      <c r="BX559" s="37"/>
    </row>
    <row r="560" spans="76:76" ht="15.75" customHeight="1">
      <c r="BX560" s="37"/>
    </row>
    <row r="561" spans="76:76" ht="15.75" customHeight="1">
      <c r="BX561" s="37"/>
    </row>
    <row r="562" spans="76:76" ht="15.75" customHeight="1">
      <c r="BX562" s="37"/>
    </row>
    <row r="563" spans="76:76" ht="15.75" customHeight="1">
      <c r="BX563" s="37"/>
    </row>
    <row r="564" spans="76:76" ht="15.75" customHeight="1">
      <c r="BX564" s="37"/>
    </row>
    <row r="565" spans="76:76" ht="15.75" customHeight="1">
      <c r="BX565" s="37"/>
    </row>
    <row r="566" spans="76:76" ht="15.75" customHeight="1">
      <c r="BX566" s="37"/>
    </row>
    <row r="567" spans="76:76" ht="15.75" customHeight="1">
      <c r="BX567" s="37"/>
    </row>
    <row r="568" spans="76:76" ht="15.75" customHeight="1">
      <c r="BX568" s="37"/>
    </row>
    <row r="569" spans="76:76" ht="15.75" customHeight="1">
      <c r="BX569" s="37"/>
    </row>
    <row r="570" spans="76:76" ht="15.75" customHeight="1">
      <c r="BX570" s="37"/>
    </row>
    <row r="571" spans="76:76" ht="15.75" customHeight="1">
      <c r="BX571" s="37"/>
    </row>
    <row r="572" spans="76:76" ht="15.75" customHeight="1">
      <c r="BX572" s="37"/>
    </row>
    <row r="573" spans="76:76" ht="15.75" customHeight="1">
      <c r="BX573" s="37"/>
    </row>
    <row r="574" spans="76:76" ht="15.75" customHeight="1">
      <c r="BX574" s="37"/>
    </row>
    <row r="575" spans="76:76" ht="15.75" customHeight="1">
      <c r="BX575" s="37"/>
    </row>
    <row r="576" spans="76:76" ht="15.75" customHeight="1">
      <c r="BX576" s="37"/>
    </row>
    <row r="577" spans="76:76" ht="15.75" customHeight="1">
      <c r="BX577" s="37"/>
    </row>
    <row r="578" spans="76:76" ht="15.75" customHeight="1">
      <c r="BX578" s="37"/>
    </row>
    <row r="579" spans="76:76" ht="15.75" customHeight="1">
      <c r="BX579" s="37"/>
    </row>
    <row r="580" spans="76:76" ht="15.75" customHeight="1">
      <c r="BX580" s="37"/>
    </row>
    <row r="581" spans="76:76" ht="15.75" customHeight="1">
      <c r="BX581" s="37"/>
    </row>
    <row r="582" spans="76:76" ht="15.75" customHeight="1">
      <c r="BX582" s="37"/>
    </row>
    <row r="583" spans="76:76" ht="15.75" customHeight="1">
      <c r="BX583" s="37"/>
    </row>
    <row r="584" spans="76:76" ht="15.75" customHeight="1">
      <c r="BX584" s="37"/>
    </row>
    <row r="585" spans="76:76" ht="15.75" customHeight="1">
      <c r="BX585" s="37"/>
    </row>
    <row r="586" spans="76:76" ht="15.75" customHeight="1">
      <c r="BX586" s="37"/>
    </row>
    <row r="587" spans="76:76" ht="15.75" customHeight="1">
      <c r="BX587" s="37"/>
    </row>
    <row r="588" spans="76:76" ht="15.75" customHeight="1">
      <c r="BX588" s="37"/>
    </row>
    <row r="589" spans="76:76" ht="15.75" customHeight="1">
      <c r="BX589" s="37"/>
    </row>
    <row r="590" spans="76:76" ht="15.75" customHeight="1">
      <c r="BX590" s="37"/>
    </row>
    <row r="591" spans="76:76" ht="15.75" customHeight="1">
      <c r="BX591" s="37"/>
    </row>
    <row r="592" spans="76:76" ht="15.75" customHeight="1">
      <c r="BX592" s="37"/>
    </row>
    <row r="593" spans="76:76" ht="15.75" customHeight="1">
      <c r="BX593" s="37"/>
    </row>
    <row r="594" spans="76:76" ht="15.75" customHeight="1">
      <c r="BX594" s="37"/>
    </row>
    <row r="595" spans="76:76" ht="15.75" customHeight="1">
      <c r="BX595" s="37"/>
    </row>
    <row r="596" spans="76:76" ht="15.75" customHeight="1">
      <c r="BX596" s="37"/>
    </row>
    <row r="597" spans="76:76" ht="15.75" customHeight="1">
      <c r="BX597" s="37"/>
    </row>
    <row r="598" spans="76:76" ht="15.75" customHeight="1">
      <c r="BX598" s="37"/>
    </row>
    <row r="599" spans="76:76" ht="15.75" customHeight="1">
      <c r="BX599" s="37"/>
    </row>
    <row r="600" spans="76:76" ht="15.75" customHeight="1">
      <c r="BX600" s="37"/>
    </row>
    <row r="601" spans="76:76" ht="15.75" customHeight="1">
      <c r="BX601" s="37"/>
    </row>
    <row r="602" spans="76:76" ht="15.75" customHeight="1">
      <c r="BX602" s="37"/>
    </row>
    <row r="603" spans="76:76" ht="15.75" customHeight="1">
      <c r="BX603" s="37"/>
    </row>
    <row r="604" spans="76:76" ht="15.75" customHeight="1">
      <c r="BX604" s="37"/>
    </row>
    <row r="605" spans="76:76" ht="15.75" customHeight="1">
      <c r="BX605" s="37"/>
    </row>
    <row r="606" spans="76:76" ht="15.75" customHeight="1">
      <c r="BX606" s="37"/>
    </row>
    <row r="607" spans="76:76" ht="15.75" customHeight="1">
      <c r="BX607" s="37"/>
    </row>
    <row r="608" spans="76:76" ht="15.75" customHeight="1">
      <c r="BX608" s="37"/>
    </row>
    <row r="609" spans="76:76" ht="15.75" customHeight="1">
      <c r="BX609" s="37"/>
    </row>
    <row r="610" spans="76:76" ht="15.75" customHeight="1">
      <c r="BX610" s="37"/>
    </row>
    <row r="611" spans="76:76" ht="15.75" customHeight="1">
      <c r="BX611" s="37"/>
    </row>
    <row r="612" spans="76:76" ht="15.75" customHeight="1">
      <c r="BX612" s="37"/>
    </row>
    <row r="613" spans="76:76" ht="15.75" customHeight="1">
      <c r="BX613" s="37"/>
    </row>
    <row r="614" spans="76:76" ht="15.75" customHeight="1">
      <c r="BX614" s="37"/>
    </row>
    <row r="615" spans="76:76" ht="15.75" customHeight="1">
      <c r="BX615" s="37"/>
    </row>
    <row r="616" spans="76:76" ht="15.75" customHeight="1">
      <c r="BX616" s="37"/>
    </row>
    <row r="617" spans="76:76" ht="15.75" customHeight="1">
      <c r="BX617" s="37"/>
    </row>
    <row r="618" spans="76:76" ht="15.75" customHeight="1">
      <c r="BX618" s="37"/>
    </row>
    <row r="619" spans="76:76" ht="15.75" customHeight="1">
      <c r="BX619" s="37"/>
    </row>
    <row r="620" spans="76:76" ht="15.75" customHeight="1">
      <c r="BX620" s="37"/>
    </row>
    <row r="621" spans="76:76" ht="15.75" customHeight="1">
      <c r="BX621" s="37"/>
    </row>
    <row r="622" spans="76:76" ht="15.75" customHeight="1">
      <c r="BX622" s="37"/>
    </row>
    <row r="623" spans="76:76" ht="15.75" customHeight="1">
      <c r="BX623" s="37"/>
    </row>
    <row r="624" spans="76:76" ht="15.75" customHeight="1">
      <c r="BX624" s="37"/>
    </row>
    <row r="625" spans="76:76" ht="15.75" customHeight="1">
      <c r="BX625" s="37"/>
    </row>
    <row r="626" spans="76:76" ht="15.75" customHeight="1">
      <c r="BX626" s="37"/>
    </row>
    <row r="627" spans="76:76" ht="15.75" customHeight="1">
      <c r="BX627" s="37"/>
    </row>
    <row r="628" spans="76:76" ht="15.75" customHeight="1">
      <c r="BX628" s="37"/>
    </row>
    <row r="629" spans="76:76" ht="15.75" customHeight="1">
      <c r="BX629" s="37"/>
    </row>
    <row r="630" spans="76:76" ht="15.75" customHeight="1">
      <c r="BX630" s="37"/>
    </row>
    <row r="631" spans="76:76" ht="15.75" customHeight="1">
      <c r="BX631" s="37"/>
    </row>
    <row r="632" spans="76:76" ht="15.75" customHeight="1">
      <c r="BX632" s="37"/>
    </row>
    <row r="633" spans="76:76" ht="15.75" customHeight="1">
      <c r="BX633" s="37"/>
    </row>
    <row r="634" spans="76:76" ht="15.75" customHeight="1">
      <c r="BX634" s="37"/>
    </row>
    <row r="635" spans="76:76" ht="15.75" customHeight="1">
      <c r="BX635" s="37"/>
    </row>
    <row r="636" spans="76:76" ht="15.75" customHeight="1">
      <c r="BX636" s="37"/>
    </row>
    <row r="637" spans="76:76" ht="15.75" customHeight="1">
      <c r="BX637" s="37"/>
    </row>
    <row r="638" spans="76:76" ht="15.75" customHeight="1">
      <c r="BX638" s="37"/>
    </row>
    <row r="639" spans="76:76" ht="15.75" customHeight="1">
      <c r="BX639" s="37"/>
    </row>
    <row r="640" spans="76:76" ht="15.75" customHeight="1">
      <c r="BX640" s="37"/>
    </row>
    <row r="641" spans="76:76" ht="15.75" customHeight="1">
      <c r="BX641" s="37"/>
    </row>
    <row r="642" spans="76:76" ht="15.75" customHeight="1">
      <c r="BX642" s="37"/>
    </row>
    <row r="643" spans="76:76" ht="15.75" customHeight="1">
      <c r="BX643" s="37"/>
    </row>
    <row r="644" spans="76:76" ht="15.75" customHeight="1">
      <c r="BX644" s="37"/>
    </row>
    <row r="645" spans="76:76" ht="15.75" customHeight="1">
      <c r="BX645" s="37"/>
    </row>
    <row r="646" spans="76:76" ht="15.75" customHeight="1">
      <c r="BX646" s="37"/>
    </row>
    <row r="647" spans="76:76" ht="15.75" customHeight="1">
      <c r="BX647" s="37"/>
    </row>
    <row r="648" spans="76:76" ht="15.75" customHeight="1">
      <c r="BX648" s="37"/>
    </row>
    <row r="649" spans="76:76" ht="15.75" customHeight="1">
      <c r="BX649" s="37"/>
    </row>
    <row r="650" spans="76:76" ht="15.75" customHeight="1">
      <c r="BX650" s="37"/>
    </row>
    <row r="651" spans="76:76" ht="15.75" customHeight="1">
      <c r="BX651" s="37"/>
    </row>
    <row r="652" spans="76:76" ht="15.75" customHeight="1">
      <c r="BX652" s="37"/>
    </row>
    <row r="653" spans="76:76" ht="15.75" customHeight="1">
      <c r="BX653" s="37"/>
    </row>
    <row r="654" spans="76:76" ht="15.75" customHeight="1">
      <c r="BX654" s="37"/>
    </row>
    <row r="655" spans="76:76" ht="15.75" customHeight="1">
      <c r="BX655" s="37"/>
    </row>
    <row r="656" spans="76:76" ht="15.75" customHeight="1">
      <c r="BX656" s="37"/>
    </row>
    <row r="657" spans="76:76" ht="15.75" customHeight="1">
      <c r="BX657" s="37"/>
    </row>
    <row r="658" spans="76:76" ht="15.75" customHeight="1">
      <c r="BX658" s="37"/>
    </row>
    <row r="659" spans="76:76" ht="15.75" customHeight="1">
      <c r="BX659" s="37"/>
    </row>
    <row r="660" spans="76:76" ht="15.75" customHeight="1">
      <c r="BX660" s="37"/>
    </row>
    <row r="661" spans="76:76" ht="15.75" customHeight="1">
      <c r="BX661" s="37"/>
    </row>
    <row r="662" spans="76:76" ht="15.75" customHeight="1">
      <c r="BX662" s="37"/>
    </row>
    <row r="663" spans="76:76" ht="15.75" customHeight="1">
      <c r="BX663" s="37"/>
    </row>
    <row r="664" spans="76:76" ht="15.75" customHeight="1">
      <c r="BX664" s="37"/>
    </row>
    <row r="665" spans="76:76" ht="15.75" customHeight="1">
      <c r="BX665" s="37"/>
    </row>
    <row r="666" spans="76:76" ht="15.75" customHeight="1">
      <c r="BX666" s="37"/>
    </row>
    <row r="667" spans="76:76" ht="15.75" customHeight="1">
      <c r="BX667" s="37"/>
    </row>
    <row r="668" spans="76:76" ht="15.75" customHeight="1">
      <c r="BX668" s="37"/>
    </row>
    <row r="669" spans="76:76" ht="15.75" customHeight="1">
      <c r="BX669" s="37"/>
    </row>
    <row r="670" spans="76:76" ht="15.75" customHeight="1">
      <c r="BX670" s="37"/>
    </row>
    <row r="671" spans="76:76" ht="15.75" customHeight="1">
      <c r="BX671" s="37"/>
    </row>
    <row r="672" spans="76:76" ht="15.75" customHeight="1">
      <c r="BX672" s="37"/>
    </row>
    <row r="673" spans="76:76" ht="15.75" customHeight="1">
      <c r="BX673" s="37"/>
    </row>
    <row r="674" spans="76:76" ht="15.75" customHeight="1">
      <c r="BX674" s="37"/>
    </row>
    <row r="675" spans="76:76" ht="15.75" customHeight="1">
      <c r="BX675" s="37"/>
    </row>
    <row r="676" spans="76:76" ht="15.75" customHeight="1">
      <c r="BX676" s="37"/>
    </row>
    <row r="677" spans="76:76" ht="15.75" customHeight="1">
      <c r="BX677" s="37"/>
    </row>
    <row r="678" spans="76:76" ht="15.75" customHeight="1">
      <c r="BX678" s="37"/>
    </row>
    <row r="679" spans="76:76" ht="15.75" customHeight="1">
      <c r="BX679" s="37"/>
    </row>
    <row r="680" spans="76:76" ht="15.75" customHeight="1">
      <c r="BX680" s="37"/>
    </row>
    <row r="681" spans="76:76" ht="15.75" customHeight="1">
      <c r="BX681" s="37"/>
    </row>
    <row r="682" spans="76:76" ht="15.75" customHeight="1">
      <c r="BX682" s="37"/>
    </row>
    <row r="683" spans="76:76" ht="15.75" customHeight="1">
      <c r="BX683" s="37"/>
    </row>
    <row r="684" spans="76:76" ht="15.75" customHeight="1">
      <c r="BX684" s="37"/>
    </row>
    <row r="685" spans="76:76" ht="15.75" customHeight="1">
      <c r="BX685" s="37"/>
    </row>
    <row r="686" spans="76:76" ht="15.75" customHeight="1">
      <c r="BX686" s="37"/>
    </row>
    <row r="687" spans="76:76" ht="15.75" customHeight="1">
      <c r="BX687" s="37"/>
    </row>
    <row r="688" spans="76:76" ht="15.75" customHeight="1">
      <c r="BX688" s="37"/>
    </row>
    <row r="689" spans="76:76" ht="15.75" customHeight="1">
      <c r="BX689" s="37"/>
    </row>
    <row r="690" spans="76:76" ht="15.75" customHeight="1">
      <c r="BX690" s="37"/>
    </row>
    <row r="691" spans="76:76" ht="15.75" customHeight="1">
      <c r="BX691" s="37"/>
    </row>
    <row r="692" spans="76:76" ht="15.75" customHeight="1">
      <c r="BX692" s="37"/>
    </row>
    <row r="693" spans="76:76" ht="15.75" customHeight="1">
      <c r="BX693" s="37"/>
    </row>
    <row r="694" spans="76:76" ht="15.75" customHeight="1">
      <c r="BX694" s="37"/>
    </row>
    <row r="695" spans="76:76" ht="15.75" customHeight="1">
      <c r="BX695" s="37"/>
    </row>
    <row r="696" spans="76:76" ht="15.75" customHeight="1">
      <c r="BX696" s="37"/>
    </row>
    <row r="697" spans="76:76" ht="15.75" customHeight="1">
      <c r="BX697" s="37"/>
    </row>
    <row r="698" spans="76:76" ht="15.75" customHeight="1">
      <c r="BX698" s="37"/>
    </row>
    <row r="699" spans="76:76" ht="15.75" customHeight="1">
      <c r="BX699" s="37"/>
    </row>
    <row r="700" spans="76:76" ht="15.75" customHeight="1">
      <c r="BX700" s="37"/>
    </row>
    <row r="701" spans="76:76" ht="15.75" customHeight="1">
      <c r="BX701" s="37"/>
    </row>
    <row r="702" spans="76:76" ht="15.75" customHeight="1">
      <c r="BX702" s="37"/>
    </row>
    <row r="703" spans="76:76" ht="15.75" customHeight="1">
      <c r="BX703" s="37"/>
    </row>
    <row r="704" spans="76:76" ht="15.75" customHeight="1">
      <c r="BX704" s="37"/>
    </row>
    <row r="705" spans="76:76" ht="15.75" customHeight="1">
      <c r="BX705" s="37"/>
    </row>
    <row r="706" spans="76:76" ht="15.75" customHeight="1">
      <c r="BX706" s="37"/>
    </row>
    <row r="707" spans="76:76" ht="15.75" customHeight="1">
      <c r="BX707" s="37"/>
    </row>
    <row r="708" spans="76:76" ht="15.75" customHeight="1">
      <c r="BX708" s="37"/>
    </row>
    <row r="709" spans="76:76" ht="15.75" customHeight="1">
      <c r="BX709" s="37"/>
    </row>
    <row r="710" spans="76:76" ht="15.75" customHeight="1">
      <c r="BX710" s="37"/>
    </row>
    <row r="711" spans="76:76" ht="15.75" customHeight="1">
      <c r="BX711" s="37"/>
    </row>
    <row r="712" spans="76:76" ht="15.75" customHeight="1">
      <c r="BX712" s="37"/>
    </row>
    <row r="713" spans="76:76" ht="15.75" customHeight="1">
      <c r="BX713" s="37"/>
    </row>
    <row r="714" spans="76:76" ht="15.75" customHeight="1">
      <c r="BX714" s="37"/>
    </row>
    <row r="715" spans="76:76" ht="15.75" customHeight="1">
      <c r="BX715" s="37"/>
    </row>
    <row r="716" spans="76:76" ht="15.75" customHeight="1">
      <c r="BX716" s="37"/>
    </row>
    <row r="717" spans="76:76" ht="15.75" customHeight="1">
      <c r="BX717" s="37"/>
    </row>
    <row r="718" spans="76:76" ht="15.75" customHeight="1">
      <c r="BX718" s="37"/>
    </row>
    <row r="719" spans="76:76" ht="15.75" customHeight="1">
      <c r="BX719" s="37"/>
    </row>
    <row r="720" spans="76:76" ht="15.75" customHeight="1">
      <c r="BX720" s="37"/>
    </row>
    <row r="721" spans="76:76" ht="15.75" customHeight="1">
      <c r="BX721" s="37"/>
    </row>
    <row r="722" spans="76:76" ht="15.75" customHeight="1">
      <c r="BX722" s="37"/>
    </row>
    <row r="723" spans="76:76" ht="15.75" customHeight="1">
      <c r="BX723" s="37"/>
    </row>
    <row r="724" spans="76:76" ht="15.75" customHeight="1">
      <c r="BX724" s="37"/>
    </row>
    <row r="725" spans="76:76" ht="15.75" customHeight="1">
      <c r="BX725" s="37"/>
    </row>
    <row r="726" spans="76:76" ht="15.75" customHeight="1">
      <c r="BX726" s="37"/>
    </row>
    <row r="727" spans="76:76" ht="15.75" customHeight="1">
      <c r="BX727" s="37"/>
    </row>
    <row r="728" spans="76:76" ht="15.75" customHeight="1">
      <c r="BX728" s="37"/>
    </row>
    <row r="729" spans="76:76" ht="15.75" customHeight="1">
      <c r="BX729" s="37"/>
    </row>
    <row r="730" spans="76:76" ht="15.75" customHeight="1">
      <c r="BX730" s="37"/>
    </row>
    <row r="731" spans="76:76" ht="15.75" customHeight="1">
      <c r="BX731" s="37"/>
    </row>
    <row r="732" spans="76:76" ht="15.75" customHeight="1">
      <c r="BX732" s="37"/>
    </row>
    <row r="733" spans="76:76" ht="15.75" customHeight="1">
      <c r="BX733" s="37"/>
    </row>
    <row r="734" spans="76:76" ht="15.75" customHeight="1">
      <c r="BX734" s="37"/>
    </row>
    <row r="735" spans="76:76" ht="15.75" customHeight="1">
      <c r="BX735" s="37"/>
    </row>
    <row r="736" spans="76:76" ht="15.75" customHeight="1">
      <c r="BX736" s="37"/>
    </row>
    <row r="737" spans="76:76" ht="15.75" customHeight="1">
      <c r="BX737" s="37"/>
    </row>
    <row r="738" spans="76:76" ht="15.75" customHeight="1">
      <c r="BX738" s="37"/>
    </row>
    <row r="739" spans="76:76" ht="15.75" customHeight="1">
      <c r="BX739" s="37"/>
    </row>
    <row r="740" spans="76:76" ht="15.75" customHeight="1">
      <c r="BX740" s="37"/>
    </row>
    <row r="741" spans="76:76" ht="15.75" customHeight="1">
      <c r="BX741" s="37"/>
    </row>
    <row r="742" spans="76:76" ht="15.75" customHeight="1">
      <c r="BX742" s="37"/>
    </row>
    <row r="743" spans="76:76" ht="15.75" customHeight="1">
      <c r="BX743" s="37"/>
    </row>
    <row r="744" spans="76:76" ht="15.75" customHeight="1">
      <c r="BX744" s="37"/>
    </row>
    <row r="745" spans="76:76" ht="15.75" customHeight="1">
      <c r="BX745" s="37"/>
    </row>
    <row r="746" spans="76:76" ht="15.75" customHeight="1">
      <c r="BX746" s="37"/>
    </row>
    <row r="747" spans="76:76" ht="15.75" customHeight="1">
      <c r="BX747" s="37"/>
    </row>
    <row r="748" spans="76:76" ht="15.75" customHeight="1">
      <c r="BX748" s="37"/>
    </row>
    <row r="749" spans="76:76" ht="15.75" customHeight="1">
      <c r="BX749" s="37"/>
    </row>
    <row r="750" spans="76:76" ht="15.75" customHeight="1">
      <c r="BX750" s="37"/>
    </row>
    <row r="751" spans="76:76" ht="15.75" customHeight="1">
      <c r="BX751" s="37"/>
    </row>
    <row r="752" spans="76:76" ht="15.75" customHeight="1">
      <c r="BX752" s="37"/>
    </row>
    <row r="753" spans="76:76" ht="15.75" customHeight="1">
      <c r="BX753" s="37"/>
    </row>
    <row r="754" spans="76:76" ht="15.75" customHeight="1">
      <c r="BX754" s="37"/>
    </row>
    <row r="755" spans="76:76" ht="15.75" customHeight="1">
      <c r="BX755" s="37"/>
    </row>
    <row r="756" spans="76:76" ht="15.75" customHeight="1">
      <c r="BX756" s="37"/>
    </row>
    <row r="757" spans="76:76" ht="15.75" customHeight="1">
      <c r="BX757" s="37"/>
    </row>
    <row r="758" spans="76:76" ht="15.75" customHeight="1">
      <c r="BX758" s="37"/>
    </row>
    <row r="759" spans="76:76" ht="15.75" customHeight="1">
      <c r="BX759" s="37"/>
    </row>
    <row r="760" spans="76:76" ht="15.75" customHeight="1">
      <c r="BX760" s="37"/>
    </row>
    <row r="761" spans="76:76" ht="15.75" customHeight="1">
      <c r="BX761" s="37"/>
    </row>
    <row r="762" spans="76:76" ht="15.75" customHeight="1">
      <c r="BX762" s="37"/>
    </row>
    <row r="763" spans="76:76" ht="15.75" customHeight="1">
      <c r="BX763" s="37"/>
    </row>
    <row r="764" spans="76:76" ht="15.75" customHeight="1">
      <c r="BX764" s="37"/>
    </row>
    <row r="765" spans="76:76" ht="15.75" customHeight="1">
      <c r="BX765" s="37"/>
    </row>
    <row r="766" spans="76:76" ht="15.75" customHeight="1">
      <c r="BX766" s="37"/>
    </row>
    <row r="767" spans="76:76" ht="15.75" customHeight="1">
      <c r="BX767" s="37"/>
    </row>
    <row r="768" spans="76:76" ht="15.75" customHeight="1">
      <c r="BX768" s="37"/>
    </row>
    <row r="769" spans="76:76" ht="15.75" customHeight="1">
      <c r="BX769" s="37"/>
    </row>
    <row r="770" spans="76:76" ht="15.75" customHeight="1">
      <c r="BX770" s="37"/>
    </row>
    <row r="771" spans="76:76" ht="15.75" customHeight="1">
      <c r="BX771" s="37"/>
    </row>
    <row r="772" spans="76:76" ht="15.75" customHeight="1">
      <c r="BX772" s="37"/>
    </row>
    <row r="773" spans="76:76" ht="15.75" customHeight="1">
      <c r="BX773" s="37"/>
    </row>
    <row r="774" spans="76:76" ht="15.75" customHeight="1">
      <c r="BX774" s="37"/>
    </row>
    <row r="775" spans="76:76" ht="15.75" customHeight="1">
      <c r="BX775" s="37"/>
    </row>
    <row r="776" spans="76:76" ht="15.75" customHeight="1">
      <c r="BX776" s="37"/>
    </row>
    <row r="777" spans="76:76" ht="15.75" customHeight="1">
      <c r="BX777" s="37"/>
    </row>
    <row r="778" spans="76:76" ht="15.75" customHeight="1">
      <c r="BX778" s="37"/>
    </row>
    <row r="779" spans="76:76" ht="15.75" customHeight="1">
      <c r="BX779" s="37"/>
    </row>
    <row r="780" spans="76:76" ht="15.75" customHeight="1">
      <c r="BX780" s="37"/>
    </row>
    <row r="781" spans="76:76" ht="15.75" customHeight="1">
      <c r="BX781" s="37"/>
    </row>
    <row r="782" spans="76:76" ht="15.75" customHeight="1">
      <c r="BX782" s="37"/>
    </row>
    <row r="783" spans="76:76" ht="15.75" customHeight="1">
      <c r="BX783" s="37"/>
    </row>
    <row r="784" spans="76:76" ht="15.75" customHeight="1">
      <c r="BX784" s="37"/>
    </row>
    <row r="785" spans="76:76" ht="15.75" customHeight="1">
      <c r="BX785" s="37"/>
    </row>
    <row r="786" spans="76:76" ht="15.75" customHeight="1">
      <c r="BX786" s="37"/>
    </row>
    <row r="787" spans="76:76" ht="15.75" customHeight="1">
      <c r="BX787" s="37"/>
    </row>
    <row r="788" spans="76:76" ht="15.75" customHeight="1">
      <c r="BX788" s="37"/>
    </row>
    <row r="789" spans="76:76" ht="15.75" customHeight="1">
      <c r="BX789" s="37"/>
    </row>
    <row r="790" spans="76:76" ht="15.75" customHeight="1">
      <c r="BX790" s="37"/>
    </row>
    <row r="791" spans="76:76" ht="15.75" customHeight="1">
      <c r="BX791" s="37"/>
    </row>
    <row r="792" spans="76:76" ht="15.75" customHeight="1">
      <c r="BX792" s="37"/>
    </row>
    <row r="793" spans="76:76" ht="15.75" customHeight="1">
      <c r="BX793" s="37"/>
    </row>
    <row r="794" spans="76:76" ht="15.75" customHeight="1">
      <c r="BX794" s="37"/>
    </row>
    <row r="795" spans="76:76" ht="15.75" customHeight="1">
      <c r="BX795" s="37"/>
    </row>
    <row r="796" spans="76:76" ht="15.75" customHeight="1">
      <c r="BX796" s="37"/>
    </row>
    <row r="797" spans="76:76" ht="15.75" customHeight="1">
      <c r="BX797" s="37"/>
    </row>
    <row r="798" spans="76:76" ht="15.75" customHeight="1">
      <c r="BX798" s="37"/>
    </row>
    <row r="799" spans="76:76" ht="15.75" customHeight="1">
      <c r="BX799" s="37"/>
    </row>
    <row r="800" spans="76:76" ht="15.75" customHeight="1">
      <c r="BX800" s="37"/>
    </row>
    <row r="801" spans="76:76" ht="15.75" customHeight="1">
      <c r="BX801" s="37"/>
    </row>
    <row r="802" spans="76:76" ht="15.75" customHeight="1">
      <c r="BX802" s="37"/>
    </row>
    <row r="803" spans="76:76" ht="15.75" customHeight="1">
      <c r="BX803" s="37"/>
    </row>
    <row r="804" spans="76:76" ht="15.75" customHeight="1">
      <c r="BX804" s="37"/>
    </row>
    <row r="805" spans="76:76" ht="15.75" customHeight="1">
      <c r="BX805" s="37"/>
    </row>
    <row r="806" spans="76:76" ht="15.75" customHeight="1">
      <c r="BX806" s="37"/>
    </row>
    <row r="807" spans="76:76" ht="15.75" customHeight="1">
      <c r="BX807" s="37"/>
    </row>
    <row r="808" spans="76:76" ht="15.75" customHeight="1">
      <c r="BX808" s="37"/>
    </row>
    <row r="809" spans="76:76" ht="15.75" customHeight="1">
      <c r="BX809" s="37"/>
    </row>
    <row r="810" spans="76:76" ht="15.75" customHeight="1">
      <c r="BX810" s="37"/>
    </row>
    <row r="811" spans="76:76" ht="15.75" customHeight="1">
      <c r="BX811" s="37"/>
    </row>
    <row r="812" spans="76:76" ht="15.75" customHeight="1">
      <c r="BX812" s="37"/>
    </row>
    <row r="813" spans="76:76" ht="15.75" customHeight="1">
      <c r="BX813" s="37"/>
    </row>
    <row r="814" spans="76:76" ht="15.75" customHeight="1">
      <c r="BX814" s="37"/>
    </row>
    <row r="815" spans="76:76" ht="15.75" customHeight="1">
      <c r="BX815" s="37"/>
    </row>
    <row r="816" spans="76:76" ht="15.75" customHeight="1">
      <c r="BX816" s="37"/>
    </row>
    <row r="817" spans="76:76" ht="15.75" customHeight="1">
      <c r="BX817" s="37"/>
    </row>
    <row r="818" spans="76:76" ht="15.75" customHeight="1">
      <c r="BX818" s="37"/>
    </row>
    <row r="819" spans="76:76" ht="15.75" customHeight="1">
      <c r="BX819" s="37"/>
    </row>
    <row r="820" spans="76:76" ht="15.75" customHeight="1">
      <c r="BX820" s="37"/>
    </row>
    <row r="821" spans="76:76" ht="15.75" customHeight="1">
      <c r="BX821" s="37"/>
    </row>
    <row r="822" spans="76:76" ht="15.75" customHeight="1">
      <c r="BX822" s="37"/>
    </row>
    <row r="823" spans="76:76" ht="15.75" customHeight="1">
      <c r="BX823" s="37"/>
    </row>
    <row r="824" spans="76:76" ht="15.75" customHeight="1">
      <c r="BX824" s="37"/>
    </row>
    <row r="825" spans="76:76" ht="15.75" customHeight="1">
      <c r="BX825" s="37"/>
    </row>
    <row r="826" spans="76:76" ht="15.75" customHeight="1">
      <c r="BX826" s="37"/>
    </row>
    <row r="827" spans="76:76" ht="15.75" customHeight="1">
      <c r="BX827" s="37"/>
    </row>
    <row r="828" spans="76:76" ht="15.75" customHeight="1">
      <c r="BX828" s="37"/>
    </row>
    <row r="829" spans="76:76" ht="15.75" customHeight="1">
      <c r="BX829" s="37"/>
    </row>
    <row r="830" spans="76:76" ht="15.75" customHeight="1">
      <c r="BX830" s="37"/>
    </row>
    <row r="831" spans="76:76" ht="15.75" customHeight="1">
      <c r="BX831" s="37"/>
    </row>
    <row r="832" spans="76:76" ht="15.75" customHeight="1">
      <c r="BX832" s="37"/>
    </row>
    <row r="833" spans="76:76" ht="15.75" customHeight="1">
      <c r="BX833" s="37"/>
    </row>
    <row r="834" spans="76:76" ht="15.75" customHeight="1">
      <c r="BX834" s="37"/>
    </row>
    <row r="835" spans="76:76" ht="15.75" customHeight="1">
      <c r="BX835" s="37"/>
    </row>
    <row r="836" spans="76:76" ht="15.75" customHeight="1">
      <c r="BX836" s="37"/>
    </row>
    <row r="837" spans="76:76" ht="15.75" customHeight="1">
      <c r="BX837" s="37"/>
    </row>
    <row r="838" spans="76:76" ht="15.75" customHeight="1">
      <c r="BX838" s="37"/>
    </row>
    <row r="839" spans="76:76" ht="15.75" customHeight="1">
      <c r="BX839" s="37"/>
    </row>
    <row r="840" spans="76:76" ht="15.75" customHeight="1">
      <c r="BX840" s="37"/>
    </row>
    <row r="841" spans="76:76" ht="15.75" customHeight="1">
      <c r="BX841" s="37"/>
    </row>
    <row r="842" spans="76:76" ht="15.75" customHeight="1">
      <c r="BX842" s="37"/>
    </row>
    <row r="843" spans="76:76" ht="15.75" customHeight="1">
      <c r="BX843" s="37"/>
    </row>
    <row r="844" spans="76:76" ht="15.75" customHeight="1">
      <c r="BX844" s="37"/>
    </row>
    <row r="845" spans="76:76" ht="15.75" customHeight="1">
      <c r="BX845" s="37"/>
    </row>
    <row r="846" spans="76:76" ht="15.75" customHeight="1">
      <c r="BX846" s="37"/>
    </row>
    <row r="847" spans="76:76" ht="15.75" customHeight="1">
      <c r="BX847" s="37"/>
    </row>
    <row r="848" spans="76:76" ht="15.75" customHeight="1">
      <c r="BX848" s="37"/>
    </row>
    <row r="849" spans="76:76" ht="15.75" customHeight="1">
      <c r="BX849" s="37"/>
    </row>
    <row r="850" spans="76:76" ht="15.75" customHeight="1">
      <c r="BX850" s="37"/>
    </row>
    <row r="851" spans="76:76" ht="15.75" customHeight="1">
      <c r="BX851" s="37"/>
    </row>
    <row r="852" spans="76:76" ht="15.75" customHeight="1">
      <c r="BX852" s="37"/>
    </row>
    <row r="853" spans="76:76" ht="15.75" customHeight="1">
      <c r="BX853" s="37"/>
    </row>
    <row r="854" spans="76:76" ht="15.75" customHeight="1">
      <c r="BX854" s="37"/>
    </row>
    <row r="855" spans="76:76" ht="15.75" customHeight="1">
      <c r="BX855" s="37"/>
    </row>
    <row r="856" spans="76:76" ht="15.75" customHeight="1">
      <c r="BX856" s="37"/>
    </row>
    <row r="857" spans="76:76" ht="15.75" customHeight="1">
      <c r="BX857" s="37"/>
    </row>
    <row r="858" spans="76:76" ht="15.75" customHeight="1">
      <c r="BX858" s="37"/>
    </row>
    <row r="859" spans="76:76" ht="15.75" customHeight="1">
      <c r="BX859" s="37"/>
    </row>
    <row r="860" spans="76:76" ht="15.75" customHeight="1">
      <c r="BX860" s="37"/>
    </row>
    <row r="861" spans="76:76" ht="15.75" customHeight="1">
      <c r="BX861" s="37"/>
    </row>
    <row r="862" spans="76:76" ht="15.75" customHeight="1">
      <c r="BX862" s="37"/>
    </row>
    <row r="863" spans="76:76" ht="15.75" customHeight="1">
      <c r="BX863" s="37"/>
    </row>
    <row r="864" spans="76:76" ht="15.75" customHeight="1">
      <c r="BX864" s="37"/>
    </row>
    <row r="865" spans="76:76" ht="15.75" customHeight="1">
      <c r="BX865" s="37"/>
    </row>
    <row r="866" spans="76:76" ht="15.75" customHeight="1">
      <c r="BX866" s="37"/>
    </row>
    <row r="867" spans="76:76" ht="15.75" customHeight="1">
      <c r="BX867" s="37"/>
    </row>
    <row r="868" spans="76:76" ht="15.75" customHeight="1">
      <c r="BX868" s="37"/>
    </row>
    <row r="869" spans="76:76" ht="15.75" customHeight="1">
      <c r="BX869" s="37"/>
    </row>
    <row r="870" spans="76:76" ht="15.75" customHeight="1">
      <c r="BX870" s="37"/>
    </row>
    <row r="871" spans="76:76" ht="15.75" customHeight="1">
      <c r="BX871" s="37"/>
    </row>
    <row r="872" spans="76:76" ht="15.75" customHeight="1">
      <c r="BX872" s="37"/>
    </row>
    <row r="873" spans="76:76" ht="15.75" customHeight="1">
      <c r="BX873" s="37"/>
    </row>
    <row r="874" spans="76:76" ht="15.75" customHeight="1">
      <c r="BX874" s="37"/>
    </row>
    <row r="875" spans="76:76" ht="15.75" customHeight="1">
      <c r="BX875" s="37"/>
    </row>
    <row r="876" spans="76:76" ht="15.75" customHeight="1">
      <c r="BX876" s="37"/>
    </row>
    <row r="877" spans="76:76" ht="15.75" customHeight="1">
      <c r="BX877" s="37"/>
    </row>
    <row r="878" spans="76:76" ht="15.75" customHeight="1">
      <c r="BX878" s="37"/>
    </row>
    <row r="879" spans="76:76" ht="15.75" customHeight="1">
      <c r="BX879" s="37"/>
    </row>
    <row r="880" spans="76:76" ht="15.75" customHeight="1">
      <c r="BX880" s="37"/>
    </row>
    <row r="881" spans="76:76" ht="15.75" customHeight="1">
      <c r="BX881" s="37"/>
    </row>
    <row r="882" spans="76:76" ht="15.75" customHeight="1">
      <c r="BX882" s="37"/>
    </row>
    <row r="883" spans="76:76" ht="15.75" customHeight="1">
      <c r="BX883" s="37"/>
    </row>
    <row r="884" spans="76:76" ht="15.75" customHeight="1">
      <c r="BX884" s="37"/>
    </row>
    <row r="885" spans="76:76" ht="15.75" customHeight="1">
      <c r="BX885" s="37"/>
    </row>
    <row r="886" spans="76:76" ht="15.75" customHeight="1">
      <c r="BX886" s="37"/>
    </row>
    <row r="887" spans="76:76" ht="15.75" customHeight="1">
      <c r="BX887" s="37"/>
    </row>
    <row r="888" spans="76:76" ht="15.75" customHeight="1">
      <c r="BX888" s="37"/>
    </row>
    <row r="889" spans="76:76" ht="15.75" customHeight="1">
      <c r="BX889" s="37"/>
    </row>
    <row r="890" spans="76:76" ht="15.75" customHeight="1">
      <c r="BX890" s="37"/>
    </row>
    <row r="891" spans="76:76" ht="15.75" customHeight="1">
      <c r="BX891" s="37"/>
    </row>
    <row r="892" spans="76:76" ht="15.75" customHeight="1">
      <c r="BX892" s="37"/>
    </row>
    <row r="893" spans="76:76" ht="15.75" customHeight="1">
      <c r="BX893" s="37"/>
    </row>
    <row r="894" spans="76:76" ht="15.75" customHeight="1">
      <c r="BX894" s="37"/>
    </row>
    <row r="895" spans="76:76" ht="15.75" customHeight="1">
      <c r="BX895" s="37"/>
    </row>
    <row r="896" spans="76:76" ht="15.75" customHeight="1">
      <c r="BX896" s="37"/>
    </row>
    <row r="897" spans="76:76" ht="15.75" customHeight="1">
      <c r="BX897" s="37"/>
    </row>
    <row r="898" spans="76:76" ht="15.75" customHeight="1">
      <c r="BX898" s="37"/>
    </row>
    <row r="899" spans="76:76" ht="15.75" customHeight="1">
      <c r="BX899" s="37"/>
    </row>
    <row r="900" spans="76:76" ht="15.75" customHeight="1">
      <c r="BX900" s="37"/>
    </row>
    <row r="901" spans="76:76" ht="15.75" customHeight="1">
      <c r="BX901" s="37"/>
    </row>
    <row r="902" spans="76:76" ht="15.75" customHeight="1">
      <c r="BX902" s="37"/>
    </row>
    <row r="903" spans="76:76" ht="15.75" customHeight="1">
      <c r="BX903" s="37"/>
    </row>
    <row r="904" spans="76:76" ht="15.75" customHeight="1">
      <c r="BX904" s="37"/>
    </row>
    <row r="905" spans="76:76" ht="15.75" customHeight="1">
      <c r="BX905" s="37"/>
    </row>
    <row r="906" spans="76:76" ht="15.75" customHeight="1">
      <c r="BX906" s="37"/>
    </row>
    <row r="907" spans="76:76" ht="15.75" customHeight="1">
      <c r="BX907" s="37"/>
    </row>
    <row r="908" spans="76:76" ht="15.75" customHeight="1">
      <c r="BX908" s="37"/>
    </row>
    <row r="909" spans="76:76" ht="15.75" customHeight="1">
      <c r="BX909" s="37"/>
    </row>
    <row r="910" spans="76:76" ht="15.75" customHeight="1">
      <c r="BX910" s="37"/>
    </row>
    <row r="911" spans="76:76" ht="15.75" customHeight="1">
      <c r="BX911" s="37"/>
    </row>
    <row r="912" spans="76:76" ht="15.75" customHeight="1">
      <c r="BX912" s="37"/>
    </row>
    <row r="913" spans="76:76" ht="15.75" customHeight="1">
      <c r="BX913" s="37"/>
    </row>
    <row r="914" spans="76:76" ht="15.75" customHeight="1">
      <c r="BX914" s="37"/>
    </row>
    <row r="915" spans="76:76" ht="15.75" customHeight="1">
      <c r="BX915" s="37"/>
    </row>
    <row r="916" spans="76:76" ht="15.75" customHeight="1">
      <c r="BX916" s="37"/>
    </row>
    <row r="917" spans="76:76" ht="15.75" customHeight="1">
      <c r="BX917" s="37"/>
    </row>
    <row r="918" spans="76:76" ht="15.75" customHeight="1">
      <c r="BX918" s="37"/>
    </row>
    <row r="919" spans="76:76" ht="15.75" customHeight="1">
      <c r="BX919" s="37"/>
    </row>
    <row r="920" spans="76:76" ht="15.75" customHeight="1">
      <c r="BX920" s="37"/>
    </row>
    <row r="921" spans="76:76" ht="15.75" customHeight="1">
      <c r="BX921" s="37"/>
    </row>
    <row r="922" spans="76:76" ht="15.75" customHeight="1">
      <c r="BX922" s="37"/>
    </row>
    <row r="923" spans="76:76" ht="15.75" customHeight="1">
      <c r="BX923" s="37"/>
    </row>
    <row r="924" spans="76:76" ht="15.75" customHeight="1">
      <c r="BX924" s="37"/>
    </row>
    <row r="925" spans="76:76" ht="15.75" customHeight="1">
      <c r="BX925" s="37"/>
    </row>
    <row r="926" spans="76:76" ht="15.75" customHeight="1">
      <c r="BX926" s="37"/>
    </row>
    <row r="927" spans="76:76" ht="15.75" customHeight="1">
      <c r="BX927" s="37"/>
    </row>
    <row r="928" spans="76:76" ht="15.75" customHeight="1">
      <c r="BX928" s="37"/>
    </row>
    <row r="929" spans="76:76" ht="15.75" customHeight="1">
      <c r="BX929" s="37"/>
    </row>
    <row r="930" spans="76:76" ht="15.75" customHeight="1">
      <c r="BX930" s="37"/>
    </row>
    <row r="931" spans="76:76" ht="15.75" customHeight="1">
      <c r="BX931" s="37"/>
    </row>
    <row r="932" spans="76:76" ht="15.75" customHeight="1">
      <c r="BX932" s="37"/>
    </row>
    <row r="933" spans="76:76" ht="15.75" customHeight="1">
      <c r="BX933" s="37"/>
    </row>
    <row r="934" spans="76:76" ht="15.75" customHeight="1">
      <c r="BX934" s="37"/>
    </row>
    <row r="935" spans="76:76" ht="15.75" customHeight="1">
      <c r="BX935" s="37"/>
    </row>
    <row r="936" spans="76:76" ht="15.75" customHeight="1">
      <c r="BX936" s="37"/>
    </row>
    <row r="937" spans="76:76" ht="15.75" customHeight="1">
      <c r="BX937" s="37"/>
    </row>
    <row r="938" spans="76:76" ht="15.75" customHeight="1">
      <c r="BX938" s="37"/>
    </row>
    <row r="939" spans="76:76" ht="15.75" customHeight="1">
      <c r="BX939" s="37"/>
    </row>
    <row r="940" spans="76:76" ht="15.75" customHeight="1">
      <c r="BX940" s="37"/>
    </row>
    <row r="941" spans="76:76" ht="15.75" customHeight="1">
      <c r="BX941" s="37"/>
    </row>
    <row r="942" spans="76:76" ht="15.75" customHeight="1">
      <c r="BX942" s="37"/>
    </row>
    <row r="943" spans="76:76" ht="15.75" customHeight="1">
      <c r="BX943" s="37"/>
    </row>
    <row r="944" spans="76:76" ht="15.75" customHeight="1">
      <c r="BX944" s="37"/>
    </row>
    <row r="945" spans="76:76" ht="15.75" customHeight="1">
      <c r="BX945" s="37"/>
    </row>
    <row r="946" spans="76:76" ht="15.75" customHeight="1">
      <c r="BX946" s="37"/>
    </row>
    <row r="947" spans="76:76" ht="15.75" customHeight="1">
      <c r="BX947" s="37"/>
    </row>
    <row r="948" spans="76:76" ht="15.75" customHeight="1">
      <c r="BX948" s="37"/>
    </row>
    <row r="949" spans="76:76" ht="15.75" customHeight="1">
      <c r="BX949" s="37"/>
    </row>
    <row r="950" spans="76:76" ht="15.75" customHeight="1">
      <c r="BX950" s="37"/>
    </row>
    <row r="951" spans="76:76" ht="15.75" customHeight="1">
      <c r="BX951" s="37"/>
    </row>
    <row r="952" spans="76:76" ht="15.75" customHeight="1">
      <c r="BX952" s="37"/>
    </row>
    <row r="953" spans="76:76" ht="15.75" customHeight="1">
      <c r="BX953" s="37"/>
    </row>
    <row r="954" spans="76:76" ht="15.75" customHeight="1">
      <c r="BX954" s="37"/>
    </row>
    <row r="955" spans="76:76" ht="15.75" customHeight="1">
      <c r="BX955" s="37"/>
    </row>
    <row r="956" spans="76:76" ht="15.75" customHeight="1">
      <c r="BX956" s="37"/>
    </row>
    <row r="957" spans="76:76" ht="15.75" customHeight="1">
      <c r="BX957" s="37"/>
    </row>
    <row r="958" spans="76:76" ht="15.75" customHeight="1">
      <c r="BX958" s="37"/>
    </row>
    <row r="959" spans="76:76" ht="15.75" customHeight="1">
      <c r="BX959" s="37"/>
    </row>
    <row r="960" spans="76:76" ht="15.75" customHeight="1">
      <c r="BX960" s="37"/>
    </row>
    <row r="961" spans="76:76" ht="15.75" customHeight="1">
      <c r="BX961" s="37"/>
    </row>
    <row r="962" spans="76:76" ht="15.75" customHeight="1">
      <c r="BX962" s="37"/>
    </row>
    <row r="963" spans="76:76" ht="15.75" customHeight="1">
      <c r="BX963" s="37"/>
    </row>
    <row r="964" spans="76:76" ht="15.75" customHeight="1">
      <c r="BX964" s="37"/>
    </row>
    <row r="965" spans="76:76" ht="15.75" customHeight="1">
      <c r="BX965" s="37"/>
    </row>
    <row r="966" spans="76:76" ht="15.75" customHeight="1">
      <c r="BX966" s="37"/>
    </row>
    <row r="967" spans="76:76" ht="15.75" customHeight="1">
      <c r="BX967" s="37"/>
    </row>
    <row r="968" spans="76:76" ht="15.75" customHeight="1">
      <c r="BX968" s="37"/>
    </row>
    <row r="969" spans="76:76" ht="15.75" customHeight="1">
      <c r="BX969" s="37"/>
    </row>
    <row r="970" spans="76:76" ht="15.75" customHeight="1">
      <c r="BX970" s="37"/>
    </row>
    <row r="971" spans="76:76" ht="15.75" customHeight="1">
      <c r="BX971" s="37"/>
    </row>
    <row r="972" spans="76:76" ht="15.75" customHeight="1">
      <c r="BX972" s="37"/>
    </row>
    <row r="973" spans="76:76" ht="15.75" customHeight="1">
      <c r="BX973" s="37"/>
    </row>
    <row r="974" spans="76:76" ht="15.75" customHeight="1">
      <c r="BX974" s="37"/>
    </row>
    <row r="975" spans="76:76" ht="15.75" customHeight="1">
      <c r="BX975" s="37"/>
    </row>
    <row r="976" spans="76:76" ht="15.75" customHeight="1">
      <c r="BX976" s="37"/>
    </row>
    <row r="977" spans="76:76" ht="15.75" customHeight="1">
      <c r="BX977" s="37"/>
    </row>
    <row r="978" spans="76:76" ht="15.75" customHeight="1">
      <c r="BX978" s="37"/>
    </row>
    <row r="979" spans="76:76" ht="15.75" customHeight="1">
      <c r="BX979" s="37"/>
    </row>
    <row r="980" spans="76:76" ht="15.75" customHeight="1">
      <c r="BX980" s="37"/>
    </row>
    <row r="981" spans="76:76" ht="15.75" customHeight="1">
      <c r="BX981" s="37"/>
    </row>
    <row r="982" spans="76:76" ht="15.75" customHeight="1">
      <c r="BX982" s="37"/>
    </row>
    <row r="983" spans="76:76" ht="15.75" customHeight="1">
      <c r="BX983" s="37"/>
    </row>
    <row r="984" spans="76:76" ht="15.75" customHeight="1">
      <c r="BX984" s="37"/>
    </row>
    <row r="985" spans="76:76" ht="15.75" customHeight="1">
      <c r="BX985" s="37"/>
    </row>
    <row r="986" spans="76:76" ht="15.75" customHeight="1">
      <c r="BX986" s="37"/>
    </row>
    <row r="987" spans="76:76" ht="15.75" customHeight="1">
      <c r="BX987" s="37"/>
    </row>
    <row r="988" spans="76:76" ht="15.75" customHeight="1">
      <c r="BX988" s="37"/>
    </row>
    <row r="989" spans="76:76" ht="15.75" customHeight="1">
      <c r="BX989" s="37"/>
    </row>
    <row r="990" spans="76:76" ht="15.75" customHeight="1">
      <c r="BX990" s="37"/>
    </row>
    <row r="991" spans="76:76" ht="15.75" customHeight="1">
      <c r="BX991" s="37"/>
    </row>
    <row r="992" spans="76:76" ht="15.75" customHeight="1">
      <c r="BX992" s="37"/>
    </row>
    <row r="993" spans="76:76" ht="15.75" customHeight="1">
      <c r="BX993" s="37"/>
    </row>
    <row r="994" spans="76:76" ht="15.75" customHeight="1">
      <c r="BX994" s="37"/>
    </row>
    <row r="995" spans="76:76" ht="15.75" customHeight="1">
      <c r="BX995" s="37"/>
    </row>
    <row r="996" spans="76:76" ht="15.75" customHeight="1">
      <c r="BX996" s="37"/>
    </row>
    <row r="997" spans="76:76" ht="15.75" customHeight="1">
      <c r="BX997" s="37"/>
    </row>
    <row r="998" spans="76:76" ht="15.75" customHeight="1">
      <c r="BX998" s="37"/>
    </row>
    <row r="999" spans="76:76" ht="15.75" customHeight="1">
      <c r="BX999" s="37"/>
    </row>
    <row r="1000" spans="76:76" ht="15.75" customHeight="1">
      <c r="BX1000" s="37"/>
    </row>
  </sheetData>
  <mergeCells count="86">
    <mergeCell ref="CF8:CF12"/>
    <mergeCell ref="BQ8:BQ12"/>
    <mergeCell ref="BR8:BR12"/>
    <mergeCell ref="BU8:BU12"/>
    <mergeCell ref="BV8:BV12"/>
    <mergeCell ref="BW8:BW12"/>
    <mergeCell ref="BY8:BY12"/>
    <mergeCell ref="BZ8:BZ12"/>
    <mergeCell ref="CA8:CA12"/>
    <mergeCell ref="CB8:CB12"/>
    <mergeCell ref="CC8:CC12"/>
    <mergeCell ref="CD8:CD12"/>
    <mergeCell ref="CE8:CE12"/>
    <mergeCell ref="A8:A12"/>
    <mergeCell ref="B8:B12"/>
    <mergeCell ref="C8:C12"/>
    <mergeCell ref="D8:D12"/>
    <mergeCell ref="E8:E12"/>
    <mergeCell ref="O8:O12"/>
    <mergeCell ref="P8:P12"/>
    <mergeCell ref="Q8:Q12"/>
    <mergeCell ref="R8:R12"/>
    <mergeCell ref="S8:S12"/>
    <mergeCell ref="BY5:CB6"/>
    <mergeCell ref="E6:E7"/>
    <mergeCell ref="F6:F7"/>
    <mergeCell ref="G6:G7"/>
    <mergeCell ref="H6:I7"/>
    <mergeCell ref="BS8:BS12"/>
    <mergeCell ref="BT8:BT12"/>
    <mergeCell ref="BX10:BX14"/>
    <mergeCell ref="BL5:BQ6"/>
    <mergeCell ref="BR5:BT6"/>
    <mergeCell ref="BL8:BL12"/>
    <mergeCell ref="BM8:BM12"/>
    <mergeCell ref="BN8:BN12"/>
    <mergeCell ref="BO8:BO12"/>
    <mergeCell ref="BP8:BP12"/>
    <mergeCell ref="BU5:BX6"/>
    <mergeCell ref="AS8:AS12"/>
    <mergeCell ref="AT8:AT12"/>
    <mergeCell ref="AU8:AU12"/>
    <mergeCell ref="AV8:AV12"/>
    <mergeCell ref="AW8:AW12"/>
    <mergeCell ref="BC8:BC12"/>
    <mergeCell ref="BD8:BD12"/>
    <mergeCell ref="BE8:BE12"/>
    <mergeCell ref="AT5:BA6"/>
    <mergeCell ref="BG5:BK6"/>
    <mergeCell ref="BF8:BF12"/>
    <mergeCell ref="AX8:AX12"/>
    <mergeCell ref="AY8:AY12"/>
    <mergeCell ref="CC4:CG4"/>
    <mergeCell ref="A5:A7"/>
    <mergeCell ref="B5:B7"/>
    <mergeCell ref="CC5:CG6"/>
    <mergeCell ref="M8:M12"/>
    <mergeCell ref="N8:N12"/>
    <mergeCell ref="F8:F12"/>
    <mergeCell ref="G8:G12"/>
    <mergeCell ref="H8:H12"/>
    <mergeCell ref="I8:I12"/>
    <mergeCell ref="J8:J12"/>
    <mergeCell ref="K8:K12"/>
    <mergeCell ref="L8:L12"/>
    <mergeCell ref="AZ8:AZ12"/>
    <mergeCell ref="BA8:BA12"/>
    <mergeCell ref="BB8:BB12"/>
    <mergeCell ref="J6:K7"/>
    <mergeCell ref="M6:M7"/>
    <mergeCell ref="AU7:AV7"/>
    <mergeCell ref="AX7:AY7"/>
    <mergeCell ref="A1:A3"/>
    <mergeCell ref="B1:H1"/>
    <mergeCell ref="B2:H2"/>
    <mergeCell ref="B3:H3"/>
    <mergeCell ref="D5:M5"/>
    <mergeCell ref="C5:C7"/>
    <mergeCell ref="D6:D7"/>
    <mergeCell ref="S5:S7"/>
    <mergeCell ref="T5:AS5"/>
    <mergeCell ref="T6:Z6"/>
    <mergeCell ref="AA6:AP6"/>
    <mergeCell ref="AQ6:AQ7"/>
    <mergeCell ref="AR6:AR7"/>
    <mergeCell ref="AS6:AS7"/>
  </mergeCells>
  <conditionalFormatting sqref="I8">
    <cfRule type="cellIs" dxfId="3502" priority="1" operator="equal">
      <formula>"RARA VEZ"</formula>
    </cfRule>
  </conditionalFormatting>
  <conditionalFormatting sqref="I8">
    <cfRule type="cellIs" dxfId="3501" priority="2" operator="equal">
      <formula>"IMPROBABLE"</formula>
    </cfRule>
  </conditionalFormatting>
  <conditionalFormatting sqref="I8">
    <cfRule type="cellIs" dxfId="3500" priority="3" operator="equal">
      <formula>"POSIBLE"</formula>
    </cfRule>
  </conditionalFormatting>
  <conditionalFormatting sqref="I8">
    <cfRule type="cellIs" dxfId="3499" priority="4" operator="equal">
      <formula>"PROBABLE"</formula>
    </cfRule>
  </conditionalFormatting>
  <conditionalFormatting sqref="I8">
    <cfRule type="cellIs" dxfId="3498" priority="5" operator="equal">
      <formula>"CASI SEGURO"</formula>
    </cfRule>
  </conditionalFormatting>
  <conditionalFormatting sqref="K8:L8">
    <cfRule type="containsText" dxfId="3497" priority="6" stopIfTrue="1" operator="containsText" text="ALTA">
      <formula>NOT(ISERROR(SEARCH(("ALTA"),(K8))))</formula>
    </cfRule>
  </conditionalFormatting>
  <conditionalFormatting sqref="K8:L8">
    <cfRule type="containsText" dxfId="3496" priority="7" stopIfTrue="1" operator="containsText" text="MEDIA">
      <formula>NOT(ISERROR(SEARCH(("MEDIA"),(K8))))</formula>
    </cfRule>
  </conditionalFormatting>
  <conditionalFormatting sqref="K8:L8">
    <cfRule type="containsText" dxfId="3495" priority="8" stopIfTrue="1" operator="containsText" text="BAJA">
      <formula>NOT(ISERROR(SEARCH(("BAJA"),(K8))))</formula>
    </cfRule>
  </conditionalFormatting>
  <conditionalFormatting sqref="K8:L8">
    <cfRule type="containsText" dxfId="3494" priority="9" stopIfTrue="1" operator="containsText" text="ALTO">
      <formula>NOT(ISERROR(SEARCH(("ALTO"),(K8))))</formula>
    </cfRule>
  </conditionalFormatting>
  <conditionalFormatting sqref="K8:L8">
    <cfRule type="containsText" dxfId="3493" priority="10" stopIfTrue="1" operator="containsText" text="ALTO">
      <formula>NOT(ISERROR(SEARCH(("ALTO"),(K8))))</formula>
    </cfRule>
  </conditionalFormatting>
  <conditionalFormatting sqref="K8:L8">
    <cfRule type="containsText" dxfId="3492" priority="11" stopIfTrue="1" operator="containsText" text="MEDIO">
      <formula>NOT(ISERROR(SEARCH(("MEDIO"),(K8))))</formula>
    </cfRule>
  </conditionalFormatting>
  <conditionalFormatting sqref="K8:L8">
    <cfRule type="containsText" dxfId="3491" priority="12" stopIfTrue="1" operator="containsText" text="MEDIO">
      <formula>NOT(ISERROR(SEARCH(("MEDIO"),(K8))))</formula>
    </cfRule>
  </conditionalFormatting>
  <conditionalFormatting sqref="K8:L8">
    <cfRule type="containsText" dxfId="3490" priority="13" stopIfTrue="1" operator="containsText" text="BAJO">
      <formula>NOT(ISERROR(SEARCH(("BAJO"),(K8))))</formula>
    </cfRule>
  </conditionalFormatting>
  <conditionalFormatting sqref="K8:L8">
    <cfRule type="cellIs" dxfId="3489" priority="14" operator="equal">
      <formula>"INSIGNIFICANTE"</formula>
    </cfRule>
  </conditionalFormatting>
  <conditionalFormatting sqref="K8:L8">
    <cfRule type="cellIs" dxfId="3488" priority="15" operator="equal">
      <formula>"MENOR"</formula>
    </cfRule>
  </conditionalFormatting>
  <conditionalFormatting sqref="K8:L8">
    <cfRule type="cellIs" dxfId="3487" priority="16" operator="equal">
      <formula>"MODERADO"</formula>
    </cfRule>
  </conditionalFormatting>
  <conditionalFormatting sqref="K8:L8">
    <cfRule type="cellIs" dxfId="3486" priority="17" operator="equal">
      <formula>"MAYOR"</formula>
    </cfRule>
  </conditionalFormatting>
  <conditionalFormatting sqref="K8:L8">
    <cfRule type="cellIs" dxfId="3485" priority="18" operator="equal">
      <formula>"CATASTRÓFICO"</formula>
    </cfRule>
  </conditionalFormatting>
  <conditionalFormatting sqref="M8">
    <cfRule type="cellIs" dxfId="3484" priority="19" operator="equal">
      <formula>"EXTREMA 5:5"</formula>
    </cfRule>
  </conditionalFormatting>
  <conditionalFormatting sqref="M8">
    <cfRule type="cellIs" dxfId="3483" priority="20" operator="equal">
      <formula>"EXTREMA 4:5"</formula>
    </cfRule>
  </conditionalFormatting>
  <conditionalFormatting sqref="M8">
    <cfRule type="cellIs" dxfId="3482" priority="21" operator="equal">
      <formula>"EXTREMA 3:5"</formula>
    </cfRule>
  </conditionalFormatting>
  <conditionalFormatting sqref="M8">
    <cfRule type="cellIs" dxfId="3481" priority="22" operator="equal">
      <formula>"EXTREMA 2:5"</formula>
    </cfRule>
  </conditionalFormatting>
  <conditionalFormatting sqref="M8">
    <cfRule type="cellIs" dxfId="3480" priority="23" operator="equal">
      <formula>"EXTREMA 5:4"</formula>
    </cfRule>
  </conditionalFormatting>
  <conditionalFormatting sqref="M8">
    <cfRule type="cellIs" dxfId="3479" priority="24" operator="equal">
      <formula>"EXTREMA 4:4"</formula>
    </cfRule>
  </conditionalFormatting>
  <conditionalFormatting sqref="M8">
    <cfRule type="cellIs" dxfId="3478" priority="25" operator="equal">
      <formula>"EXTREMA 3:4"</formula>
    </cfRule>
  </conditionalFormatting>
  <conditionalFormatting sqref="M8">
    <cfRule type="cellIs" dxfId="3477" priority="26" operator="equal">
      <formula>"EXTREMA 5:3"</formula>
    </cfRule>
  </conditionalFormatting>
  <conditionalFormatting sqref="M8">
    <cfRule type="cellIs" dxfId="3476" priority="27" operator="equal">
      <formula>"ALTA 1:5"</formula>
    </cfRule>
  </conditionalFormatting>
  <conditionalFormatting sqref="M8">
    <cfRule type="cellIs" dxfId="3475" priority="28" operator="equal">
      <formula>"ALTA 2:4"</formula>
    </cfRule>
  </conditionalFormatting>
  <conditionalFormatting sqref="M8">
    <cfRule type="cellIs" dxfId="3474" priority="29" operator="equal">
      <formula>"ALTA 1:4"</formula>
    </cfRule>
  </conditionalFormatting>
  <conditionalFormatting sqref="M8">
    <cfRule type="cellIs" dxfId="3473" priority="30" operator="equal">
      <formula>"ALTA 4:3"</formula>
    </cfRule>
  </conditionalFormatting>
  <conditionalFormatting sqref="M8">
    <cfRule type="cellIs" dxfId="3472" priority="31" operator="equal">
      <formula>"ALTA 3:3"</formula>
    </cfRule>
  </conditionalFormatting>
  <conditionalFormatting sqref="M8">
    <cfRule type="cellIs" dxfId="3471" priority="32" operator="equal">
      <formula>"ALTA 5:2"</formula>
    </cfRule>
  </conditionalFormatting>
  <conditionalFormatting sqref="M8">
    <cfRule type="cellIs" dxfId="3470" priority="33" operator="equal">
      <formula>"ALTA 4:2"</formula>
    </cfRule>
  </conditionalFormatting>
  <conditionalFormatting sqref="M8">
    <cfRule type="cellIs" dxfId="3469" priority="34" operator="equal">
      <formula>"ALTA 5:1"</formula>
    </cfRule>
  </conditionalFormatting>
  <conditionalFormatting sqref="M8">
    <cfRule type="cellIs" dxfId="3468" priority="35" operator="equal">
      <formula>"MODERADA 2:3"</formula>
    </cfRule>
  </conditionalFormatting>
  <conditionalFormatting sqref="M8">
    <cfRule type="cellIs" dxfId="3467" priority="36" operator="equal">
      <formula>"MODERADA 1:3"</formula>
    </cfRule>
  </conditionalFormatting>
  <conditionalFormatting sqref="M8">
    <cfRule type="cellIs" dxfId="3466" priority="37" operator="equal">
      <formula>"MODERADA 3:2"</formula>
    </cfRule>
  </conditionalFormatting>
  <conditionalFormatting sqref="M8">
    <cfRule type="cellIs" dxfId="3465" priority="38" operator="equal">
      <formula>"MODERADA 4:1"</formula>
    </cfRule>
  </conditionalFormatting>
  <conditionalFormatting sqref="M8">
    <cfRule type="cellIs" dxfId="3464" priority="39" operator="equal">
      <formula>"BAJA 2:2"</formula>
    </cfRule>
  </conditionalFormatting>
  <conditionalFormatting sqref="M8">
    <cfRule type="cellIs" dxfId="3463" priority="40" operator="equal">
      <formula>"BAJA 1:2"</formula>
    </cfRule>
  </conditionalFormatting>
  <conditionalFormatting sqref="M8">
    <cfRule type="cellIs" dxfId="3462" priority="41" operator="equal">
      <formula>"BAJA 3:1"</formula>
    </cfRule>
  </conditionalFormatting>
  <conditionalFormatting sqref="M8">
    <cfRule type="cellIs" dxfId="3461" priority="42" operator="equal">
      <formula>"BAJA 2:1"</formula>
    </cfRule>
  </conditionalFormatting>
  <conditionalFormatting sqref="M8">
    <cfRule type="cellIs" dxfId="3460" priority="43" operator="equal">
      <formula>"BAJA 1:1"</formula>
    </cfRule>
  </conditionalFormatting>
  <conditionalFormatting sqref="AV8">
    <cfRule type="cellIs" dxfId="3459" priority="44" operator="equal">
      <formula>"RARA VEZ"</formula>
    </cfRule>
  </conditionalFormatting>
  <conditionalFormatting sqref="AV8">
    <cfRule type="cellIs" dxfId="3458" priority="45" operator="equal">
      <formula>"IMPROBABLE"</formula>
    </cfRule>
  </conditionalFormatting>
  <conditionalFormatting sqref="AV8">
    <cfRule type="cellIs" dxfId="3457" priority="46" operator="equal">
      <formula>"POSIBLE"</formula>
    </cfRule>
  </conditionalFormatting>
  <conditionalFormatting sqref="AV8">
    <cfRule type="cellIs" dxfId="3456" priority="47" operator="equal">
      <formula>"PROBABLE"</formula>
    </cfRule>
  </conditionalFormatting>
  <conditionalFormatting sqref="AV8">
    <cfRule type="cellIs" dxfId="3455" priority="48" operator="equal">
      <formula>"CASI SEGURO"</formula>
    </cfRule>
  </conditionalFormatting>
  <conditionalFormatting sqref="AY8">
    <cfRule type="containsText" dxfId="3454" priority="49" stopIfTrue="1" operator="containsText" text="ALTA">
      <formula>NOT(ISERROR(SEARCH(("ALTA"),(AY8))))</formula>
    </cfRule>
  </conditionalFormatting>
  <conditionalFormatting sqref="AY8">
    <cfRule type="containsText" dxfId="3453" priority="50" stopIfTrue="1" operator="containsText" text="MEDIA">
      <formula>NOT(ISERROR(SEARCH(("MEDIA"),(AY8))))</formula>
    </cfRule>
  </conditionalFormatting>
  <conditionalFormatting sqref="AY8">
    <cfRule type="containsText" dxfId="3452" priority="51" stopIfTrue="1" operator="containsText" text="BAJA">
      <formula>NOT(ISERROR(SEARCH(("BAJA"),(AY8))))</formula>
    </cfRule>
  </conditionalFormatting>
  <conditionalFormatting sqref="AY8">
    <cfRule type="containsText" dxfId="3451" priority="52" stopIfTrue="1" operator="containsText" text="ALTO">
      <formula>NOT(ISERROR(SEARCH(("ALTO"),(AY8))))</formula>
    </cfRule>
  </conditionalFormatting>
  <conditionalFormatting sqref="AY8">
    <cfRule type="containsText" dxfId="3450" priority="53" stopIfTrue="1" operator="containsText" text="ALTO">
      <formula>NOT(ISERROR(SEARCH(("ALTO"),(AY8))))</formula>
    </cfRule>
  </conditionalFormatting>
  <conditionalFormatting sqref="AY8">
    <cfRule type="containsText" dxfId="3449" priority="54" stopIfTrue="1" operator="containsText" text="MEDIO">
      <formula>NOT(ISERROR(SEARCH(("MEDIO"),(AY8))))</formula>
    </cfRule>
  </conditionalFormatting>
  <conditionalFormatting sqref="AY8">
    <cfRule type="containsText" dxfId="3448" priority="55" stopIfTrue="1" operator="containsText" text="MEDIO">
      <formula>NOT(ISERROR(SEARCH(("MEDIO"),(AY8))))</formula>
    </cfRule>
  </conditionalFormatting>
  <conditionalFormatting sqref="AY8">
    <cfRule type="containsText" dxfId="3447" priority="56" stopIfTrue="1" operator="containsText" text="BAJO">
      <formula>NOT(ISERROR(SEARCH(("BAJO"),(AY8))))</formula>
    </cfRule>
  </conditionalFormatting>
  <conditionalFormatting sqref="AY8">
    <cfRule type="cellIs" dxfId="3446" priority="57" operator="equal">
      <formula>"INSIGNIFICANTE"</formula>
    </cfRule>
  </conditionalFormatting>
  <conditionalFormatting sqref="AY8">
    <cfRule type="cellIs" dxfId="3445" priority="58" operator="equal">
      <formula>"MENOR"</formula>
    </cfRule>
  </conditionalFormatting>
  <conditionalFormatting sqref="AY8">
    <cfRule type="cellIs" dxfId="3444" priority="59" operator="equal">
      <formula>"MODERADO"</formula>
    </cfRule>
  </conditionalFormatting>
  <conditionalFormatting sqref="AY8">
    <cfRule type="cellIs" dxfId="3443" priority="60" operator="equal">
      <formula>"MAYOR"</formula>
    </cfRule>
  </conditionalFormatting>
  <conditionalFormatting sqref="AY8">
    <cfRule type="cellIs" dxfId="3442" priority="61" operator="equal">
      <formula>"CATASTRÓFICO"</formula>
    </cfRule>
  </conditionalFormatting>
  <conditionalFormatting sqref="BA8">
    <cfRule type="cellIs" dxfId="3441" priority="62" operator="equal">
      <formula>"EXTREMA 5:5"</formula>
    </cfRule>
  </conditionalFormatting>
  <conditionalFormatting sqref="BA8">
    <cfRule type="cellIs" dxfId="3440" priority="63" operator="equal">
      <formula>"EXTREMA 4:5"</formula>
    </cfRule>
  </conditionalFormatting>
  <conditionalFormatting sqref="BA8">
    <cfRule type="cellIs" dxfId="3439" priority="64" operator="equal">
      <formula>"EXTREMA 3:5"</formula>
    </cfRule>
  </conditionalFormatting>
  <conditionalFormatting sqref="BA8">
    <cfRule type="cellIs" dxfId="3438" priority="65" operator="equal">
      <formula>"EXTREMA 2:5"</formula>
    </cfRule>
  </conditionalFormatting>
  <conditionalFormatting sqref="BA8">
    <cfRule type="cellIs" dxfId="3437" priority="66" operator="equal">
      <formula>"EXTREMA 5:4"</formula>
    </cfRule>
  </conditionalFormatting>
  <conditionalFormatting sqref="BA8">
    <cfRule type="cellIs" dxfId="3436" priority="67" operator="equal">
      <formula>"EXTREMA 4:4"</formula>
    </cfRule>
  </conditionalFormatting>
  <conditionalFormatting sqref="BA8">
    <cfRule type="cellIs" dxfId="3435" priority="68" operator="equal">
      <formula>"EXTREMA 3:4"</formula>
    </cfRule>
  </conditionalFormatting>
  <conditionalFormatting sqref="BA8">
    <cfRule type="cellIs" dxfId="3434" priority="69" operator="equal">
      <formula>"EXTREMA 5:3"</formula>
    </cfRule>
  </conditionalFormatting>
  <conditionalFormatting sqref="BA8">
    <cfRule type="cellIs" dxfId="3433" priority="70" operator="equal">
      <formula>"ALTA 1:5"</formula>
    </cfRule>
  </conditionalFormatting>
  <conditionalFormatting sqref="BA8">
    <cfRule type="cellIs" dxfId="3432" priority="71" operator="equal">
      <formula>"ALTA 2:4"</formula>
    </cfRule>
  </conditionalFormatting>
  <conditionalFormatting sqref="BA8">
    <cfRule type="cellIs" dxfId="3431" priority="72" operator="equal">
      <formula>"ALTA 1:4"</formula>
    </cfRule>
  </conditionalFormatting>
  <conditionalFormatting sqref="BA8">
    <cfRule type="cellIs" dxfId="3430" priority="73" operator="equal">
      <formula>"ALTA 4:3"</formula>
    </cfRule>
  </conditionalFormatting>
  <conditionalFormatting sqref="BA8">
    <cfRule type="cellIs" dxfId="3429" priority="74" operator="equal">
      <formula>"ALTA 3:3"</formula>
    </cfRule>
  </conditionalFormatting>
  <conditionalFormatting sqref="BA8">
    <cfRule type="cellIs" dxfId="3428" priority="75" operator="equal">
      <formula>"ALTA 5:2"</formula>
    </cfRule>
  </conditionalFormatting>
  <conditionalFormatting sqref="BA8">
    <cfRule type="cellIs" dxfId="3427" priority="76" operator="equal">
      <formula>"ALTA 4:2"</formula>
    </cfRule>
  </conditionalFormatting>
  <conditionalFormatting sqref="BA8">
    <cfRule type="cellIs" dxfId="3426" priority="77" operator="equal">
      <formula>"ALTA 5:1"</formula>
    </cfRule>
  </conditionalFormatting>
  <conditionalFormatting sqref="BA8">
    <cfRule type="cellIs" dxfId="3425" priority="78" operator="equal">
      <formula>"MODERADA 2:3"</formula>
    </cfRule>
  </conditionalFormatting>
  <conditionalFormatting sqref="BA8">
    <cfRule type="cellIs" dxfId="3424" priority="79" operator="equal">
      <formula>"MODERADA 1:3"</formula>
    </cfRule>
  </conditionalFormatting>
  <conditionalFormatting sqref="BA8">
    <cfRule type="cellIs" dxfId="3423" priority="80" operator="equal">
      <formula>"MODERADA 3:2"</formula>
    </cfRule>
  </conditionalFormatting>
  <conditionalFormatting sqref="BA8">
    <cfRule type="cellIs" dxfId="3422" priority="81" operator="equal">
      <formula>"MODERADA 4:1"</formula>
    </cfRule>
  </conditionalFormatting>
  <conditionalFormatting sqref="BA8">
    <cfRule type="cellIs" dxfId="3421" priority="82" operator="equal">
      <formula>"BAJA 2:2"</formula>
    </cfRule>
  </conditionalFormatting>
  <conditionalFormatting sqref="BA8">
    <cfRule type="cellIs" dxfId="3420" priority="83" operator="equal">
      <formula>"BAJA 1:2"</formula>
    </cfRule>
  </conditionalFormatting>
  <conditionalFormatting sqref="BA8">
    <cfRule type="cellIs" dxfId="3419" priority="84" operator="equal">
      <formula>"BAJA 3:1"</formula>
    </cfRule>
  </conditionalFormatting>
  <conditionalFormatting sqref="BA8">
    <cfRule type="cellIs" dxfId="3418" priority="85" operator="equal">
      <formula>"BAJA 2:1"</formula>
    </cfRule>
  </conditionalFormatting>
  <conditionalFormatting sqref="BA8">
    <cfRule type="cellIs" dxfId="3417" priority="86" operator="equal">
      <formula>"BAJA 1:1"</formula>
    </cfRule>
  </conditionalFormatting>
  <conditionalFormatting sqref="AZ8">
    <cfRule type="containsText" dxfId="3416" priority="87" stopIfTrue="1" operator="containsText" text="ALTA">
      <formula>NOT(ISERROR(SEARCH(("ALTA"),(AZ8))))</formula>
    </cfRule>
  </conditionalFormatting>
  <conditionalFormatting sqref="AZ8">
    <cfRule type="containsText" dxfId="3415" priority="88" stopIfTrue="1" operator="containsText" text="MEDIA">
      <formula>NOT(ISERROR(SEARCH(("MEDIA"),(AZ8))))</formula>
    </cfRule>
  </conditionalFormatting>
  <conditionalFormatting sqref="AZ8">
    <cfRule type="containsText" dxfId="3414" priority="89" stopIfTrue="1" operator="containsText" text="BAJA">
      <formula>NOT(ISERROR(SEARCH(("BAJA"),(AZ8))))</formula>
    </cfRule>
  </conditionalFormatting>
  <conditionalFormatting sqref="AZ8">
    <cfRule type="containsText" dxfId="3413" priority="90" stopIfTrue="1" operator="containsText" text="ALTO">
      <formula>NOT(ISERROR(SEARCH(("ALTO"),(AZ8))))</formula>
    </cfRule>
  </conditionalFormatting>
  <conditionalFormatting sqref="AZ8">
    <cfRule type="containsText" dxfId="3412" priority="91" stopIfTrue="1" operator="containsText" text="ALTO">
      <formula>NOT(ISERROR(SEARCH(("ALTO"),(AZ8))))</formula>
    </cfRule>
  </conditionalFormatting>
  <conditionalFormatting sqref="AZ8">
    <cfRule type="containsText" dxfId="3411" priority="92" stopIfTrue="1" operator="containsText" text="MEDIO">
      <formula>NOT(ISERROR(SEARCH(("MEDIO"),(AZ8))))</formula>
    </cfRule>
  </conditionalFormatting>
  <conditionalFormatting sqref="AZ8">
    <cfRule type="containsText" dxfId="3410" priority="93" stopIfTrue="1" operator="containsText" text="MEDIO">
      <formula>NOT(ISERROR(SEARCH(("MEDIO"),(AZ8))))</formula>
    </cfRule>
  </conditionalFormatting>
  <conditionalFormatting sqref="AZ8">
    <cfRule type="containsText" dxfId="3409" priority="94" stopIfTrue="1" operator="containsText" text="BAJO">
      <formula>NOT(ISERROR(SEARCH(("BAJO"),(AZ8))))</formula>
    </cfRule>
  </conditionalFormatting>
  <conditionalFormatting sqref="AZ8">
    <cfRule type="cellIs" dxfId="3408" priority="95" operator="equal">
      <formula>"INSIGNIFICANTE"</formula>
    </cfRule>
  </conditionalFormatting>
  <conditionalFormatting sqref="AZ8">
    <cfRule type="cellIs" dxfId="3407" priority="96" operator="equal">
      <formula>"MENOR"</formula>
    </cfRule>
  </conditionalFormatting>
  <conditionalFormatting sqref="AZ8">
    <cfRule type="cellIs" dxfId="3406" priority="97" operator="equal">
      <formula>"MODERADO"</formula>
    </cfRule>
  </conditionalFormatting>
  <conditionalFormatting sqref="AZ8">
    <cfRule type="cellIs" dxfId="3405" priority="98" operator="equal">
      <formula>"MAYOR"</formula>
    </cfRule>
  </conditionalFormatting>
  <conditionalFormatting sqref="AZ8">
    <cfRule type="cellIs" dxfId="3404" priority="99" operator="equal">
      <formula>"CATASTRÓFICO"</formula>
    </cfRule>
  </conditionalFormatting>
  <dataValidations count="13">
    <dataValidation type="list" allowBlank="1" showErrorMessage="1" sqref="AQ8:AS8 AQ9:AR12" xr:uid="{00000000-0002-0000-0100-000000000000}">
      <formula1>$AQ$86:$AQ$88</formula1>
    </dataValidation>
    <dataValidation type="list" allowBlank="1" showErrorMessage="1" sqref="AI8:AI12" xr:uid="{00000000-0002-0000-0100-000001000000}">
      <formula1>$AI$86:$AI$87</formula1>
    </dataValidation>
    <dataValidation type="list" allowBlank="1" showErrorMessage="1" sqref="AG8:AG12" xr:uid="{00000000-0002-0000-0100-000002000000}">
      <formula1>$AG$86:$AG$88</formula1>
    </dataValidation>
    <dataValidation type="list" allowBlank="1" showErrorMessage="1" sqref="AK8:AK12" xr:uid="{00000000-0002-0000-0100-000003000000}">
      <formula1>$AK$86:$AK$87</formula1>
    </dataValidation>
    <dataValidation type="list" allowBlank="1" showErrorMessage="1" sqref="AA8:AA12" xr:uid="{00000000-0002-0000-0100-000004000000}">
      <formula1>$AA$86:$AA$87</formula1>
    </dataValidation>
    <dataValidation type="list" allowBlank="1" showErrorMessage="1" sqref="AT8 AW8" xr:uid="{00000000-0002-0000-0100-000005000000}">
      <formula1>$AT$86:$AT$88</formula1>
    </dataValidation>
    <dataValidation type="list" allowBlank="1" showInputMessage="1" prompt="CALIFIQUE - 1 - Rara vez_x000a_2 - Improbable_x000a_3 - Posible_x000a_4 - Probable_x000a_5 - Casi Seguro_x000a_" sqref="H8 AU8" xr:uid="{00000000-0002-0000-0100-000006000000}">
      <formula1>$AI$16:$AI$20</formula1>
    </dataValidation>
    <dataValidation type="list" allowBlank="1" showErrorMessage="1" sqref="AE8:AE12" xr:uid="{00000000-0002-0000-0100-000007000000}">
      <formula1>$AE$86:$AE$87</formula1>
    </dataValidation>
    <dataValidation type="list" allowBlank="1" showErrorMessage="1" sqref="AC8:AC12" xr:uid="{00000000-0002-0000-0100-000008000000}">
      <formula1>$AC$86:$AC$87</formula1>
    </dataValidation>
    <dataValidation type="list" allowBlank="1" showInputMessage="1" showErrorMessage="1" prompt="CALIFIQUE - 1 - Insignificante_x000a_2 - Menor_x000a_3 - Moderado_x000a_4 - Mayor_x000a_5 - Catastrófico" sqref="J8 AX8" xr:uid="{00000000-0002-0000-0100-000009000000}">
      <formula1>$AI$16:$AI$20</formula1>
    </dataValidation>
    <dataValidation type="list" allowBlank="1" showErrorMessage="1" sqref="S8" xr:uid="{00000000-0002-0000-0100-00000A000000}">
      <formula1>$S$18:$S$21</formula1>
    </dataValidation>
    <dataValidation type="list" allowBlank="1" showErrorMessage="1" sqref="AM8:AM12" xr:uid="{00000000-0002-0000-0100-00000B000000}">
      <formula1>$AM$86:$AM$88</formula1>
    </dataValidation>
    <dataValidation type="list" allowBlank="1" showInputMessage="1" showErrorMessage="1" prompt="Seleccione el tipo de riesgo de acuerdo a la lista desplegable" sqref="G8" xr:uid="{00000000-0002-0000-0100-00000C000000}">
      <formula1>$AH$16:$AH$25</formula1>
    </dataValidation>
  </dataValidations>
  <hyperlinks>
    <hyperlink ref="CC8" r:id="rId1" xr:uid="{00000000-0004-0000-0100-000000000000}"/>
  </hyperlinks>
  <pageMargins left="0.7" right="0.7" top="0.75" bottom="0.75" header="0" footer="0"/>
  <pageSetup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CG1000"/>
  <sheetViews>
    <sheetView topLeftCell="T13" zoomScale="40" zoomScaleNormal="40" workbookViewId="0">
      <selection sqref="A1:A3"/>
    </sheetView>
  </sheetViews>
  <sheetFormatPr baseColWidth="10" defaultColWidth="11.21875" defaultRowHeight="15" customHeight="1"/>
  <cols>
    <col min="1" max="1" width="17" customWidth="1"/>
    <col min="2" max="2" width="41.4414062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20" width="29.44140625" customWidth="1"/>
    <col min="21" max="21" width="22.88671875" customWidth="1"/>
    <col min="22" max="22" width="14.77734375" customWidth="1"/>
    <col min="23" max="23" width="29.6640625" customWidth="1"/>
    <col min="24" max="24" width="41.88671875" customWidth="1"/>
    <col min="25" max="25" width="27.21875" customWidth="1"/>
    <col min="26" max="26" width="11.5546875" hidden="1" customWidth="1"/>
    <col min="27" max="27" width="16.33203125" hidden="1" customWidth="1"/>
    <col min="28" max="28" width="4.5546875" hidden="1" customWidth="1"/>
    <col min="29" max="29" width="13.33203125" hidden="1" customWidth="1"/>
    <col min="30" max="30" width="4.44140625" hidden="1" customWidth="1"/>
    <col min="31" max="31" width="14.33203125" hidden="1" customWidth="1"/>
    <col min="32" max="32" width="4.5546875" hidden="1" customWidth="1"/>
    <col min="33" max="33" width="20.21875" hidden="1" customWidth="1"/>
    <col min="34" max="34" width="4.21875" hidden="1" customWidth="1"/>
    <col min="35" max="35" width="13.6640625" hidden="1" customWidth="1"/>
    <col min="36" max="36" width="5.109375" hidden="1" customWidth="1"/>
    <col min="37" max="37" width="17.21875" hidden="1" customWidth="1"/>
    <col min="38" max="38" width="3.77734375" hidden="1" customWidth="1"/>
    <col min="39" max="39" width="16.109375" hidden="1" customWidth="1"/>
    <col min="40" max="40" width="4.88671875" hidden="1" customWidth="1"/>
    <col min="41" max="42" width="11.5546875" hidden="1" customWidth="1"/>
    <col min="43" max="43" width="12.77734375" hidden="1" customWidth="1"/>
    <col min="44" max="44" width="11.5546875" hidden="1" customWidth="1"/>
    <col min="45" max="45" width="15.44140625" hidden="1" customWidth="1"/>
    <col min="46" max="46" width="16.44140625" hidden="1" customWidth="1"/>
    <col min="47" max="48" width="11.5546875" hidden="1" customWidth="1"/>
    <col min="49" max="49" width="15.33203125" hidden="1" customWidth="1"/>
    <col min="50" max="50" width="11.5546875" hidden="1" customWidth="1"/>
    <col min="51" max="52" width="15" hidden="1" customWidth="1"/>
    <col min="53" max="53" width="12.5546875" hidden="1" customWidth="1"/>
    <col min="54" max="58" width="11.5546875" hidden="1" customWidth="1"/>
    <col min="59" max="59" width="28.44140625" hidden="1" customWidth="1"/>
    <col min="60" max="60" width="22.33203125" hidden="1" customWidth="1"/>
    <col min="61" max="62" width="11.5546875" hidden="1" customWidth="1"/>
    <col min="63" max="63" width="20" hidden="1" customWidth="1"/>
    <col min="64" max="64" width="16.88671875" hidden="1" customWidth="1"/>
    <col min="65" max="65" width="15" hidden="1" customWidth="1"/>
    <col min="66" max="66" width="14.44140625" hidden="1" customWidth="1"/>
    <col min="67" max="67" width="21.33203125" hidden="1" customWidth="1"/>
    <col min="68" max="68" width="22.44140625" hidden="1" customWidth="1"/>
    <col min="69" max="69" width="18.44140625" hidden="1" customWidth="1"/>
    <col min="70" max="70" width="32.77734375" hidden="1" customWidth="1"/>
    <col min="71" max="71" width="29.77734375" hidden="1" customWidth="1"/>
    <col min="72" max="72" width="36.21875" hidden="1" customWidth="1"/>
    <col min="73" max="73" width="35.21875" hidden="1" customWidth="1"/>
    <col min="74" max="74" width="29.109375" hidden="1" customWidth="1"/>
    <col min="75" max="76" width="37.44140625" hidden="1" customWidth="1"/>
    <col min="77" max="77" width="33.109375" hidden="1" customWidth="1"/>
    <col min="78" max="78" width="21.88671875" hidden="1" customWidth="1"/>
    <col min="79" max="79" width="50.33203125" hidden="1" customWidth="1"/>
    <col min="80" max="80" width="54.21875" hidden="1" customWidth="1"/>
    <col min="81" max="81" width="33.109375" customWidth="1"/>
    <col min="82" max="82" width="21.88671875" customWidth="1"/>
    <col min="83" max="83" width="50.33203125" customWidth="1"/>
    <col min="84" max="84" width="54.21875" customWidth="1"/>
    <col min="85" max="85" width="39" customWidth="1"/>
  </cols>
  <sheetData>
    <row r="1" spans="1:85" ht="18">
      <c r="A1" s="445"/>
      <c r="B1" s="471" t="s">
        <v>0</v>
      </c>
      <c r="C1" s="421"/>
      <c r="D1" s="421"/>
      <c r="E1" s="421"/>
      <c r="F1" s="421"/>
      <c r="G1" s="421"/>
      <c r="H1" s="421"/>
      <c r="I1" s="421"/>
      <c r="J1" s="421"/>
      <c r="K1" s="421"/>
      <c r="L1" s="421"/>
      <c r="M1" s="421"/>
      <c r="N1" s="421"/>
      <c r="O1" s="421"/>
      <c r="P1" s="421"/>
      <c r="Q1" s="421"/>
      <c r="R1" s="421"/>
      <c r="S1" s="42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4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18">
      <c r="A2" s="435"/>
      <c r="B2" s="472" t="s">
        <v>197</v>
      </c>
      <c r="C2" s="421"/>
      <c r="D2" s="421"/>
      <c r="E2" s="421"/>
      <c r="F2" s="421"/>
      <c r="G2" s="421"/>
      <c r="H2" s="421"/>
      <c r="I2" s="421"/>
      <c r="J2" s="421"/>
      <c r="K2" s="421"/>
      <c r="L2" s="421"/>
      <c r="M2" s="421"/>
      <c r="N2" s="421"/>
      <c r="O2" s="421"/>
      <c r="P2" s="421"/>
      <c r="Q2" s="421"/>
      <c r="R2" s="421"/>
      <c r="S2" s="42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4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18">
      <c r="A3" s="436"/>
      <c r="B3" s="471" t="s">
        <v>2</v>
      </c>
      <c r="C3" s="421"/>
      <c r="D3" s="421"/>
      <c r="E3" s="421"/>
      <c r="F3" s="421"/>
      <c r="G3" s="421"/>
      <c r="H3" s="421"/>
      <c r="I3" s="421"/>
      <c r="J3" s="421"/>
      <c r="K3" s="421"/>
      <c r="L3" s="421"/>
      <c r="M3" s="421"/>
      <c r="N3" s="421"/>
      <c r="O3" s="421"/>
      <c r="P3" s="421"/>
      <c r="Q3" s="421"/>
      <c r="R3" s="421"/>
      <c r="S3" s="42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4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 customHeight="1">
      <c r="A4" s="12"/>
      <c r="B4" s="12"/>
      <c r="C4" s="12"/>
      <c r="D4" s="12"/>
      <c r="E4" s="43"/>
      <c r="F4" s="43"/>
      <c r="G4" s="2"/>
      <c r="H4" s="42"/>
      <c r="I4" s="42"/>
      <c r="J4" s="42"/>
      <c r="K4" s="42"/>
      <c r="L4" s="4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42"/>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c r="A5" s="474" t="s">
        <v>198</v>
      </c>
      <c r="B5" s="474" t="s">
        <v>199</v>
      </c>
      <c r="C5" s="474" t="s">
        <v>200</v>
      </c>
      <c r="D5" s="475" t="s">
        <v>201</v>
      </c>
      <c r="E5" s="421"/>
      <c r="F5" s="421"/>
      <c r="G5" s="421"/>
      <c r="H5" s="421"/>
      <c r="I5" s="421"/>
      <c r="J5" s="421"/>
      <c r="K5" s="421"/>
      <c r="L5" s="421"/>
      <c r="M5" s="422"/>
      <c r="N5" s="19"/>
      <c r="O5" s="19"/>
      <c r="P5" s="19"/>
      <c r="Q5" s="19"/>
      <c r="R5" s="19"/>
      <c r="S5" s="476"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488" t="s">
        <v>204</v>
      </c>
      <c r="AU5" s="451"/>
      <c r="AV5" s="451"/>
      <c r="AW5" s="451"/>
      <c r="AX5" s="451"/>
      <c r="AY5" s="451"/>
      <c r="AZ5" s="451"/>
      <c r="BA5" s="428"/>
      <c r="BB5" s="19"/>
      <c r="BC5" s="19"/>
      <c r="BD5" s="19"/>
      <c r="BE5" s="19"/>
      <c r="BF5" s="19"/>
      <c r="BG5" s="489" t="s">
        <v>347</v>
      </c>
      <c r="BH5" s="451"/>
      <c r="BI5" s="451"/>
      <c r="BJ5" s="451"/>
      <c r="BK5" s="428"/>
      <c r="BL5" s="504" t="s">
        <v>206</v>
      </c>
      <c r="BM5" s="451"/>
      <c r="BN5" s="451"/>
      <c r="BO5" s="451"/>
      <c r="BP5" s="451"/>
      <c r="BQ5" s="428"/>
      <c r="BR5" s="505" t="s">
        <v>207</v>
      </c>
      <c r="BS5" s="463"/>
      <c r="BT5" s="464"/>
      <c r="BU5" s="506" t="s">
        <v>208</v>
      </c>
      <c r="BV5" s="463"/>
      <c r="BW5" s="463"/>
      <c r="BX5" s="464"/>
      <c r="BY5" s="484" t="s">
        <v>209</v>
      </c>
      <c r="BZ5" s="451"/>
      <c r="CA5" s="451"/>
      <c r="CB5" s="466"/>
      <c r="CC5" s="484" t="s">
        <v>210</v>
      </c>
      <c r="CD5" s="451"/>
      <c r="CE5" s="451"/>
      <c r="CF5" s="451"/>
      <c r="CG5" s="428"/>
    </row>
    <row r="6" spans="1:85">
      <c r="A6" s="435"/>
      <c r="B6" s="435"/>
      <c r="C6" s="435"/>
      <c r="D6" s="476" t="s">
        <v>211</v>
      </c>
      <c r="E6" s="476" t="s">
        <v>348</v>
      </c>
      <c r="F6" s="476" t="s">
        <v>213</v>
      </c>
      <c r="G6" s="477" t="s">
        <v>214</v>
      </c>
      <c r="H6" s="478" t="s">
        <v>215</v>
      </c>
      <c r="I6" s="428"/>
      <c r="J6" s="478" t="s">
        <v>216</v>
      </c>
      <c r="K6" s="428"/>
      <c r="L6" s="44"/>
      <c r="M6" s="476" t="s">
        <v>217</v>
      </c>
      <c r="N6" s="19"/>
      <c r="O6" s="19"/>
      <c r="P6" s="19"/>
      <c r="Q6" s="19"/>
      <c r="R6" s="19"/>
      <c r="S6" s="435"/>
      <c r="T6" s="440" t="s">
        <v>218</v>
      </c>
      <c r="U6" s="421"/>
      <c r="V6" s="421"/>
      <c r="W6" s="421"/>
      <c r="X6" s="421"/>
      <c r="Y6" s="421"/>
      <c r="Z6" s="422"/>
      <c r="AA6" s="502" t="s">
        <v>219</v>
      </c>
      <c r="AB6" s="421"/>
      <c r="AC6" s="421"/>
      <c r="AD6" s="421"/>
      <c r="AE6" s="421"/>
      <c r="AF6" s="421"/>
      <c r="AG6" s="421"/>
      <c r="AH6" s="421"/>
      <c r="AI6" s="421"/>
      <c r="AJ6" s="421"/>
      <c r="AK6" s="421"/>
      <c r="AL6" s="421"/>
      <c r="AM6" s="421"/>
      <c r="AN6" s="421"/>
      <c r="AO6" s="421"/>
      <c r="AP6" s="422"/>
      <c r="AQ6" s="503" t="s">
        <v>220</v>
      </c>
      <c r="AR6" s="503" t="s">
        <v>221</v>
      </c>
      <c r="AS6" s="503"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142.5">
      <c r="A7" s="436"/>
      <c r="B7" s="436"/>
      <c r="C7" s="436"/>
      <c r="D7" s="436"/>
      <c r="E7" s="436"/>
      <c r="F7" s="436"/>
      <c r="G7" s="436"/>
      <c r="H7" s="431"/>
      <c r="I7" s="432"/>
      <c r="J7" s="431"/>
      <c r="K7" s="432"/>
      <c r="L7" s="44"/>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45" t="s">
        <v>235</v>
      </c>
      <c r="AB7" s="46" t="s">
        <v>236</v>
      </c>
      <c r="AC7" s="46" t="s">
        <v>237</v>
      </c>
      <c r="AD7" s="46" t="s">
        <v>236</v>
      </c>
      <c r="AE7" s="45" t="s">
        <v>238</v>
      </c>
      <c r="AF7" s="46" t="s">
        <v>236</v>
      </c>
      <c r="AG7" s="45" t="s">
        <v>239</v>
      </c>
      <c r="AH7" s="46" t="s">
        <v>236</v>
      </c>
      <c r="AI7" s="45" t="s">
        <v>240</v>
      </c>
      <c r="AJ7" s="46" t="s">
        <v>236</v>
      </c>
      <c r="AK7" s="46" t="s">
        <v>241</v>
      </c>
      <c r="AL7" s="46" t="s">
        <v>236</v>
      </c>
      <c r="AM7" s="46" t="s">
        <v>242</v>
      </c>
      <c r="AN7" s="46" t="s">
        <v>236</v>
      </c>
      <c r="AO7" s="47" t="s">
        <v>243</v>
      </c>
      <c r="AP7" s="45" t="s">
        <v>244</v>
      </c>
      <c r="AQ7" s="436"/>
      <c r="AR7" s="436"/>
      <c r="AS7" s="436"/>
      <c r="AT7" s="48" t="s">
        <v>245</v>
      </c>
      <c r="AU7" s="485" t="s">
        <v>215</v>
      </c>
      <c r="AV7" s="422"/>
      <c r="AW7" s="48" t="s">
        <v>246</v>
      </c>
      <c r="AX7" s="485" t="s">
        <v>216</v>
      </c>
      <c r="AY7" s="422"/>
      <c r="AZ7" s="44"/>
      <c r="BA7" s="48" t="s">
        <v>247</v>
      </c>
      <c r="BB7" s="19" t="s">
        <v>223</v>
      </c>
      <c r="BC7" s="19" t="s">
        <v>224</v>
      </c>
      <c r="BD7" s="19" t="s">
        <v>225</v>
      </c>
      <c r="BE7" s="19" t="s">
        <v>226</v>
      </c>
      <c r="BF7" s="19" t="s">
        <v>227</v>
      </c>
      <c r="BG7" s="49" t="s">
        <v>248</v>
      </c>
      <c r="BH7" s="49" t="s">
        <v>249</v>
      </c>
      <c r="BI7" s="49" t="s">
        <v>250</v>
      </c>
      <c r="BJ7" s="49" t="s">
        <v>251</v>
      </c>
      <c r="BK7" s="49" t="s">
        <v>252</v>
      </c>
      <c r="BL7" s="50" t="s">
        <v>253</v>
      </c>
      <c r="BM7" s="50" t="s">
        <v>254</v>
      </c>
      <c r="BN7" s="50" t="s">
        <v>249</v>
      </c>
      <c r="BO7" s="50" t="s">
        <v>255</v>
      </c>
      <c r="BP7" s="50" t="s">
        <v>256</v>
      </c>
      <c r="BQ7" s="50" t="s">
        <v>257</v>
      </c>
      <c r="BR7" s="51" t="s">
        <v>258</v>
      </c>
      <c r="BS7" s="51" t="s">
        <v>259</v>
      </c>
      <c r="BT7" s="51" t="s">
        <v>260</v>
      </c>
      <c r="BU7" s="52" t="s">
        <v>258</v>
      </c>
      <c r="BV7" s="52" t="s">
        <v>259</v>
      </c>
      <c r="BW7" s="52" t="s">
        <v>260</v>
      </c>
      <c r="BX7" s="52" t="s">
        <v>261</v>
      </c>
      <c r="BY7" s="53" t="s">
        <v>258</v>
      </c>
      <c r="BZ7" s="53" t="s">
        <v>259</v>
      </c>
      <c r="CA7" s="53" t="s">
        <v>260</v>
      </c>
      <c r="CB7" s="54" t="s">
        <v>261</v>
      </c>
      <c r="CC7" s="51" t="s">
        <v>258</v>
      </c>
      <c r="CD7" s="51" t="s">
        <v>259</v>
      </c>
      <c r="CE7" s="51" t="s">
        <v>260</v>
      </c>
      <c r="CF7" s="51" t="s">
        <v>261</v>
      </c>
      <c r="CG7" s="51" t="s">
        <v>262</v>
      </c>
    </row>
    <row r="8" spans="1:85" ht="107.25" customHeight="1">
      <c r="A8" s="507" t="s">
        <v>19</v>
      </c>
      <c r="B8" s="508" t="s">
        <v>349</v>
      </c>
      <c r="C8" s="507" t="s">
        <v>42</v>
      </c>
      <c r="D8" s="507" t="s">
        <v>350</v>
      </c>
      <c r="E8" s="507" t="s">
        <v>351</v>
      </c>
      <c r="F8" s="507" t="s">
        <v>352</v>
      </c>
      <c r="G8" s="507" t="s">
        <v>268</v>
      </c>
      <c r="H8" s="479">
        <v>5</v>
      </c>
      <c r="I8" s="483" t="str">
        <f>IF(H8=5,"CASI SEGURO",IF(H8=4,"PROBABLE",IF(H8=3,"POSIBLE",IF(H8=2,"IMPROBABLE","RARA VEZ"))))</f>
        <v>CASI SEGURO</v>
      </c>
      <c r="J8" s="479">
        <v>2</v>
      </c>
      <c r="K8" s="483" t="str">
        <f>IF(J8=1,"INSIGNIFICANTE",IF(J8=2,"MENOR",IF(J8=3,"MODERADO",IF(J8=4,"MAYOR","CATASTRÓFICO"))))</f>
        <v>MENOR</v>
      </c>
      <c r="L8" s="483">
        <f>IF(J8=2,H8+20,IF(J8=3,H8+30,IF(J8=4,H8+40,IF(J8=5,H8+50,H8+10))))</f>
        <v>25</v>
      </c>
      <c r="M8" s="490" t="str">
        <f>IF(J8=1,$N$8,IF(J8=2,$O$8,IF(J8=3,$P$8,IF(J8=4,$Q$8,$R$8))))</f>
        <v>ALTA 5:2</v>
      </c>
      <c r="N8" s="491" t="str">
        <f>IF($L8=11,"BAJA 1:1",IF($L8=12,"BAJA 2:1",IF($L8=13,"BAJA 3:1",IF($L8=14,"MODERADA 4:1","ALTA 5:1"))))</f>
        <v>ALTA 5:1</v>
      </c>
      <c r="O8" s="480" t="str">
        <f>IF($L8=21,"BAJA 1:2",IF($L8=22,"BAJA 2:2",IF($L8=23,"MODERADA 3:2",IF($L8=24,"ALTA 4:2","ALTA 5:2"))))</f>
        <v>ALTA 5:2</v>
      </c>
      <c r="P8" s="480" t="str">
        <f>IF($L8=31,"MODERADA 1:3",IF($L8=32,"MODERADA 2:3",IF($L8=33,"ALTA 3:3",IF($L8=34,"ALTA 4:3","EXTREMA 5:3"))))</f>
        <v>EXTREMA 5:3</v>
      </c>
      <c r="Q8" s="480" t="str">
        <f>IF($L8=41,"ALTA 1:4",IF($L8=42,"ALTA 2:4",IF($L8=43,"EXTREMA 3:4",IF($L8=44,"EXTREMA 4:4","EXTREMA 5:4"))))</f>
        <v>EXTREMA 5:4</v>
      </c>
      <c r="R8" s="481" t="str">
        <f>IF($L8=51,"ALTA 1:5",IF($L8=52,"EXTREMA 2:5",IF($L8=53,"EXTREMA 3:5",IF($L8=54,"EXTREMA 4:5","EXTREMA 5:5"))))</f>
        <v>EXTREMA 5:5</v>
      </c>
      <c r="S8" s="479" t="s">
        <v>353</v>
      </c>
      <c r="T8" s="55" t="s">
        <v>354</v>
      </c>
      <c r="U8" s="56" t="s">
        <v>355</v>
      </c>
      <c r="V8" s="57" t="s">
        <v>356</v>
      </c>
      <c r="W8" s="58" t="s">
        <v>357</v>
      </c>
      <c r="X8" s="58" t="s">
        <v>358</v>
      </c>
      <c r="Y8" s="59" t="s">
        <v>359</v>
      </c>
      <c r="Z8" s="60" t="s">
        <v>360</v>
      </c>
      <c r="AA8" s="61" t="s">
        <v>277</v>
      </c>
      <c r="AB8" s="60">
        <f t="shared" ref="AB8:AB10" si="0">IF(AA8 = "Asignado",$AB$90,IF(AA8="No asignado",0,""))</f>
        <v>15</v>
      </c>
      <c r="AC8" s="62" t="s">
        <v>335</v>
      </c>
      <c r="AD8" s="60">
        <f t="shared" ref="AD8:AD10" si="1">IF(AC8 = "Adecuado",$AB$90,IF(AC8="No adecuado",0,""))</f>
        <v>0</v>
      </c>
      <c r="AE8" s="60" t="s">
        <v>279</v>
      </c>
      <c r="AF8" s="60">
        <f t="shared" ref="AF8:AF10" si="2">IF(AE8 = "Oportuna",$AB$90,IF(AE8="Inoportuna",0,""))</f>
        <v>15</v>
      </c>
      <c r="AG8" s="61" t="s">
        <v>337</v>
      </c>
      <c r="AH8" s="61">
        <f t="shared" ref="AH8:AH10" si="3">IF(AG8 = "Prevenir",$AB$90,IF(AG8="Detectar",$AB$91,IF(AG8="No es un control",0,"")))</f>
        <v>10</v>
      </c>
      <c r="AI8" s="61" t="s">
        <v>280</v>
      </c>
      <c r="AJ8" s="61">
        <f t="shared" ref="AJ8:AJ10" si="4">IF(AI8 = "Confiable",$AB$90,IF(AI8="No confiable",0,""))</f>
        <v>15</v>
      </c>
      <c r="AK8" s="63" t="s">
        <v>281</v>
      </c>
      <c r="AL8" s="60">
        <f t="shared" ref="AL8:AL10" si="5">IF(AK8 = "Se investigan y resuelven oportunamente",$AB$90,IF(AK8="No se investigan y resuelven oportunamente",0,""))</f>
        <v>15</v>
      </c>
      <c r="AM8" s="61" t="s">
        <v>282</v>
      </c>
      <c r="AN8" s="61">
        <f t="shared" ref="AN8:AN10" si="6">IF(AM8 = "Completa",$AB$90,IF(AM8="Incompleta",$AB$91,IF(AM8="No existe",0,"")))</f>
        <v>15</v>
      </c>
      <c r="AO8" s="61">
        <f t="shared" ref="AO8:AO10" si="7">+AB8+AD8+AF8+AH8+AJ8+AL8+AN8</f>
        <v>85</v>
      </c>
      <c r="AP8" s="61" t="str">
        <f>+IF(AO8&gt;96,"Fuerte",IF(AO8&lt;86,"Débil","Moderado"))</f>
        <v>Débil</v>
      </c>
      <c r="AQ8" s="61" t="s">
        <v>283</v>
      </c>
      <c r="AR8" s="61" t="s">
        <v>345</v>
      </c>
      <c r="AS8" s="482" t="s">
        <v>341</v>
      </c>
      <c r="AT8" s="479" t="s">
        <v>342</v>
      </c>
      <c r="AU8" s="479">
        <v>3</v>
      </c>
      <c r="AV8" s="483" t="str">
        <f>IF(AU8=5,"CASI SEGURO",IF(AU8=4,"PROBABLE",IF(AU8=3,"POSIBLE",IF(AU8=2,"IMPROBABLE","RARA VEZ"))))</f>
        <v>POSIBLE</v>
      </c>
      <c r="AW8" s="479" t="s">
        <v>284</v>
      </c>
      <c r="AX8" s="479">
        <v>2</v>
      </c>
      <c r="AY8" s="483" t="str">
        <f>IF(AX8=1,"INSIGNIFICANTE",IF(AX8=2,"MENOR",IF(AX8=3,"MODERADO",IF(AX8=4,"MAYOR","CATASTRÓFICO"))))</f>
        <v>MENOR</v>
      </c>
      <c r="AZ8" s="483">
        <f>IF(AX8=2,AU8+20,IF(AX8=3,AU8+30,IF(AX8=4,AU8+40,IF(AX8=5,AU8+50,AU8+10))))</f>
        <v>23</v>
      </c>
      <c r="BA8" s="490" t="str">
        <f>IF(AX8=1,$BB8,IF(AX8=2,$BC$8,IF(AX8=3,$BD$8,IF(AX8=4,$BE$8,$BF$8))))</f>
        <v>MODERADA 3:2</v>
      </c>
      <c r="BB8" s="491" t="str">
        <f>IF($AZ8=11,"BAJA 1:1",IF($AZ8=12,"BAJA 2:1",IF($AZ8=13,"BAJA 3:1",IF($AZ8=14,"MODERADA 4:1","ALTA 5:1"))))</f>
        <v>ALTA 5:1</v>
      </c>
      <c r="BC8" s="480" t="str">
        <f>IF($AZ8=21,"BAJA 1:2",IF($AZ8=22,"BAJA 2:2",IF($AZ8=23,"MODERADA 3:2",IF($AZ8=24,"ALTA 4:2","ALTA 5:2"))))</f>
        <v>MODERADA 3:2</v>
      </c>
      <c r="BD8" s="480" t="str">
        <f>IF($AZ8=31,"MODERADA 1:3",IF($AZ8=32,"MODERADA 2:3",IF($AZ8=33,"ALTA 3:3",IF($AZ8=34,"ALTA 4:3","EXTREMA 5:3"))))</f>
        <v>EXTREMA 5:3</v>
      </c>
      <c r="BE8" s="480" t="str">
        <f>IF($AZ8=41,"ALTA 1:4",IF($AZ8=42,"ALTA 2:4",IF($AZ8=43,"EXTREMA 3:4",IF($AZ8=44,"EXTREMA 4:4","EXTREMA 5:4"))))</f>
        <v>EXTREMA 5:4</v>
      </c>
      <c r="BF8" s="481" t="str">
        <f>IF($AZ8=51,"ALTA 1:5",IF($AZ8=52,"EXTREMA 2:5",IF($AZ8=53,"EXTREMA 3:5",IF($AZ8=54,"EXTREMA 4:5","EXTREMA 5:5"))))</f>
        <v>EXTREMA 5:5</v>
      </c>
      <c r="BG8" s="509" t="s">
        <v>361</v>
      </c>
      <c r="BH8" s="486" t="s">
        <v>362</v>
      </c>
      <c r="BI8" s="487">
        <v>43831</v>
      </c>
      <c r="BJ8" s="487">
        <v>44196</v>
      </c>
      <c r="BK8" s="486" t="s">
        <v>363</v>
      </c>
      <c r="BL8" s="479"/>
      <c r="BM8" s="479"/>
      <c r="BN8" s="479"/>
      <c r="BO8" s="479"/>
      <c r="BP8" s="479"/>
      <c r="BQ8" s="479"/>
      <c r="BR8" s="492" t="s">
        <v>364</v>
      </c>
      <c r="BS8" s="493" t="s">
        <v>365</v>
      </c>
      <c r="BT8" s="492" t="s">
        <v>366</v>
      </c>
      <c r="BU8" s="494" t="s">
        <v>367</v>
      </c>
      <c r="BV8" s="493" t="s">
        <v>368</v>
      </c>
      <c r="BW8" s="494" t="s">
        <v>369</v>
      </c>
      <c r="BX8" s="497" t="s">
        <v>370</v>
      </c>
      <c r="BY8" s="499" t="s">
        <v>371</v>
      </c>
      <c r="BZ8" s="499" t="s">
        <v>368</v>
      </c>
      <c r="CA8" s="500" t="s">
        <v>372</v>
      </c>
      <c r="CB8" s="497" t="s">
        <v>373</v>
      </c>
      <c r="CC8" s="501" t="s">
        <v>374</v>
      </c>
      <c r="CD8" s="499"/>
      <c r="CE8" s="495" t="s">
        <v>375</v>
      </c>
      <c r="CF8" s="496" t="s">
        <v>376</v>
      </c>
      <c r="CG8" s="35"/>
    </row>
    <row r="9" spans="1:85" ht="213" customHeight="1">
      <c r="A9" s="436"/>
      <c r="B9" s="436"/>
      <c r="C9" s="436"/>
      <c r="D9" s="435"/>
      <c r="E9" s="435"/>
      <c r="F9" s="435"/>
      <c r="G9" s="435"/>
      <c r="H9" s="435"/>
      <c r="I9" s="513"/>
      <c r="J9" s="435"/>
      <c r="K9" s="513"/>
      <c r="L9" s="513"/>
      <c r="M9" s="513"/>
      <c r="N9" s="429"/>
      <c r="O9" s="460"/>
      <c r="P9" s="460"/>
      <c r="Q9" s="460"/>
      <c r="R9" s="430"/>
      <c r="S9" s="435"/>
      <c r="T9" s="55" t="s">
        <v>377</v>
      </c>
      <c r="U9" s="64" t="s">
        <v>378</v>
      </c>
      <c r="V9" s="64" t="s">
        <v>379</v>
      </c>
      <c r="W9" s="56" t="s">
        <v>380</v>
      </c>
      <c r="X9" s="56" t="s">
        <v>381</v>
      </c>
      <c r="Y9" s="65" t="s">
        <v>382</v>
      </c>
      <c r="Z9" s="58" t="s">
        <v>383</v>
      </c>
      <c r="AA9" s="66" t="s">
        <v>277</v>
      </c>
      <c r="AB9" s="60">
        <f t="shared" si="0"/>
        <v>15</v>
      </c>
      <c r="AC9" s="66" t="s">
        <v>278</v>
      </c>
      <c r="AD9" s="60">
        <f t="shared" si="1"/>
        <v>15</v>
      </c>
      <c r="AE9" s="66" t="s">
        <v>336</v>
      </c>
      <c r="AF9" s="60">
        <f t="shared" si="2"/>
        <v>0</v>
      </c>
      <c r="AG9" s="66" t="s">
        <v>337</v>
      </c>
      <c r="AH9" s="61">
        <f t="shared" si="3"/>
        <v>10</v>
      </c>
      <c r="AI9" s="66" t="s">
        <v>280</v>
      </c>
      <c r="AJ9" s="61">
        <f t="shared" si="4"/>
        <v>15</v>
      </c>
      <c r="AK9" s="57" t="s">
        <v>281</v>
      </c>
      <c r="AL9" s="60">
        <f t="shared" si="5"/>
        <v>15</v>
      </c>
      <c r="AM9" s="66" t="s">
        <v>282</v>
      </c>
      <c r="AN9" s="61">
        <f t="shared" si="6"/>
        <v>15</v>
      </c>
      <c r="AO9" s="66">
        <f t="shared" si="7"/>
        <v>85</v>
      </c>
      <c r="AP9" s="66" t="str">
        <f t="shared" ref="AP9:AP10" si="8">+IF(AO9&gt;96,"Fuerte",IF(AO9&lt;85,"Débil","Moderado"))</f>
        <v>Moderado</v>
      </c>
      <c r="AQ9" s="66" t="s">
        <v>283</v>
      </c>
      <c r="AR9" s="61" t="s">
        <v>341</v>
      </c>
      <c r="AS9" s="436"/>
      <c r="AT9" s="436"/>
      <c r="AU9" s="436"/>
      <c r="AV9" s="436"/>
      <c r="AW9" s="436"/>
      <c r="AX9" s="436"/>
      <c r="AY9" s="436"/>
      <c r="AZ9" s="436"/>
      <c r="BA9" s="436"/>
      <c r="BB9" s="429"/>
      <c r="BC9" s="460"/>
      <c r="BD9" s="460"/>
      <c r="BE9" s="460"/>
      <c r="BF9" s="430"/>
      <c r="BG9" s="436"/>
      <c r="BH9" s="436"/>
      <c r="BI9" s="436"/>
      <c r="BJ9" s="436"/>
      <c r="BK9" s="436"/>
      <c r="BL9" s="436"/>
      <c r="BM9" s="436"/>
      <c r="BN9" s="436"/>
      <c r="BO9" s="436"/>
      <c r="BP9" s="436"/>
      <c r="BQ9" s="436"/>
      <c r="BR9" s="436"/>
      <c r="BS9" s="436"/>
      <c r="BT9" s="436"/>
      <c r="BU9" s="436"/>
      <c r="BV9" s="436"/>
      <c r="BW9" s="436"/>
      <c r="BX9" s="498"/>
      <c r="BY9" s="436"/>
      <c r="BZ9" s="436"/>
      <c r="CA9" s="436"/>
      <c r="CB9" s="498"/>
      <c r="CC9" s="436"/>
      <c r="CD9" s="436"/>
      <c r="CE9" s="436"/>
      <c r="CF9" s="436"/>
      <c r="CG9" s="35"/>
    </row>
    <row r="10" spans="1:85" ht="23.25" customHeight="1">
      <c r="A10" s="507" t="s">
        <v>19</v>
      </c>
      <c r="B10" s="508" t="s">
        <v>349</v>
      </c>
      <c r="C10" s="479" t="s">
        <v>384</v>
      </c>
      <c r="D10" s="507" t="s">
        <v>385</v>
      </c>
      <c r="E10" s="507" t="s">
        <v>386</v>
      </c>
      <c r="F10" s="507" t="s">
        <v>387</v>
      </c>
      <c r="G10" s="507" t="s">
        <v>330</v>
      </c>
      <c r="H10" s="507">
        <v>1</v>
      </c>
      <c r="I10" s="512" t="str">
        <f>IF(H10=5,"CASI SEGURO",IF(H10=4,"PROBABLE",IF(H10=3,"POSIBLE",IF(H10=2,"IMPROBABLE","RARA VEZ"))))</f>
        <v>RARA VEZ</v>
      </c>
      <c r="J10" s="507">
        <v>5</v>
      </c>
      <c r="K10" s="512" t="str">
        <f>IF(J10=1,"INSIGNIFICANTE",IF(J10=2,"MENOR",IF(J10=3,"MODERADO",IF(J10=4,"MAYOR","CATASTRÓFICO"))))</f>
        <v>CATASTRÓFICO</v>
      </c>
      <c r="L10" s="512">
        <f>IF(J10=2,H10+20,IF(J10=3,H10+30,IF(J10=4,H10+40,IF(J10=5,H10+50,H10+10))))</f>
        <v>51</v>
      </c>
      <c r="M10" s="514" t="str">
        <f>IF(J10=1,N10,IF(J10=2,O10,IF(J10=3,P10,IF(J10=4,Q10,R10))))</f>
        <v>ALTA 1:5</v>
      </c>
      <c r="N10" s="491" t="str">
        <f>IF($L10=11,"BAJA 1:1",IF($L10=12,"BAJA 2:1",IF($L10=13,"BAJA 3:1",IF($L10=14,"MODERADA 4:1","ALTA 5:1"))))</f>
        <v>ALTA 5:1</v>
      </c>
      <c r="O10" s="480" t="str">
        <f>IF($L10=21,"BAJA 1:2",IF($L10=22,"BAJA 2:2",IF($L10=23,"MODERADA 3:2",IF($L10=24,"ALTA 4:2","ALTA 5:2"))))</f>
        <v>ALTA 5:2</v>
      </c>
      <c r="P10" s="480" t="str">
        <f>IF($L10=31,"MODERADA 1:3",IF($L10=32,"MODERADA 2:3",IF($L10=33,"ALTA 3:3",IF($L10=34,"ALTA 4:3","EXTREMA 5:3"))))</f>
        <v>EXTREMA 5:3</v>
      </c>
      <c r="Q10" s="480" t="str">
        <f>IF($L10=41,"ALTA 1:4",IF($L10=42,"ALTA 2:4",IF($L10=43,"EXTREMA 3:4",IF($L10=44,"EXTREMA 4:4","EXTREMA 5:4"))))</f>
        <v>EXTREMA 5:4</v>
      </c>
      <c r="R10" s="481" t="str">
        <f>IF($L10=51,"ALTA 1:5",IF($L10=52,"EXTREMA 2:5",IF($L10=53,"EXTREMA 3:5",IF($L10=54,"EXTREMA 4:5","EXTREMA 5:5"))))</f>
        <v>ALTA 1:5</v>
      </c>
      <c r="S10" s="507" t="s">
        <v>353</v>
      </c>
      <c r="T10" s="516" t="s">
        <v>388</v>
      </c>
      <c r="U10" s="517" t="s">
        <v>389</v>
      </c>
      <c r="V10" s="518" t="s">
        <v>390</v>
      </c>
      <c r="W10" s="518" t="s">
        <v>391</v>
      </c>
      <c r="X10" s="518" t="s">
        <v>392</v>
      </c>
      <c r="Y10" s="519" t="s">
        <v>393</v>
      </c>
      <c r="Z10" s="510" t="s">
        <v>360</v>
      </c>
      <c r="AA10" s="510" t="s">
        <v>277</v>
      </c>
      <c r="AB10" s="510">
        <f t="shared" si="0"/>
        <v>15</v>
      </c>
      <c r="AC10" s="510" t="s">
        <v>278</v>
      </c>
      <c r="AD10" s="510">
        <f t="shared" si="1"/>
        <v>15</v>
      </c>
      <c r="AE10" s="510" t="s">
        <v>279</v>
      </c>
      <c r="AF10" s="510">
        <f t="shared" si="2"/>
        <v>15</v>
      </c>
      <c r="AG10" s="510" t="s">
        <v>276</v>
      </c>
      <c r="AH10" s="510">
        <f t="shared" si="3"/>
        <v>15</v>
      </c>
      <c r="AI10" s="510" t="s">
        <v>280</v>
      </c>
      <c r="AJ10" s="510">
        <f t="shared" si="4"/>
        <v>15</v>
      </c>
      <c r="AK10" s="511" t="s">
        <v>281</v>
      </c>
      <c r="AL10" s="510">
        <f t="shared" si="5"/>
        <v>15</v>
      </c>
      <c r="AM10" s="510" t="s">
        <v>282</v>
      </c>
      <c r="AN10" s="510">
        <f t="shared" si="6"/>
        <v>15</v>
      </c>
      <c r="AO10" s="510">
        <f t="shared" si="7"/>
        <v>105</v>
      </c>
      <c r="AP10" s="510" t="str">
        <f t="shared" si="8"/>
        <v>Fuerte</v>
      </c>
      <c r="AQ10" s="510" t="s">
        <v>283</v>
      </c>
      <c r="AR10" s="510" t="s">
        <v>283</v>
      </c>
      <c r="AS10" s="510" t="s">
        <v>283</v>
      </c>
      <c r="AT10" s="507" t="s">
        <v>284</v>
      </c>
      <c r="AU10" s="507">
        <v>1</v>
      </c>
      <c r="AV10" s="512" t="str">
        <f>IF(AU10=5,"CASI SEGURO",IF(AU10=4,"PROBABLE",IF(AU10=3,"POSIBLE",IF(AU10=2,"IMPROBABLE","RARA VEZ"))))</f>
        <v>RARA VEZ</v>
      </c>
      <c r="AW10" s="507" t="s">
        <v>284</v>
      </c>
      <c r="AX10" s="507">
        <v>5</v>
      </c>
      <c r="AY10" s="512" t="str">
        <f>IF(AX10=1,"INSIGNIFICANTE",IF(AX10=2,"MENOR",IF(AX10=3,"MODERADO",IF(AX10=4,"MAYOR","CATASTRÓFICO"))))</f>
        <v>CATASTRÓFICO</v>
      </c>
      <c r="AZ10" s="512">
        <f>IF(AX10=2,AU10+20,IF(AX10=3,AU10+30,IF(AX10=4,AU10+40,IF(AX10=5,AU10+50,AU10+10))))</f>
        <v>51</v>
      </c>
      <c r="BA10" s="514" t="str">
        <f>IF(AX10=1,$BB10,IF(AX10=2,$BC$10,IF(AX10=3,$BD$10,IF(AX10=4,$BE$10,$BF$10))))</f>
        <v>ALTA 1:5</v>
      </c>
      <c r="BB10" s="491" t="str">
        <f>IF($AZ10=11,"BAJA 1:1",IF($AZ10=12,"BAJA 2:1",IF($AZ10=13,"BAJA 3:1",IF($AZ10=14,"MODERADA 4:1","ALTA 5:1"))))</f>
        <v>ALTA 5:1</v>
      </c>
      <c r="BC10" s="480" t="str">
        <f>IF($AZ10=21,"BAJA 1:2",IF($AZ10=22,"BAJA 2:2",IF($AZ10=23,"MODERADA 3:2",IF($AZ10=24,"ALTA 4:2","ALTA 5:2"))))</f>
        <v>ALTA 5:2</v>
      </c>
      <c r="BD10" s="480" t="str">
        <f>IF($AZ10=31,"MODERADA 1:3",IF($AZ10=32,"MODERADA 2:3",IF($AZ10=33,"ALTA 3:3",IF($AZ10=34,"ALTA 4:3","EXTREMA 5:3"))))</f>
        <v>EXTREMA 5:3</v>
      </c>
      <c r="BE10" s="480" t="str">
        <f>IF($AZ10=41,"ALTA 1:4",IF($AZ10=42,"ALTA 2:4",IF($AZ10=43,"EXTREMA 3:4",IF($AZ10=44,"EXTREMA 4:4","EXTREMA 5:4"))))</f>
        <v>EXTREMA 5:4</v>
      </c>
      <c r="BF10" s="481" t="str">
        <f>IF($AZ10=51,"ALTA 1:5",IF($AZ10=52,"EXTREMA 2:5",IF($AZ10=53,"EXTREMA 3:5",IF($AZ10=54,"EXTREMA 4:5","EXTREMA 5:5"))))</f>
        <v>ALTA 1:5</v>
      </c>
      <c r="BG10" s="509" t="s">
        <v>394</v>
      </c>
      <c r="BH10" s="486" t="s">
        <v>395</v>
      </c>
      <c r="BI10" s="487">
        <v>43831</v>
      </c>
      <c r="BJ10" s="487">
        <v>44196</v>
      </c>
      <c r="BK10" s="486" t="s">
        <v>396</v>
      </c>
      <c r="BL10" s="499" t="s">
        <v>397</v>
      </c>
      <c r="BM10" s="507" t="s">
        <v>398</v>
      </c>
      <c r="BN10" s="507" t="s">
        <v>399</v>
      </c>
      <c r="BO10" s="507" t="s">
        <v>400</v>
      </c>
      <c r="BP10" s="507" t="s">
        <v>401</v>
      </c>
      <c r="BQ10" s="507" t="s">
        <v>402</v>
      </c>
      <c r="BR10" s="496" t="s">
        <v>403</v>
      </c>
      <c r="BS10" s="499" t="s">
        <v>404</v>
      </c>
      <c r="BT10" s="496" t="s">
        <v>405</v>
      </c>
      <c r="BU10" s="500" t="s">
        <v>406</v>
      </c>
      <c r="BV10" s="499" t="s">
        <v>404</v>
      </c>
      <c r="BW10" s="500" t="s">
        <v>407</v>
      </c>
      <c r="BX10" s="497" t="s">
        <v>408</v>
      </c>
      <c r="BY10" s="500" t="s">
        <v>409</v>
      </c>
      <c r="BZ10" s="499" t="s">
        <v>404</v>
      </c>
      <c r="CA10" s="500" t="s">
        <v>410</v>
      </c>
      <c r="CB10" s="497" t="s">
        <v>411</v>
      </c>
      <c r="CC10" s="495" t="s">
        <v>412</v>
      </c>
      <c r="CD10" s="499"/>
      <c r="CE10" s="495" t="s">
        <v>413</v>
      </c>
      <c r="CF10" s="496" t="s">
        <v>414</v>
      </c>
      <c r="CG10" s="35"/>
    </row>
    <row r="11" spans="1:85" ht="23.25" customHeight="1">
      <c r="A11" s="435"/>
      <c r="B11" s="435"/>
      <c r="C11" s="435"/>
      <c r="D11" s="435"/>
      <c r="E11" s="435"/>
      <c r="F11" s="435"/>
      <c r="G11" s="435"/>
      <c r="H11" s="435"/>
      <c r="I11" s="435"/>
      <c r="J11" s="435"/>
      <c r="K11" s="435"/>
      <c r="L11" s="435"/>
      <c r="M11" s="435"/>
      <c r="N11" s="429"/>
      <c r="O11" s="460"/>
      <c r="P11" s="460"/>
      <c r="Q11" s="460"/>
      <c r="R11" s="430"/>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29"/>
      <c r="BC11" s="460"/>
      <c r="BD11" s="460"/>
      <c r="BE11" s="460"/>
      <c r="BF11" s="430"/>
      <c r="BG11" s="435"/>
      <c r="BH11" s="435"/>
      <c r="BI11" s="435"/>
      <c r="BJ11" s="435"/>
      <c r="BK11" s="435"/>
      <c r="BL11" s="435"/>
      <c r="BM11" s="435"/>
      <c r="BN11" s="435"/>
      <c r="BO11" s="435"/>
      <c r="BP11" s="435"/>
      <c r="BQ11" s="435"/>
      <c r="BR11" s="435"/>
      <c r="BS11" s="435"/>
      <c r="BT11" s="435"/>
      <c r="BU11" s="435"/>
      <c r="BV11" s="435"/>
      <c r="BW11" s="435"/>
      <c r="BX11" s="515"/>
      <c r="BY11" s="435"/>
      <c r="BZ11" s="435"/>
      <c r="CA11" s="435"/>
      <c r="CB11" s="515"/>
      <c r="CC11" s="435"/>
      <c r="CD11" s="435"/>
      <c r="CE11" s="435"/>
      <c r="CF11" s="435"/>
      <c r="CG11" s="35"/>
    </row>
    <row r="12" spans="1:85" ht="23.25" customHeight="1">
      <c r="A12" s="435"/>
      <c r="B12" s="435"/>
      <c r="C12" s="435"/>
      <c r="D12" s="435"/>
      <c r="E12" s="435"/>
      <c r="F12" s="435"/>
      <c r="G12" s="435"/>
      <c r="H12" s="435"/>
      <c r="I12" s="435"/>
      <c r="J12" s="435"/>
      <c r="K12" s="435"/>
      <c r="L12" s="435"/>
      <c r="M12" s="435"/>
      <c r="N12" s="429"/>
      <c r="O12" s="460"/>
      <c r="P12" s="460"/>
      <c r="Q12" s="460"/>
      <c r="R12" s="430"/>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29"/>
      <c r="BC12" s="460"/>
      <c r="BD12" s="460"/>
      <c r="BE12" s="460"/>
      <c r="BF12" s="430"/>
      <c r="BG12" s="435"/>
      <c r="BH12" s="435"/>
      <c r="BI12" s="435"/>
      <c r="BJ12" s="435"/>
      <c r="BK12" s="435"/>
      <c r="BL12" s="435"/>
      <c r="BM12" s="435"/>
      <c r="BN12" s="435"/>
      <c r="BO12" s="435"/>
      <c r="BP12" s="435"/>
      <c r="BQ12" s="435"/>
      <c r="BR12" s="435"/>
      <c r="BS12" s="435"/>
      <c r="BT12" s="435"/>
      <c r="BU12" s="435"/>
      <c r="BV12" s="435"/>
      <c r="BW12" s="435"/>
      <c r="BX12" s="515"/>
      <c r="BY12" s="435"/>
      <c r="BZ12" s="435"/>
      <c r="CA12" s="435"/>
      <c r="CB12" s="515"/>
      <c r="CC12" s="435"/>
      <c r="CD12" s="435"/>
      <c r="CE12" s="435"/>
      <c r="CF12" s="435"/>
      <c r="CG12" s="35"/>
    </row>
    <row r="13" spans="1:85" ht="23.25" customHeight="1">
      <c r="A13" s="435"/>
      <c r="B13" s="435"/>
      <c r="C13" s="435"/>
      <c r="D13" s="435"/>
      <c r="E13" s="435"/>
      <c r="F13" s="435"/>
      <c r="G13" s="435"/>
      <c r="H13" s="435"/>
      <c r="I13" s="435"/>
      <c r="J13" s="435"/>
      <c r="K13" s="435"/>
      <c r="L13" s="435"/>
      <c r="M13" s="435"/>
      <c r="N13" s="429"/>
      <c r="O13" s="460"/>
      <c r="P13" s="460"/>
      <c r="Q13" s="460"/>
      <c r="R13" s="430"/>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29"/>
      <c r="BC13" s="460"/>
      <c r="BD13" s="460"/>
      <c r="BE13" s="460"/>
      <c r="BF13" s="430"/>
      <c r="BG13" s="435"/>
      <c r="BH13" s="435"/>
      <c r="BI13" s="435"/>
      <c r="BJ13" s="435"/>
      <c r="BK13" s="435"/>
      <c r="BL13" s="435"/>
      <c r="BM13" s="435"/>
      <c r="BN13" s="435"/>
      <c r="BO13" s="435"/>
      <c r="BP13" s="435"/>
      <c r="BQ13" s="435"/>
      <c r="BR13" s="435"/>
      <c r="BS13" s="435"/>
      <c r="BT13" s="435"/>
      <c r="BU13" s="435"/>
      <c r="BV13" s="435"/>
      <c r="BW13" s="435"/>
      <c r="BX13" s="515"/>
      <c r="BY13" s="435"/>
      <c r="BZ13" s="435"/>
      <c r="CA13" s="435"/>
      <c r="CB13" s="515"/>
      <c r="CC13" s="435"/>
      <c r="CD13" s="435"/>
      <c r="CE13" s="435"/>
      <c r="CF13" s="435"/>
      <c r="CG13" s="35"/>
    </row>
    <row r="14" spans="1:85" ht="112.5" customHeight="1">
      <c r="A14" s="436"/>
      <c r="B14" s="436"/>
      <c r="C14" s="435"/>
      <c r="D14" s="435"/>
      <c r="E14" s="435"/>
      <c r="F14" s="435"/>
      <c r="G14" s="435"/>
      <c r="H14" s="435"/>
      <c r="I14" s="513"/>
      <c r="J14" s="435"/>
      <c r="K14" s="513"/>
      <c r="L14" s="513"/>
      <c r="M14" s="513"/>
      <c r="N14" s="429"/>
      <c r="O14" s="460"/>
      <c r="P14" s="460"/>
      <c r="Q14" s="460"/>
      <c r="R14" s="430"/>
      <c r="S14" s="435"/>
      <c r="T14" s="513"/>
      <c r="U14" s="513"/>
      <c r="V14" s="513"/>
      <c r="W14" s="513"/>
      <c r="X14" s="513"/>
      <c r="Y14" s="513"/>
      <c r="Z14" s="435"/>
      <c r="AA14" s="435"/>
      <c r="AB14" s="435"/>
      <c r="AC14" s="435"/>
      <c r="AD14" s="435"/>
      <c r="AE14" s="435"/>
      <c r="AF14" s="435"/>
      <c r="AG14" s="435"/>
      <c r="AH14" s="435"/>
      <c r="AI14" s="435"/>
      <c r="AJ14" s="435"/>
      <c r="AK14" s="435"/>
      <c r="AL14" s="435"/>
      <c r="AM14" s="435"/>
      <c r="AN14" s="435"/>
      <c r="AO14" s="435"/>
      <c r="AP14" s="435"/>
      <c r="AQ14" s="435"/>
      <c r="AR14" s="435"/>
      <c r="AS14" s="436"/>
      <c r="AT14" s="436"/>
      <c r="AU14" s="436"/>
      <c r="AV14" s="513"/>
      <c r="AW14" s="436"/>
      <c r="AX14" s="436"/>
      <c r="AY14" s="513"/>
      <c r="AZ14" s="513"/>
      <c r="BA14" s="513"/>
      <c r="BB14" s="429"/>
      <c r="BC14" s="460"/>
      <c r="BD14" s="460"/>
      <c r="BE14" s="460"/>
      <c r="BF14" s="430"/>
      <c r="BG14" s="513"/>
      <c r="BH14" s="513"/>
      <c r="BI14" s="513"/>
      <c r="BJ14" s="513"/>
      <c r="BK14" s="513"/>
      <c r="BL14" s="513"/>
      <c r="BM14" s="436"/>
      <c r="BN14" s="436"/>
      <c r="BO14" s="436"/>
      <c r="BP14" s="436"/>
      <c r="BQ14" s="436"/>
      <c r="BR14" s="513"/>
      <c r="BS14" s="513"/>
      <c r="BT14" s="513"/>
      <c r="BU14" s="513"/>
      <c r="BV14" s="513"/>
      <c r="BW14" s="513"/>
      <c r="BX14" s="498"/>
      <c r="BY14" s="436"/>
      <c r="BZ14" s="436"/>
      <c r="CA14" s="436"/>
      <c r="CB14" s="498"/>
      <c r="CC14" s="436"/>
      <c r="CD14" s="436"/>
      <c r="CE14" s="436"/>
      <c r="CF14" s="436"/>
      <c r="CG14" s="35"/>
    </row>
    <row r="15" spans="1:85" ht="85.5" customHeight="1">
      <c r="A15" s="507" t="s">
        <v>19</v>
      </c>
      <c r="B15" s="508" t="s">
        <v>349</v>
      </c>
      <c r="C15" s="507" t="s">
        <v>415</v>
      </c>
      <c r="D15" s="507" t="s">
        <v>416</v>
      </c>
      <c r="E15" s="507" t="s">
        <v>417</v>
      </c>
      <c r="F15" s="507" t="s">
        <v>418</v>
      </c>
      <c r="G15" s="507" t="s">
        <v>268</v>
      </c>
      <c r="H15" s="507">
        <v>4</v>
      </c>
      <c r="I15" s="512" t="str">
        <f>IF(H15=5,"CASI SEGURO",IF(H15=4,"PROBABLE",IF(H15=3,"POSIBLE",IF(H15=2,"IMPROBABLE","RARA VEZ"))))</f>
        <v>PROBABLE</v>
      </c>
      <c r="J15" s="507">
        <v>3</v>
      </c>
      <c r="K15" s="512" t="str">
        <f>IF(J15=1,"INSIGNIFICANTE",IF(J15=2,"MENOR",IF(J15=3,"MODERADO",IF(J15=4,"MAYOR","CATASTRÓFICO"))))</f>
        <v>MODERADO</v>
      </c>
      <c r="L15" s="512">
        <f>IF(J15=2,H15+20,IF(J15=3,H15+30,IF(J15=4,H15+40,IF(J15=5,H15+50,H15+10))))</f>
        <v>34</v>
      </c>
      <c r="M15" s="514" t="str">
        <f>IF(J15=1,N15,IF(J15=2,O15,IF(J15=3,P15,IF(J15=4,Q15,R15))))</f>
        <v>ALTA 4:3</v>
      </c>
      <c r="N15" s="520" t="str">
        <f>IF($L15=11,"BAJA 1:1",IF($L15=12,"BAJA 2:1",IF($L15=13,"BAJA 3:1",IF($L15=14,"MODERADA 4:1","ALTA 5:1"))))</f>
        <v>ALTA 5:1</v>
      </c>
      <c r="O15" s="520" t="str">
        <f>IF($L15=21,"BAJA 1:2",IF($L15=22,"BAJA 2:2",IF($L15=23,"MODERADA 3:2",IF($L15=24,"ALTA 4:2","ALTA 5:2"))))</f>
        <v>ALTA 5:2</v>
      </c>
      <c r="P15" s="520" t="str">
        <f>IF($L15=31,"MODERADA 1:3",IF($L15=32,"MODERADA 2:3",IF($L15=33,"ALTA 3:3",IF($L15=34,"ALTA 4:3","EXTREMA 5:3"))))</f>
        <v>ALTA 4:3</v>
      </c>
      <c r="Q15" s="520" t="str">
        <f>IF($L15=41,"ALTA 1:4",IF($L15=42,"ALTA 2:4",IF($L15=43,"EXTREMA 3:4",IF($L15=44,"EXTREMA 4:4","EXTREMA 5:4"))))</f>
        <v>EXTREMA 5:4</v>
      </c>
      <c r="R15" s="520" t="str">
        <f>IF($L15=51,"ALTA 1:5",IF($L15=52,"EXTREMA 2:5",IF($L15=53,"EXTREMA 3:5",IF($L15=54,"EXTREMA 4:5","EXTREMA 5:5"))))</f>
        <v>EXTREMA 5:5</v>
      </c>
      <c r="S15" s="507" t="s">
        <v>269</v>
      </c>
      <c r="T15" s="59" t="s">
        <v>419</v>
      </c>
      <c r="U15" s="64" t="s">
        <v>420</v>
      </c>
      <c r="V15" s="9" t="s">
        <v>421</v>
      </c>
      <c r="W15" s="56" t="s">
        <v>422</v>
      </c>
      <c r="X15" s="56" t="s">
        <v>423</v>
      </c>
      <c r="Y15" s="65" t="s">
        <v>424</v>
      </c>
      <c r="Z15" s="9" t="s">
        <v>360</v>
      </c>
      <c r="AA15" s="66" t="s">
        <v>277</v>
      </c>
      <c r="AB15" s="67">
        <f t="shared" ref="AB15:AB16" si="9">IF(AA15 = "Asignado",$AB$90,IF(AA15="No asignado",0,""))</f>
        <v>15</v>
      </c>
      <c r="AC15" s="66" t="s">
        <v>278</v>
      </c>
      <c r="AD15" s="67">
        <f t="shared" ref="AD15:AD16" si="10">IF(AC15 = "Adecuado",$AB$90,IF(AC15="No adecuado",0,""))</f>
        <v>15</v>
      </c>
      <c r="AE15" s="66" t="s">
        <v>279</v>
      </c>
      <c r="AF15" s="67">
        <f t="shared" ref="AF15:AF16" si="11">IF(AE15 = "Oportuna",$AB$90,IF(AE15="Inoportuna",0,""))</f>
        <v>15</v>
      </c>
      <c r="AG15" s="66" t="s">
        <v>337</v>
      </c>
      <c r="AH15" s="67">
        <f t="shared" ref="AH15:AH16" si="12">IF(AG15 = "Prevenir",$AB$90,IF(AG15="Detectar",$AB$91,IF(AG15="No es un control",0,"")))</f>
        <v>10</v>
      </c>
      <c r="AI15" s="66" t="s">
        <v>280</v>
      </c>
      <c r="AJ15" s="67">
        <f t="shared" ref="AJ15:AJ16" si="13">IF(AI15 = "Confiable",$AB$90,IF(AI15="No confiable",0,""))</f>
        <v>15</v>
      </c>
      <c r="AK15" s="57" t="s">
        <v>281</v>
      </c>
      <c r="AL15" s="67">
        <f t="shared" ref="AL15:AL16" si="14">IF(AK15 = "Se investigan y resuelven oportunamente",$AB$90,IF(AK15="No se investigan y resuelven oportunamente",0,""))</f>
        <v>15</v>
      </c>
      <c r="AM15" s="66" t="s">
        <v>282</v>
      </c>
      <c r="AN15" s="66">
        <f t="shared" ref="AN15:AN16" si="15">IF(AM15 = "Completa",$AB$90,IF(AM15="Incompleta",$AB$91,IF(AM15="No existe",0,"")))</f>
        <v>15</v>
      </c>
      <c r="AO15" s="66">
        <f t="shared" ref="AO15:AO16" si="16">+AB15+AD15+AF15+AH15+AJ15+AL15+AN15</f>
        <v>100</v>
      </c>
      <c r="AP15" s="66" t="str">
        <f t="shared" ref="AP15:AP16" si="17">+IF(AO15&gt;96,"Fuerte",IF(AO15&lt;85,"Débil","Moderado"))</f>
        <v>Fuerte</v>
      </c>
      <c r="AQ15" s="66" t="s">
        <v>283</v>
      </c>
      <c r="AR15" s="66" t="s">
        <v>283</v>
      </c>
      <c r="AS15" s="510" t="s">
        <v>283</v>
      </c>
      <c r="AT15" s="507" t="s">
        <v>342</v>
      </c>
      <c r="AU15" s="507">
        <v>3</v>
      </c>
      <c r="AV15" s="512" t="str">
        <f>IF(AU15=5,"CASI SEGURO",IF(AU15=4,"PROBABLE",IF(AU15=3,"POSIBLE",IF(AU15=2,"IMPROBABLE","RARA VEZ"))))</f>
        <v>POSIBLE</v>
      </c>
      <c r="AW15" s="507" t="s">
        <v>342</v>
      </c>
      <c r="AX15" s="507">
        <v>2</v>
      </c>
      <c r="AY15" s="512" t="str">
        <f>IF(AX15=1,"INSIGNIFICANTE",IF(AX15=2,"MENOR",IF(AX15=3,"MODERADO",IF(AX15=4,"MAYOR","CATASTRÓFICO"))))</f>
        <v>MENOR</v>
      </c>
      <c r="AZ15" s="512">
        <f>IF(AX15=2,AU15+20,IF(AX15=3,AU15+30,IF(AX15=4,AU15+40,IF(AX15=5,AU15+50,AU15+10))))</f>
        <v>23</v>
      </c>
      <c r="BA15" s="514" t="str">
        <f>IF(AX15=1,$BB15,IF(AX15=2,$BC$15,IF(AX15=3,$BD$15,IF(AX15=4,$BE$15,$BF$15))))</f>
        <v>MODERADA 3:2</v>
      </c>
      <c r="BB15" s="507" t="str">
        <f>IF($AZ15=11,"BAJA 1:1",IF($AZ15=12,"BAJA 2:1",IF($AZ15=13,"BAJA 3:1",IF($AZ15=14,"MODERADA 4:1","ALTA 5:1"))))</f>
        <v>ALTA 5:1</v>
      </c>
      <c r="BC15" s="507" t="str">
        <f>IF($AZ15=21,"BAJA 1:2",IF($AZ15=22,"BAJA 2:2",IF($AZ15=23,"MODERADA 3:2",IF($AZ15=24,"ALTA 4:2","ALTA 5:2"))))</f>
        <v>MODERADA 3:2</v>
      </c>
      <c r="BD15" s="507" t="str">
        <f>IF($AZ15=31,"MODERADA 1:3",IF($AZ15=32,"MODERADA 2:3",IF($AZ15=33,"ALTA 3:3",IF($AZ15=34,"ALTA 4:3","EXTREMA 5:3"))))</f>
        <v>EXTREMA 5:3</v>
      </c>
      <c r="BE15" s="507" t="str">
        <f>IF($AZ15=41,"ALTA 1:4",IF($AZ15=42,"ALTA 2:4",IF($AZ15=43,"EXTREMA 3:4",IF($AZ15=44,"EXTREMA 4:4","EXTREMA 5:4"))))</f>
        <v>EXTREMA 5:4</v>
      </c>
      <c r="BF15" s="507" t="str">
        <f>IF($AZ15=51,"ALTA 1:5",IF($AZ15=52,"EXTREMA 2:5",IF($AZ15=53,"EXTREMA 3:5",IF($AZ15=54,"EXTREMA 4:5","EXTREMA 5:5"))))</f>
        <v>EXTREMA 5:5</v>
      </c>
      <c r="BG15" s="509" t="s">
        <v>425</v>
      </c>
      <c r="BH15" s="486" t="s">
        <v>362</v>
      </c>
      <c r="BI15" s="487">
        <v>43831</v>
      </c>
      <c r="BJ15" s="487">
        <v>44196</v>
      </c>
      <c r="BK15" s="486" t="s">
        <v>426</v>
      </c>
      <c r="BL15" s="507"/>
      <c r="BM15" s="507"/>
      <c r="BN15" s="507"/>
      <c r="BO15" s="507"/>
      <c r="BP15" s="507"/>
      <c r="BQ15" s="507"/>
      <c r="BR15" s="496" t="s">
        <v>427</v>
      </c>
      <c r="BS15" s="499" t="s">
        <v>428</v>
      </c>
      <c r="BT15" s="496" t="s">
        <v>429</v>
      </c>
      <c r="BU15" s="500" t="s">
        <v>430</v>
      </c>
      <c r="BV15" s="499" t="s">
        <v>431</v>
      </c>
      <c r="BW15" s="500" t="s">
        <v>432</v>
      </c>
      <c r="BX15" s="497" t="s">
        <v>433</v>
      </c>
      <c r="BY15" s="500" t="s">
        <v>434</v>
      </c>
      <c r="BZ15" s="499" t="s">
        <v>435</v>
      </c>
      <c r="CA15" s="500" t="s">
        <v>436</v>
      </c>
      <c r="CB15" s="497" t="s">
        <v>437</v>
      </c>
      <c r="CC15" s="501" t="s">
        <v>438</v>
      </c>
      <c r="CD15" s="499"/>
      <c r="CE15" s="501" t="s">
        <v>439</v>
      </c>
      <c r="CF15" s="496" t="s">
        <v>440</v>
      </c>
      <c r="CG15" s="35"/>
    </row>
    <row r="16" spans="1:85" ht="114.75" customHeight="1">
      <c r="A16" s="436"/>
      <c r="B16" s="436"/>
      <c r="C16" s="436"/>
      <c r="D16" s="436"/>
      <c r="E16" s="436"/>
      <c r="F16" s="436"/>
      <c r="G16" s="436"/>
      <c r="H16" s="436"/>
      <c r="I16" s="436"/>
      <c r="J16" s="436"/>
      <c r="K16" s="436"/>
      <c r="L16" s="436"/>
      <c r="M16" s="436"/>
      <c r="N16" s="436"/>
      <c r="O16" s="436"/>
      <c r="P16" s="436"/>
      <c r="Q16" s="436"/>
      <c r="R16" s="436"/>
      <c r="S16" s="436"/>
      <c r="T16" s="55" t="s">
        <v>441</v>
      </c>
      <c r="U16" s="64" t="s">
        <v>420</v>
      </c>
      <c r="V16" s="9" t="s">
        <v>442</v>
      </c>
      <c r="W16" s="56" t="s">
        <v>443</v>
      </c>
      <c r="X16" s="56" t="s">
        <v>444</v>
      </c>
      <c r="Y16" s="65" t="s">
        <v>445</v>
      </c>
      <c r="Z16" s="9" t="s">
        <v>360</v>
      </c>
      <c r="AA16" s="66" t="s">
        <v>277</v>
      </c>
      <c r="AB16" s="67">
        <f t="shared" si="9"/>
        <v>15</v>
      </c>
      <c r="AC16" s="66" t="s">
        <v>278</v>
      </c>
      <c r="AD16" s="67">
        <f t="shared" si="10"/>
        <v>15</v>
      </c>
      <c r="AE16" s="66" t="s">
        <v>279</v>
      </c>
      <c r="AF16" s="67">
        <f t="shared" si="11"/>
        <v>15</v>
      </c>
      <c r="AG16" s="66" t="s">
        <v>337</v>
      </c>
      <c r="AH16" s="67">
        <f t="shared" si="12"/>
        <v>10</v>
      </c>
      <c r="AI16" s="66" t="s">
        <v>280</v>
      </c>
      <c r="AJ16" s="67">
        <f t="shared" si="13"/>
        <v>15</v>
      </c>
      <c r="AK16" s="57" t="s">
        <v>281</v>
      </c>
      <c r="AL16" s="67">
        <f t="shared" si="14"/>
        <v>15</v>
      </c>
      <c r="AM16" s="66" t="s">
        <v>282</v>
      </c>
      <c r="AN16" s="66">
        <f t="shared" si="15"/>
        <v>15</v>
      </c>
      <c r="AO16" s="66">
        <f t="shared" si="16"/>
        <v>100</v>
      </c>
      <c r="AP16" s="66" t="str">
        <f t="shared" si="17"/>
        <v>Fuerte</v>
      </c>
      <c r="AQ16" s="66" t="s">
        <v>283</v>
      </c>
      <c r="AR16" s="66" t="s">
        <v>283</v>
      </c>
      <c r="AS16" s="436"/>
      <c r="AT16" s="436"/>
      <c r="AU16" s="436"/>
      <c r="AV16" s="436"/>
      <c r="AW16" s="436"/>
      <c r="AX16" s="436"/>
      <c r="AY16" s="436"/>
      <c r="AZ16" s="436"/>
      <c r="BA16" s="436"/>
      <c r="BB16" s="436"/>
      <c r="BC16" s="436"/>
      <c r="BD16" s="436"/>
      <c r="BE16" s="436"/>
      <c r="BF16" s="436"/>
      <c r="BG16" s="436"/>
      <c r="BH16" s="436"/>
      <c r="BI16" s="436"/>
      <c r="BJ16" s="436"/>
      <c r="BK16" s="436"/>
      <c r="BL16" s="436"/>
      <c r="BM16" s="436"/>
      <c r="BN16" s="436"/>
      <c r="BO16" s="436"/>
      <c r="BP16" s="436"/>
      <c r="BQ16" s="436"/>
      <c r="BR16" s="436"/>
      <c r="BS16" s="436"/>
      <c r="BT16" s="436"/>
      <c r="BU16" s="436"/>
      <c r="BV16" s="436"/>
      <c r="BW16" s="436"/>
      <c r="BX16" s="498"/>
      <c r="BY16" s="436"/>
      <c r="BZ16" s="436"/>
      <c r="CA16" s="436"/>
      <c r="CB16" s="498"/>
      <c r="CC16" s="436"/>
      <c r="CD16" s="436"/>
      <c r="CE16" s="436"/>
      <c r="CF16" s="436"/>
      <c r="CG16" s="35"/>
    </row>
    <row r="17" spans="1:8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32"/>
      <c r="CD17" s="32"/>
      <c r="CE17" s="32"/>
      <c r="CF17" s="32"/>
      <c r="CG17" s="35"/>
    </row>
    <row r="18" spans="1:8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32"/>
      <c r="CD18" s="32"/>
      <c r="CE18" s="32"/>
      <c r="CF18" s="32"/>
      <c r="CG18" s="35"/>
    </row>
    <row r="19" spans="1:85" hidden="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38"/>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32"/>
      <c r="CD19" s="32"/>
      <c r="CE19" s="32"/>
      <c r="CF19" s="32"/>
      <c r="CG19" s="35"/>
    </row>
    <row r="20" spans="1:85" ht="45" hidden="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t="s">
        <v>313</v>
      </c>
      <c r="AG20" s="38"/>
      <c r="AH20" s="12" t="s">
        <v>21</v>
      </c>
      <c r="AI20" s="12">
        <v>1</v>
      </c>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32"/>
      <c r="CD20" s="32"/>
      <c r="CE20" s="32"/>
      <c r="CF20" s="32"/>
      <c r="CG20" s="35"/>
    </row>
    <row r="21" spans="1:85" ht="15.75" hidden="1"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t="s">
        <v>10</v>
      </c>
      <c r="AD21" s="12" t="s">
        <v>55</v>
      </c>
      <c r="AE21" s="12" t="s">
        <v>35</v>
      </c>
      <c r="AF21" s="12" t="s">
        <v>314</v>
      </c>
      <c r="AG21" s="38"/>
      <c r="AH21" s="12" t="s">
        <v>315</v>
      </c>
      <c r="AI21" s="12">
        <v>2</v>
      </c>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32"/>
      <c r="CD21" s="32"/>
      <c r="CE21" s="32"/>
      <c r="CF21" s="32"/>
      <c r="CG21" s="35"/>
    </row>
    <row r="22" spans="1:85" ht="90" hidden="1" customHeight="1">
      <c r="A22" s="12"/>
      <c r="B22" s="12"/>
      <c r="C22" s="12"/>
      <c r="D22" s="12"/>
      <c r="E22" s="12"/>
      <c r="F22" s="12"/>
      <c r="G22" s="12"/>
      <c r="H22" s="12"/>
      <c r="I22" s="12"/>
      <c r="J22" s="12"/>
      <c r="K22" s="12"/>
      <c r="L22" s="12"/>
      <c r="M22" s="12"/>
      <c r="N22" s="12"/>
      <c r="O22" s="12"/>
      <c r="P22" s="12"/>
      <c r="Q22" s="12"/>
      <c r="R22" s="12"/>
      <c r="S22" s="39" t="s">
        <v>446</v>
      </c>
      <c r="T22" s="39"/>
      <c r="U22" s="12"/>
      <c r="V22" s="12"/>
      <c r="W22" s="12"/>
      <c r="X22" s="12"/>
      <c r="Y22" s="12"/>
      <c r="Z22" s="12"/>
      <c r="AA22" s="12"/>
      <c r="AB22" s="12"/>
      <c r="AC22" s="12" t="s">
        <v>13</v>
      </c>
      <c r="AD22" s="12" t="s">
        <v>24</v>
      </c>
      <c r="AE22" s="12" t="s">
        <v>131</v>
      </c>
      <c r="AF22" s="12" t="s">
        <v>317</v>
      </c>
      <c r="AG22" s="38"/>
      <c r="AH22" s="12" t="s">
        <v>318</v>
      </c>
      <c r="AI22" s="12">
        <v>3</v>
      </c>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32"/>
      <c r="CD22" s="32"/>
      <c r="CE22" s="32"/>
      <c r="CF22" s="32"/>
      <c r="CG22" s="35"/>
    </row>
    <row r="23" spans="1:85" ht="15.75" hidden="1" customHeight="1">
      <c r="A23" s="12"/>
      <c r="B23" s="12"/>
      <c r="C23" s="12"/>
      <c r="D23" s="12"/>
      <c r="E23" s="12"/>
      <c r="F23" s="12"/>
      <c r="G23" s="12"/>
      <c r="H23" s="12"/>
      <c r="I23" s="12"/>
      <c r="J23" s="12"/>
      <c r="K23" s="12"/>
      <c r="L23" s="12"/>
      <c r="M23" s="12"/>
      <c r="N23" s="12"/>
      <c r="O23" s="12"/>
      <c r="P23" s="12"/>
      <c r="Q23" s="12"/>
      <c r="R23" s="12"/>
      <c r="S23" s="39" t="s">
        <v>447</v>
      </c>
      <c r="T23" s="39"/>
      <c r="U23" s="12"/>
      <c r="V23" s="12"/>
      <c r="W23" s="12"/>
      <c r="X23" s="12"/>
      <c r="Y23" s="12"/>
      <c r="Z23" s="12"/>
      <c r="AA23" s="12"/>
      <c r="AB23" s="12"/>
      <c r="AC23" s="12" t="s">
        <v>47</v>
      </c>
      <c r="AD23" s="12" t="s">
        <v>58</v>
      </c>
      <c r="AE23" s="12" t="s">
        <v>32</v>
      </c>
      <c r="AF23" s="12" t="s">
        <v>320</v>
      </c>
      <c r="AG23" s="38"/>
      <c r="AH23" s="12" t="s">
        <v>55</v>
      </c>
      <c r="AI23" s="12">
        <v>4</v>
      </c>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32"/>
      <c r="CD23" s="32"/>
      <c r="CE23" s="32"/>
      <c r="CF23" s="32"/>
      <c r="CG23" s="35"/>
    </row>
    <row r="24" spans="1:85" ht="15.75" hidden="1" customHeight="1">
      <c r="A24" s="12"/>
      <c r="B24" s="12"/>
      <c r="C24" s="12"/>
      <c r="D24" s="12"/>
      <c r="E24" s="12"/>
      <c r="F24" s="12"/>
      <c r="G24" s="12"/>
      <c r="H24" s="12"/>
      <c r="I24" s="12"/>
      <c r="J24" s="12"/>
      <c r="K24" s="12"/>
      <c r="L24" s="12"/>
      <c r="M24" s="12"/>
      <c r="N24" s="12"/>
      <c r="O24" s="12"/>
      <c r="P24" s="12"/>
      <c r="Q24" s="12"/>
      <c r="R24" s="12"/>
      <c r="S24" s="39" t="s">
        <v>448</v>
      </c>
      <c r="T24" s="39"/>
      <c r="U24" s="12"/>
      <c r="V24" s="12"/>
      <c r="W24" s="12"/>
      <c r="X24" s="12"/>
      <c r="Y24" s="12"/>
      <c r="Z24" s="12"/>
      <c r="AA24" s="12"/>
      <c r="AB24" s="12"/>
      <c r="AC24" s="12" t="s">
        <v>71</v>
      </c>
      <c r="AD24" s="12" t="s">
        <v>21</v>
      </c>
      <c r="AE24" s="12" t="s">
        <v>322</v>
      </c>
      <c r="AF24" s="12" t="s">
        <v>323</v>
      </c>
      <c r="AG24" s="38"/>
      <c r="AH24" s="12" t="s">
        <v>71</v>
      </c>
      <c r="AI24" s="12">
        <v>5</v>
      </c>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32"/>
      <c r="CD24" s="32"/>
      <c r="CE24" s="32"/>
      <c r="CF24" s="32"/>
      <c r="CG24" s="35"/>
    </row>
    <row r="25" spans="1:85" ht="15.75" hidden="1" customHeight="1">
      <c r="A25" s="12"/>
      <c r="B25" s="12"/>
      <c r="C25" s="12"/>
      <c r="D25" s="12"/>
      <c r="E25" s="12"/>
      <c r="F25" s="12"/>
      <c r="G25" s="12"/>
      <c r="H25" s="12"/>
      <c r="I25" s="12"/>
      <c r="J25" s="12"/>
      <c r="K25" s="12"/>
      <c r="L25" s="12"/>
      <c r="M25" s="12"/>
      <c r="N25" s="12"/>
      <c r="O25" s="12"/>
      <c r="P25" s="12"/>
      <c r="Q25" s="12"/>
      <c r="R25" s="12"/>
      <c r="S25" s="39" t="s">
        <v>449</v>
      </c>
      <c r="T25" s="39"/>
      <c r="U25" s="12"/>
      <c r="V25" s="12"/>
      <c r="W25" s="12"/>
      <c r="X25" s="12"/>
      <c r="Y25" s="12"/>
      <c r="Z25" s="12"/>
      <c r="AA25" s="12"/>
      <c r="AB25" s="12"/>
      <c r="AC25" s="12" t="s">
        <v>85</v>
      </c>
      <c r="AD25" s="12" t="s">
        <v>89</v>
      </c>
      <c r="AE25" s="12" t="s">
        <v>94</v>
      </c>
      <c r="AF25" s="12" t="s">
        <v>61</v>
      </c>
      <c r="AG25" s="38"/>
      <c r="AH25" s="12" t="s">
        <v>326</v>
      </c>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32"/>
      <c r="CD25" s="32"/>
      <c r="CE25" s="32"/>
      <c r="CF25" s="32"/>
      <c r="CG25" s="35"/>
    </row>
    <row r="26" spans="1:85" ht="15.75" hidden="1"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t="s">
        <v>51</v>
      </c>
      <c r="AD26" s="12" t="s">
        <v>79</v>
      </c>
      <c r="AE26" s="12" t="s">
        <v>96</v>
      </c>
      <c r="AF26" s="12" t="s">
        <v>327</v>
      </c>
      <c r="AG26" s="40"/>
      <c r="AH26" s="12" t="s">
        <v>268</v>
      </c>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32"/>
      <c r="CD26" s="32"/>
      <c r="CE26" s="32"/>
      <c r="CF26" s="32"/>
      <c r="CG26" s="35"/>
    </row>
    <row r="27" spans="1:85" ht="15.75" hidden="1"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t="s">
        <v>328</v>
      </c>
      <c r="AD27" s="12" t="s">
        <v>61</v>
      </c>
      <c r="AE27" s="12" t="s">
        <v>98</v>
      </c>
      <c r="AF27" s="12" t="s">
        <v>329</v>
      </c>
      <c r="AG27" s="40"/>
      <c r="AH27" s="12" t="s">
        <v>330</v>
      </c>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32"/>
      <c r="CD27" s="32"/>
      <c r="CE27" s="32"/>
      <c r="CF27" s="32"/>
      <c r="CG27" s="35"/>
    </row>
    <row r="28" spans="1:85" ht="15.75" hidden="1"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t="s">
        <v>92</v>
      </c>
      <c r="AE28" s="12" t="s">
        <v>38</v>
      </c>
      <c r="AF28" s="12" t="s">
        <v>58</v>
      </c>
      <c r="AG28" s="40"/>
      <c r="AH28" s="12" t="s">
        <v>331</v>
      </c>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32"/>
      <c r="CD28" s="32"/>
      <c r="CE28" s="32"/>
      <c r="CF28" s="32"/>
      <c r="CG28" s="35"/>
    </row>
    <row r="29" spans="1:85" ht="15.75" hidden="1"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t="s">
        <v>127</v>
      </c>
      <c r="AE29" s="12"/>
      <c r="AF29" s="12"/>
      <c r="AG29" s="41"/>
      <c r="AH29" s="12" t="s">
        <v>85</v>
      </c>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32"/>
      <c r="CD29" s="32"/>
      <c r="CE29" s="32"/>
      <c r="CF29" s="32"/>
      <c r="CG29" s="35"/>
    </row>
    <row r="30" spans="1:85" ht="15.75" hidden="1"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t="s">
        <v>332</v>
      </c>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32"/>
      <c r="CD30" s="32"/>
      <c r="CE30" s="32"/>
      <c r="CF30" s="32"/>
      <c r="CG30" s="35"/>
    </row>
    <row r="31" spans="1:85" ht="15.75" hidden="1"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41"/>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32"/>
      <c r="CD31" s="32"/>
      <c r="CE31" s="32"/>
      <c r="CF31" s="32"/>
      <c r="CG31" s="35"/>
    </row>
    <row r="32" spans="1:85" ht="15.75" hidden="1"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41"/>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32"/>
      <c r="CD32" s="32"/>
      <c r="CE32" s="32"/>
      <c r="CF32" s="32"/>
      <c r="CG32" s="35"/>
    </row>
    <row r="33" spans="1:85" ht="15.75" hidden="1"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41"/>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2"/>
      <c r="CG33" s="35"/>
    </row>
    <row r="34" spans="1:85"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41"/>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2"/>
      <c r="CG34" s="35"/>
    </row>
    <row r="35" spans="1:85"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41"/>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2"/>
      <c r="CG35" s="35"/>
    </row>
    <row r="36" spans="1:85"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2"/>
      <c r="CG36" s="35"/>
    </row>
    <row r="37" spans="1:85"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2"/>
      <c r="CG37" s="35"/>
    </row>
    <row r="38" spans="1:85"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t="s">
        <v>12</v>
      </c>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t="s">
        <v>15</v>
      </c>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t="s">
        <v>27</v>
      </c>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t="s">
        <v>141</v>
      </c>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t="s">
        <v>277</v>
      </c>
      <c r="AB90" s="12">
        <v>15</v>
      </c>
      <c r="AC90" s="12" t="s">
        <v>278</v>
      </c>
      <c r="AD90" s="12">
        <v>15</v>
      </c>
      <c r="AE90" s="12" t="s">
        <v>279</v>
      </c>
      <c r="AF90" s="12"/>
      <c r="AG90" s="12" t="s">
        <v>276</v>
      </c>
      <c r="AH90" s="12"/>
      <c r="AI90" s="12" t="s">
        <v>280</v>
      </c>
      <c r="AJ90" s="12"/>
      <c r="AK90" s="12" t="s">
        <v>281</v>
      </c>
      <c r="AL90" s="12"/>
      <c r="AM90" s="12" t="s">
        <v>282</v>
      </c>
      <c r="AN90" s="12"/>
      <c r="AO90" s="12"/>
      <c r="AP90" s="12"/>
      <c r="AQ90" s="12" t="s">
        <v>283</v>
      </c>
      <c r="AR90" s="12"/>
      <c r="AS90" s="12"/>
      <c r="AT90" s="12" t="s">
        <v>284</v>
      </c>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t="s">
        <v>334</v>
      </c>
      <c r="AB91" s="12">
        <v>10</v>
      </c>
      <c r="AC91" s="12" t="s">
        <v>335</v>
      </c>
      <c r="AD91" s="12">
        <v>0</v>
      </c>
      <c r="AE91" s="12" t="s">
        <v>336</v>
      </c>
      <c r="AF91" s="12"/>
      <c r="AG91" s="12" t="s">
        <v>337</v>
      </c>
      <c r="AH91" s="12"/>
      <c r="AI91" s="12" t="s">
        <v>338</v>
      </c>
      <c r="AJ91" s="12"/>
      <c r="AK91" s="12" t="s">
        <v>339</v>
      </c>
      <c r="AL91" s="12"/>
      <c r="AM91" s="12" t="s">
        <v>340</v>
      </c>
      <c r="AN91" s="12"/>
      <c r="AO91" s="12"/>
      <c r="AP91" s="12"/>
      <c r="AQ91" s="12" t="s">
        <v>341</v>
      </c>
      <c r="AR91" s="12"/>
      <c r="AS91" s="12"/>
      <c r="AT91" s="12" t="s">
        <v>342</v>
      </c>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v>5</v>
      </c>
      <c r="AC92" s="12"/>
      <c r="AD92" s="12"/>
      <c r="AE92" s="12"/>
      <c r="AF92" s="12"/>
      <c r="AG92" s="12" t="s">
        <v>343</v>
      </c>
      <c r="AH92" s="12"/>
      <c r="AI92" s="12"/>
      <c r="AJ92" s="12"/>
      <c r="AK92" s="12"/>
      <c r="AL92" s="12"/>
      <c r="AM92" s="12" t="s">
        <v>344</v>
      </c>
      <c r="AN92" s="12"/>
      <c r="AO92" s="12"/>
      <c r="AP92" s="12"/>
      <c r="AQ92" s="12" t="s">
        <v>345</v>
      </c>
      <c r="AR92" s="12"/>
      <c r="AS92" s="12"/>
      <c r="AT92" s="12" t="s">
        <v>346</v>
      </c>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BX293" s="37"/>
      <c r="CB293" s="37"/>
      <c r="CF293" s="37"/>
    </row>
    <row r="294" spans="1:84" ht="15.75" customHeight="1">
      <c r="BX294" s="37"/>
      <c r="CB294" s="37"/>
      <c r="CF294" s="37"/>
    </row>
    <row r="295" spans="1:84" ht="15.75" customHeight="1">
      <c r="BX295" s="37"/>
      <c r="CB295" s="37"/>
      <c r="CF295" s="37"/>
    </row>
    <row r="296" spans="1:84" ht="15.75" customHeight="1">
      <c r="BX296" s="37"/>
      <c r="CB296" s="37"/>
      <c r="CF296" s="37"/>
    </row>
    <row r="297" spans="1:84" ht="15.75" customHeight="1">
      <c r="BX297" s="37"/>
      <c r="CB297" s="37"/>
      <c r="CF297" s="37"/>
    </row>
    <row r="298" spans="1:84" ht="15.75" customHeight="1">
      <c r="BX298" s="37"/>
      <c r="CB298" s="37"/>
      <c r="CF298" s="37"/>
    </row>
    <row r="299" spans="1:84" ht="15.75" customHeight="1">
      <c r="BX299" s="37"/>
      <c r="CB299" s="37"/>
      <c r="CF299" s="37"/>
    </row>
    <row r="300" spans="1:84" ht="15.75" customHeight="1">
      <c r="BX300" s="37"/>
      <c r="CB300" s="37"/>
      <c r="CF300" s="37"/>
    </row>
    <row r="301" spans="1:84" ht="15.75" customHeight="1">
      <c r="BX301" s="37"/>
      <c r="CB301" s="37"/>
      <c r="CF301" s="37"/>
    </row>
    <row r="302" spans="1:84" ht="15.75" customHeight="1">
      <c r="BX302" s="37"/>
      <c r="CB302" s="37"/>
      <c r="CF302" s="37"/>
    </row>
    <row r="303" spans="1:84" ht="15.75" customHeight="1">
      <c r="BX303" s="37"/>
      <c r="CB303" s="37"/>
      <c r="CF303" s="37"/>
    </row>
    <row r="304" spans="1:84" ht="15.75" customHeight="1">
      <c r="BX304" s="37"/>
      <c r="CB304" s="37"/>
      <c r="CF304" s="37"/>
    </row>
    <row r="305" spans="76:84" ht="15.75" customHeight="1">
      <c r="BX305" s="37"/>
      <c r="CB305" s="37"/>
      <c r="CF305" s="37"/>
    </row>
    <row r="306" spans="76:84" ht="15.75" customHeight="1">
      <c r="BX306" s="37"/>
      <c r="CB306" s="37"/>
      <c r="CF306" s="37"/>
    </row>
    <row r="307" spans="76:84" ht="15.75" customHeight="1">
      <c r="BX307" s="37"/>
      <c r="CB307" s="37"/>
      <c r="CF307" s="37"/>
    </row>
    <row r="308" spans="76:84" ht="15.75" customHeight="1">
      <c r="BX308" s="37"/>
      <c r="CB308" s="37"/>
      <c r="CF308" s="37"/>
    </row>
    <row r="309" spans="76:84" ht="15.75" customHeight="1">
      <c r="BX309" s="37"/>
      <c r="CB309" s="37"/>
      <c r="CF309" s="37"/>
    </row>
    <row r="310" spans="76:84" ht="15.75" customHeight="1">
      <c r="BX310" s="37"/>
      <c r="CB310" s="37"/>
      <c r="CF310" s="37"/>
    </row>
    <row r="311" spans="76:84" ht="15.75" customHeight="1">
      <c r="BX311" s="37"/>
      <c r="CB311" s="37"/>
      <c r="CF311" s="37"/>
    </row>
    <row r="312" spans="76:84" ht="15.75" customHeight="1">
      <c r="BX312" s="37"/>
      <c r="CB312" s="37"/>
      <c r="CF312" s="37"/>
    </row>
    <row r="313" spans="76:84" ht="15.75" customHeight="1">
      <c r="BX313" s="37"/>
      <c r="CB313" s="37"/>
      <c r="CF313" s="37"/>
    </row>
    <row r="314" spans="76:84" ht="15.75" customHeight="1">
      <c r="BX314" s="37"/>
      <c r="CB314" s="37"/>
      <c r="CF314" s="37"/>
    </row>
    <row r="315" spans="76:84" ht="15.75" customHeight="1">
      <c r="BX315" s="37"/>
      <c r="CB315" s="37"/>
      <c r="CF315" s="37"/>
    </row>
    <row r="316" spans="76:84" ht="15.75" customHeight="1">
      <c r="BX316" s="37"/>
      <c r="CB316" s="37"/>
      <c r="CF316" s="37"/>
    </row>
    <row r="317" spans="76:84" ht="15.75" customHeight="1">
      <c r="BX317" s="37"/>
      <c r="CB317" s="37"/>
      <c r="CF317" s="37"/>
    </row>
    <row r="318" spans="76:84" ht="15.75" customHeight="1">
      <c r="BX318" s="37"/>
      <c r="CB318" s="37"/>
      <c r="CF318" s="37"/>
    </row>
    <row r="319" spans="76:84" ht="15.75" customHeight="1">
      <c r="BX319" s="37"/>
      <c r="CB319" s="37"/>
      <c r="CF319" s="37"/>
    </row>
    <row r="320" spans="76:84" ht="15.75" customHeight="1">
      <c r="BX320" s="37"/>
      <c r="CB320" s="37"/>
      <c r="CF320" s="37"/>
    </row>
    <row r="321" spans="76:84" ht="15.75" customHeight="1">
      <c r="BX321" s="37"/>
      <c r="CB321" s="37"/>
      <c r="CF321" s="37"/>
    </row>
    <row r="322" spans="76:84" ht="15.75" customHeight="1">
      <c r="BX322" s="37"/>
      <c r="CB322" s="37"/>
      <c r="CF322" s="37"/>
    </row>
    <row r="323" spans="76:84" ht="15.75" customHeight="1">
      <c r="BX323" s="37"/>
      <c r="CB323" s="37"/>
      <c r="CF323" s="37"/>
    </row>
    <row r="324" spans="76:84" ht="15.75" customHeight="1">
      <c r="BX324" s="37"/>
      <c r="CB324" s="37"/>
      <c r="CF324" s="37"/>
    </row>
    <row r="325" spans="76:84" ht="15.75" customHeight="1">
      <c r="BX325" s="37"/>
      <c r="CB325" s="37"/>
      <c r="CF325" s="37"/>
    </row>
    <row r="326" spans="76:84" ht="15.75" customHeight="1">
      <c r="BX326" s="37"/>
      <c r="CB326" s="37"/>
      <c r="CF326" s="37"/>
    </row>
    <row r="327" spans="76:84" ht="15.75" customHeight="1">
      <c r="BX327" s="37"/>
      <c r="CB327" s="37"/>
      <c r="CF327" s="37"/>
    </row>
    <row r="328" spans="76:84" ht="15.75" customHeight="1">
      <c r="BX328" s="37"/>
      <c r="CB328" s="37"/>
      <c r="CF328" s="37"/>
    </row>
    <row r="329" spans="76:84" ht="15.75" customHeight="1">
      <c r="BX329" s="37"/>
      <c r="CB329" s="37"/>
      <c r="CF329" s="37"/>
    </row>
    <row r="330" spans="76:84" ht="15.75" customHeight="1">
      <c r="BX330" s="37"/>
      <c r="CB330" s="37"/>
      <c r="CF330" s="37"/>
    </row>
    <row r="331" spans="76:84" ht="15.75" customHeight="1">
      <c r="BX331" s="37"/>
      <c r="CB331" s="37"/>
      <c r="CF331" s="37"/>
    </row>
    <row r="332" spans="76:84" ht="15.75" customHeight="1">
      <c r="BX332" s="37"/>
      <c r="CB332" s="37"/>
      <c r="CF332" s="37"/>
    </row>
    <row r="333" spans="76:84" ht="15.75" customHeight="1">
      <c r="BX333" s="37"/>
      <c r="CB333" s="37"/>
      <c r="CF333" s="37"/>
    </row>
    <row r="334" spans="76:84" ht="15.75" customHeight="1">
      <c r="BX334" s="37"/>
      <c r="CB334" s="37"/>
      <c r="CF334" s="37"/>
    </row>
    <row r="335" spans="76:84" ht="15.75" customHeight="1">
      <c r="BX335" s="37"/>
      <c r="CB335" s="37"/>
      <c r="CF335" s="37"/>
    </row>
    <row r="336" spans="76:84" ht="15.75" customHeight="1">
      <c r="BX336" s="37"/>
      <c r="CB336" s="37"/>
      <c r="CF336" s="37"/>
    </row>
    <row r="337" spans="76:84" ht="15.75" customHeight="1">
      <c r="BX337" s="37"/>
      <c r="CB337" s="37"/>
      <c r="CF337" s="37"/>
    </row>
    <row r="338" spans="76:84" ht="15.75" customHeight="1">
      <c r="BX338" s="37"/>
      <c r="CB338" s="37"/>
      <c r="CF338" s="37"/>
    </row>
    <row r="339" spans="76:84" ht="15.75" customHeight="1">
      <c r="BX339" s="37"/>
      <c r="CB339" s="37"/>
      <c r="CF339" s="37"/>
    </row>
    <row r="340" spans="76:84" ht="15.75" customHeight="1">
      <c r="BX340" s="37"/>
      <c r="CB340" s="37"/>
      <c r="CF340" s="37"/>
    </row>
    <row r="341" spans="76:84" ht="15.75" customHeight="1">
      <c r="BX341" s="37"/>
      <c r="CB341" s="37"/>
      <c r="CF341" s="37"/>
    </row>
    <row r="342" spans="76:84" ht="15.75" customHeight="1">
      <c r="BX342" s="37"/>
      <c r="CB342" s="37"/>
      <c r="CF342" s="37"/>
    </row>
    <row r="343" spans="76:84" ht="15.75" customHeight="1">
      <c r="BX343" s="37"/>
      <c r="CB343" s="37"/>
      <c r="CF343" s="37"/>
    </row>
    <row r="344" spans="76:84" ht="15.75" customHeight="1">
      <c r="BX344" s="37"/>
      <c r="CB344" s="37"/>
      <c r="CF344" s="37"/>
    </row>
    <row r="345" spans="76:84" ht="15.75" customHeight="1">
      <c r="BX345" s="37"/>
      <c r="CB345" s="37"/>
      <c r="CF345" s="37"/>
    </row>
    <row r="346" spans="76:84" ht="15.75" customHeight="1">
      <c r="BX346" s="37"/>
      <c r="CB346" s="37"/>
      <c r="CF346" s="37"/>
    </row>
    <row r="347" spans="76:84" ht="15.75" customHeight="1">
      <c r="BX347" s="37"/>
      <c r="CB347" s="37"/>
      <c r="CF347" s="37"/>
    </row>
    <row r="348" spans="76:84" ht="15.75" customHeight="1">
      <c r="BX348" s="37"/>
      <c r="CB348" s="37"/>
      <c r="CF348" s="37"/>
    </row>
    <row r="349" spans="76:84" ht="15.75" customHeight="1">
      <c r="BX349" s="37"/>
      <c r="CB349" s="37"/>
      <c r="CF349" s="37"/>
    </row>
    <row r="350" spans="76:84" ht="15.75" customHeight="1">
      <c r="BX350" s="37"/>
      <c r="CB350" s="37"/>
      <c r="CF350" s="37"/>
    </row>
    <row r="351" spans="76:84" ht="15.75" customHeight="1">
      <c r="BX351" s="37"/>
      <c r="CB351" s="37"/>
      <c r="CF351" s="37"/>
    </row>
    <row r="352" spans="76:84" ht="15.75" customHeight="1">
      <c r="BX352" s="37"/>
      <c r="CB352" s="37"/>
      <c r="CF352" s="37"/>
    </row>
    <row r="353" spans="76:84" ht="15.75" customHeight="1">
      <c r="BX353" s="37"/>
      <c r="CB353" s="37"/>
      <c r="CF353" s="37"/>
    </row>
    <row r="354" spans="76:84" ht="15.75" customHeight="1">
      <c r="BX354" s="37"/>
      <c r="CB354" s="37"/>
      <c r="CF354" s="37"/>
    </row>
    <row r="355" spans="76:84" ht="15.75" customHeight="1">
      <c r="BX355" s="37"/>
      <c r="CB355" s="37"/>
      <c r="CF355" s="37"/>
    </row>
    <row r="356" spans="76:84" ht="15.75" customHeight="1">
      <c r="BX356" s="37"/>
      <c r="CB356" s="37"/>
      <c r="CF356" s="37"/>
    </row>
    <row r="357" spans="76:84" ht="15.75" customHeight="1">
      <c r="BX357" s="37"/>
      <c r="CB357" s="37"/>
      <c r="CF357" s="37"/>
    </row>
    <row r="358" spans="76:84" ht="15.75" customHeight="1">
      <c r="BX358" s="37"/>
      <c r="CB358" s="37"/>
      <c r="CF358" s="37"/>
    </row>
    <row r="359" spans="76:84" ht="15.75" customHeight="1">
      <c r="BX359" s="37"/>
      <c r="CB359" s="37"/>
      <c r="CF359" s="37"/>
    </row>
    <row r="360" spans="76:84" ht="15.75" customHeight="1">
      <c r="BX360" s="37"/>
      <c r="CB360" s="37"/>
      <c r="CF360" s="37"/>
    </row>
    <row r="361" spans="76:84" ht="15.75" customHeight="1">
      <c r="BX361" s="37"/>
      <c r="CB361" s="37"/>
      <c r="CF361" s="37"/>
    </row>
    <row r="362" spans="76:84" ht="15.75" customHeight="1">
      <c r="BX362" s="37"/>
      <c r="CB362" s="37"/>
      <c r="CF362" s="37"/>
    </row>
    <row r="363" spans="76:84" ht="15.75" customHeight="1">
      <c r="BX363" s="37"/>
      <c r="CB363" s="37"/>
      <c r="CF363" s="37"/>
    </row>
    <row r="364" spans="76:84" ht="15.75" customHeight="1">
      <c r="BX364" s="37"/>
      <c r="CB364" s="37"/>
      <c r="CF364" s="37"/>
    </row>
    <row r="365" spans="76:84" ht="15.75" customHeight="1">
      <c r="BX365" s="37"/>
      <c r="CB365" s="37"/>
      <c r="CF365" s="37"/>
    </row>
    <row r="366" spans="76:84" ht="15.75" customHeight="1">
      <c r="BX366" s="37"/>
      <c r="CB366" s="37"/>
      <c r="CF366" s="37"/>
    </row>
    <row r="367" spans="76:84" ht="15.75" customHeight="1">
      <c r="BX367" s="37"/>
      <c r="CB367" s="37"/>
      <c r="CF367" s="37"/>
    </row>
    <row r="368" spans="76:84" ht="15.75" customHeight="1">
      <c r="BX368" s="37"/>
      <c r="CB368" s="37"/>
      <c r="CF368" s="37"/>
    </row>
    <row r="369" spans="76:84" ht="15.75" customHeight="1">
      <c r="BX369" s="37"/>
      <c r="CB369" s="37"/>
      <c r="CF369" s="37"/>
    </row>
    <row r="370" spans="76:84" ht="15.75" customHeight="1">
      <c r="BX370" s="37"/>
      <c r="CB370" s="37"/>
      <c r="CF370" s="37"/>
    </row>
    <row r="371" spans="76:84" ht="15.75" customHeight="1">
      <c r="BX371" s="37"/>
      <c r="CB371" s="37"/>
      <c r="CF371" s="37"/>
    </row>
    <row r="372" spans="76:84" ht="15.75" customHeight="1">
      <c r="BX372" s="37"/>
      <c r="CB372" s="37"/>
      <c r="CF372" s="37"/>
    </row>
    <row r="373" spans="76:84" ht="15.75" customHeight="1">
      <c r="BX373" s="37"/>
      <c r="CB373" s="37"/>
      <c r="CF373" s="37"/>
    </row>
    <row r="374" spans="76:84" ht="15.75" customHeight="1">
      <c r="BX374" s="37"/>
      <c r="CB374" s="37"/>
      <c r="CF374" s="37"/>
    </row>
    <row r="375" spans="76:84" ht="15.75" customHeight="1">
      <c r="BX375" s="37"/>
      <c r="CB375" s="37"/>
      <c r="CF375" s="37"/>
    </row>
    <row r="376" spans="76:84" ht="15.75" customHeight="1">
      <c r="BX376" s="37"/>
      <c r="CB376" s="37"/>
      <c r="CF376" s="37"/>
    </row>
    <row r="377" spans="76:84" ht="15.75" customHeight="1">
      <c r="BX377" s="37"/>
      <c r="CB377" s="37"/>
      <c r="CF377" s="37"/>
    </row>
    <row r="378" spans="76:84" ht="15.75" customHeight="1">
      <c r="BX378" s="37"/>
      <c r="CB378" s="37"/>
      <c r="CF378" s="37"/>
    </row>
    <row r="379" spans="76:84" ht="15.75" customHeight="1">
      <c r="BX379" s="37"/>
      <c r="CB379" s="37"/>
      <c r="CF379" s="37"/>
    </row>
    <row r="380" spans="76:84" ht="15.75" customHeight="1">
      <c r="BX380" s="37"/>
      <c r="CB380" s="37"/>
      <c r="CF380" s="37"/>
    </row>
    <row r="381" spans="76:84" ht="15.75" customHeight="1">
      <c r="BX381" s="37"/>
      <c r="CB381" s="37"/>
      <c r="CF381" s="37"/>
    </row>
    <row r="382" spans="76:84" ht="15.75" customHeight="1">
      <c r="BX382" s="37"/>
      <c r="CB382" s="37"/>
      <c r="CF382" s="37"/>
    </row>
    <row r="383" spans="76:84" ht="15.75" customHeight="1">
      <c r="BX383" s="37"/>
      <c r="CB383" s="37"/>
      <c r="CF383" s="37"/>
    </row>
    <row r="384" spans="76:84" ht="15.75" customHeight="1">
      <c r="BX384" s="37"/>
      <c r="CB384" s="37"/>
      <c r="CF384" s="37"/>
    </row>
    <row r="385" spans="76:84" ht="15.75" customHeight="1">
      <c r="BX385" s="37"/>
      <c r="CB385" s="37"/>
      <c r="CF385" s="37"/>
    </row>
    <row r="386" spans="76:84" ht="15.75" customHeight="1">
      <c r="BX386" s="37"/>
      <c r="CB386" s="37"/>
      <c r="CF386" s="37"/>
    </row>
    <row r="387" spans="76:84" ht="15.75" customHeight="1">
      <c r="BX387" s="37"/>
      <c r="CB387" s="37"/>
      <c r="CF387" s="37"/>
    </row>
    <row r="388" spans="76:84" ht="15.75" customHeight="1">
      <c r="BX388" s="37"/>
      <c r="CB388" s="37"/>
      <c r="CF388" s="37"/>
    </row>
    <row r="389" spans="76:84" ht="15.75" customHeight="1">
      <c r="BX389" s="37"/>
      <c r="CB389" s="37"/>
      <c r="CF389" s="37"/>
    </row>
    <row r="390" spans="76:84" ht="15.75" customHeight="1">
      <c r="BX390" s="37"/>
      <c r="CB390" s="37"/>
      <c r="CF390" s="37"/>
    </row>
    <row r="391" spans="76:84" ht="15.75" customHeight="1">
      <c r="BX391" s="37"/>
      <c r="CB391" s="37"/>
      <c r="CF391" s="37"/>
    </row>
    <row r="392" spans="76:84" ht="15.75" customHeight="1">
      <c r="BX392" s="37"/>
      <c r="CB392" s="37"/>
      <c r="CF392" s="37"/>
    </row>
    <row r="393" spans="76:84" ht="15.75" customHeight="1">
      <c r="BX393" s="37"/>
      <c r="CB393" s="37"/>
      <c r="CF393" s="37"/>
    </row>
    <row r="394" spans="76:84" ht="15.75" customHeight="1">
      <c r="BX394" s="37"/>
      <c r="CB394" s="37"/>
      <c r="CF394" s="37"/>
    </row>
    <row r="395" spans="76:84" ht="15.75" customHeight="1">
      <c r="BX395" s="37"/>
      <c r="CB395" s="37"/>
      <c r="CF395" s="37"/>
    </row>
    <row r="396" spans="76:84" ht="15.75" customHeight="1">
      <c r="BX396" s="37"/>
      <c r="CB396" s="37"/>
      <c r="CF396" s="37"/>
    </row>
    <row r="397" spans="76:84" ht="15.75" customHeight="1">
      <c r="BX397" s="37"/>
      <c r="CB397" s="37"/>
      <c r="CF397" s="37"/>
    </row>
    <row r="398" spans="76:84" ht="15.75" customHeight="1">
      <c r="BX398" s="37"/>
      <c r="CB398" s="37"/>
      <c r="CF398" s="37"/>
    </row>
    <row r="399" spans="76:84" ht="15.75" customHeight="1">
      <c r="BX399" s="37"/>
      <c r="CB399" s="37"/>
      <c r="CF399" s="37"/>
    </row>
    <row r="400" spans="76:84" ht="15.75" customHeight="1">
      <c r="BX400" s="37"/>
      <c r="CB400" s="37"/>
      <c r="CF400" s="37"/>
    </row>
    <row r="401" spans="76:84" ht="15.75" customHeight="1">
      <c r="BX401" s="37"/>
      <c r="CB401" s="37"/>
      <c r="CF401" s="37"/>
    </row>
    <row r="402" spans="76:84" ht="15.75" customHeight="1">
      <c r="BX402" s="37"/>
      <c r="CB402" s="37"/>
      <c r="CF402" s="37"/>
    </row>
    <row r="403" spans="76:84" ht="15.75" customHeight="1">
      <c r="BX403" s="37"/>
      <c r="CB403" s="37"/>
      <c r="CF403" s="37"/>
    </row>
    <row r="404" spans="76:84" ht="15.75" customHeight="1">
      <c r="BX404" s="37"/>
      <c r="CB404" s="37"/>
      <c r="CF404" s="37"/>
    </row>
    <row r="405" spans="76:84" ht="15.75" customHeight="1">
      <c r="BX405" s="37"/>
      <c r="CB405" s="37"/>
      <c r="CF405" s="37"/>
    </row>
    <row r="406" spans="76:84" ht="15.75" customHeight="1">
      <c r="BX406" s="37"/>
      <c r="CB406" s="37"/>
      <c r="CF406" s="37"/>
    </row>
    <row r="407" spans="76:84" ht="15.75" customHeight="1">
      <c r="BX407" s="37"/>
      <c r="CB407" s="37"/>
      <c r="CF407" s="37"/>
    </row>
    <row r="408" spans="76:84" ht="15.75" customHeight="1">
      <c r="BX408" s="37"/>
      <c r="CB408" s="37"/>
      <c r="CF408" s="37"/>
    </row>
    <row r="409" spans="76:84" ht="15.75" customHeight="1">
      <c r="BX409" s="37"/>
      <c r="CB409" s="37"/>
      <c r="CF409" s="37"/>
    </row>
    <row r="410" spans="76:84" ht="15.75" customHeight="1">
      <c r="BX410" s="37"/>
      <c r="CB410" s="37"/>
      <c r="CF410" s="37"/>
    </row>
    <row r="411" spans="76:84" ht="15.75" customHeight="1">
      <c r="BX411" s="37"/>
      <c r="CB411" s="37"/>
      <c r="CF411" s="37"/>
    </row>
    <row r="412" spans="76:84" ht="15.75" customHeight="1">
      <c r="BX412" s="37"/>
      <c r="CB412" s="37"/>
      <c r="CF412" s="37"/>
    </row>
    <row r="413" spans="76:84" ht="15.75" customHeight="1">
      <c r="BX413" s="37"/>
      <c r="CB413" s="37"/>
      <c r="CF413" s="37"/>
    </row>
    <row r="414" spans="76:84" ht="15.75" customHeight="1">
      <c r="BX414" s="37"/>
      <c r="CB414" s="37"/>
      <c r="CF414" s="37"/>
    </row>
    <row r="415" spans="76:84" ht="15.75" customHeight="1">
      <c r="BX415" s="37"/>
      <c r="CB415" s="37"/>
      <c r="CF415" s="37"/>
    </row>
    <row r="416" spans="76:84" ht="15.75" customHeight="1">
      <c r="BX416" s="37"/>
      <c r="CB416" s="37"/>
      <c r="CF416" s="37"/>
    </row>
    <row r="417" spans="76:84" ht="15.75" customHeight="1">
      <c r="BX417" s="37"/>
      <c r="CB417" s="37"/>
      <c r="CF417" s="37"/>
    </row>
    <row r="418" spans="76:84" ht="15.75" customHeight="1">
      <c r="BX418" s="37"/>
      <c r="CB418" s="37"/>
      <c r="CF418" s="37"/>
    </row>
    <row r="419" spans="76:84" ht="15.75" customHeight="1">
      <c r="BX419" s="37"/>
      <c r="CB419" s="37"/>
      <c r="CF419" s="37"/>
    </row>
    <row r="420" spans="76:84" ht="15.75" customHeight="1">
      <c r="BX420" s="37"/>
      <c r="CB420" s="37"/>
      <c r="CF420" s="37"/>
    </row>
    <row r="421" spans="76:84" ht="15.75" customHeight="1">
      <c r="BX421" s="37"/>
      <c r="CB421" s="37"/>
      <c r="CF421" s="37"/>
    </row>
    <row r="422" spans="76:84" ht="15.75" customHeight="1">
      <c r="BX422" s="37"/>
      <c r="CB422" s="37"/>
      <c r="CF422" s="37"/>
    </row>
    <row r="423" spans="76:84" ht="15.75" customHeight="1">
      <c r="BX423" s="37"/>
      <c r="CB423" s="37"/>
      <c r="CF423" s="37"/>
    </row>
    <row r="424" spans="76:84" ht="15.75" customHeight="1">
      <c r="BX424" s="37"/>
      <c r="CB424" s="37"/>
      <c r="CF424" s="37"/>
    </row>
    <row r="425" spans="76:84" ht="15.75" customHeight="1">
      <c r="BX425" s="37"/>
      <c r="CB425" s="37"/>
      <c r="CF425" s="37"/>
    </row>
    <row r="426" spans="76:84" ht="15.75" customHeight="1">
      <c r="BX426" s="37"/>
      <c r="CB426" s="37"/>
      <c r="CF426" s="37"/>
    </row>
    <row r="427" spans="76:84" ht="15.75" customHeight="1">
      <c r="BX427" s="37"/>
      <c r="CB427" s="37"/>
      <c r="CF427" s="37"/>
    </row>
    <row r="428" spans="76:84" ht="15.75" customHeight="1">
      <c r="BX428" s="37"/>
      <c r="CB428" s="37"/>
      <c r="CF428" s="37"/>
    </row>
    <row r="429" spans="76:84" ht="15.75" customHeight="1">
      <c r="BX429" s="37"/>
      <c r="CB429" s="37"/>
      <c r="CF429" s="37"/>
    </row>
    <row r="430" spans="76:84" ht="15.75" customHeight="1">
      <c r="BX430" s="37"/>
      <c r="CB430" s="37"/>
      <c r="CF430" s="37"/>
    </row>
    <row r="431" spans="76:84" ht="15.75" customHeight="1">
      <c r="BX431" s="37"/>
      <c r="CB431" s="37"/>
      <c r="CF431" s="37"/>
    </row>
    <row r="432" spans="76:84" ht="15.75" customHeight="1">
      <c r="BX432" s="37"/>
      <c r="CB432" s="37"/>
      <c r="CF432" s="37"/>
    </row>
    <row r="433" spans="76:84" ht="15.75" customHeight="1">
      <c r="BX433" s="37"/>
      <c r="CB433" s="37"/>
      <c r="CF433" s="37"/>
    </row>
    <row r="434" spans="76:84" ht="15.75" customHeight="1">
      <c r="BX434" s="37"/>
      <c r="CB434" s="37"/>
      <c r="CF434" s="37"/>
    </row>
    <row r="435" spans="76:84" ht="15.75" customHeight="1">
      <c r="BX435" s="37"/>
      <c r="CB435" s="37"/>
      <c r="CF435" s="37"/>
    </row>
    <row r="436" spans="76:84" ht="15.75" customHeight="1">
      <c r="BX436" s="37"/>
      <c r="CB436" s="37"/>
      <c r="CF436" s="37"/>
    </row>
    <row r="437" spans="76:84" ht="15.75" customHeight="1">
      <c r="BX437" s="37"/>
      <c r="CB437" s="37"/>
      <c r="CF437" s="37"/>
    </row>
    <row r="438" spans="76:84" ht="15.75" customHeight="1">
      <c r="BX438" s="37"/>
      <c r="CB438" s="37"/>
      <c r="CF438" s="37"/>
    </row>
    <row r="439" spans="76:84" ht="15.75" customHeight="1">
      <c r="BX439" s="37"/>
      <c r="CB439" s="37"/>
      <c r="CF439" s="37"/>
    </row>
    <row r="440" spans="76:84" ht="15.75" customHeight="1">
      <c r="BX440" s="37"/>
      <c r="CB440" s="37"/>
      <c r="CF440" s="37"/>
    </row>
    <row r="441" spans="76:84" ht="15.75" customHeight="1">
      <c r="BX441" s="37"/>
      <c r="CB441" s="37"/>
      <c r="CF441" s="37"/>
    </row>
    <row r="442" spans="76:84" ht="15.75" customHeight="1">
      <c r="BX442" s="37"/>
      <c r="CB442" s="37"/>
      <c r="CF442" s="37"/>
    </row>
    <row r="443" spans="76:84" ht="15.75" customHeight="1">
      <c r="BX443" s="37"/>
      <c r="CB443" s="37"/>
      <c r="CF443" s="37"/>
    </row>
    <row r="444" spans="76:84" ht="15.75" customHeight="1">
      <c r="BX444" s="37"/>
      <c r="CB444" s="37"/>
      <c r="CF444" s="37"/>
    </row>
    <row r="445" spans="76:84" ht="15.75" customHeight="1">
      <c r="BX445" s="37"/>
      <c r="CB445" s="37"/>
      <c r="CF445" s="37"/>
    </row>
    <row r="446" spans="76:84" ht="15.75" customHeight="1">
      <c r="BX446" s="37"/>
      <c r="CB446" s="37"/>
      <c r="CF446" s="37"/>
    </row>
    <row r="447" spans="76:84" ht="15.75" customHeight="1">
      <c r="BX447" s="37"/>
      <c r="CB447" s="37"/>
      <c r="CF447" s="37"/>
    </row>
    <row r="448" spans="76:84" ht="15.75" customHeight="1">
      <c r="BX448" s="37"/>
      <c r="CB448" s="37"/>
      <c r="CF448" s="37"/>
    </row>
    <row r="449" spans="76:84" ht="15.75" customHeight="1">
      <c r="BX449" s="37"/>
      <c r="CB449" s="37"/>
      <c r="CF449" s="37"/>
    </row>
    <row r="450" spans="76:84" ht="15.75" customHeight="1">
      <c r="BX450" s="37"/>
      <c r="CB450" s="37"/>
      <c r="CF450" s="37"/>
    </row>
    <row r="451" spans="76:84" ht="15.75" customHeight="1">
      <c r="BX451" s="37"/>
      <c r="CB451" s="37"/>
      <c r="CF451" s="37"/>
    </row>
    <row r="452" spans="76:84" ht="15.75" customHeight="1">
      <c r="BX452" s="37"/>
      <c r="CB452" s="37"/>
      <c r="CF452" s="37"/>
    </row>
    <row r="453" spans="76:84" ht="15.75" customHeight="1">
      <c r="BX453" s="37"/>
      <c r="CB453" s="37"/>
      <c r="CF453" s="37"/>
    </row>
    <row r="454" spans="76:84" ht="15.75" customHeight="1">
      <c r="BX454" s="37"/>
      <c r="CB454" s="37"/>
      <c r="CF454" s="37"/>
    </row>
    <row r="455" spans="76:84" ht="15.75" customHeight="1">
      <c r="BX455" s="37"/>
      <c r="CB455" s="37"/>
      <c r="CF455" s="37"/>
    </row>
    <row r="456" spans="76:84" ht="15.75" customHeight="1">
      <c r="BX456" s="37"/>
      <c r="CB456" s="37"/>
      <c r="CF456" s="37"/>
    </row>
    <row r="457" spans="76:84" ht="15.75" customHeight="1">
      <c r="BX457" s="37"/>
      <c r="CB457" s="37"/>
      <c r="CF457" s="37"/>
    </row>
    <row r="458" spans="76:84" ht="15.75" customHeight="1">
      <c r="BX458" s="37"/>
      <c r="CB458" s="37"/>
      <c r="CF458" s="37"/>
    </row>
    <row r="459" spans="76:84" ht="15.75" customHeight="1">
      <c r="BX459" s="37"/>
      <c r="CB459" s="37"/>
      <c r="CF459" s="37"/>
    </row>
    <row r="460" spans="76:84" ht="15.75" customHeight="1">
      <c r="BX460" s="37"/>
      <c r="CB460" s="37"/>
      <c r="CF460" s="37"/>
    </row>
    <row r="461" spans="76:84" ht="15.75" customHeight="1">
      <c r="BX461" s="37"/>
      <c r="CB461" s="37"/>
      <c r="CF461" s="37"/>
    </row>
    <row r="462" spans="76:84" ht="15.75" customHeight="1">
      <c r="BX462" s="37"/>
      <c r="CB462" s="37"/>
      <c r="CF462" s="37"/>
    </row>
    <row r="463" spans="76:84" ht="15.75" customHeight="1">
      <c r="BX463" s="37"/>
      <c r="CB463" s="37"/>
      <c r="CF463" s="37"/>
    </row>
    <row r="464" spans="76:84" ht="15.75" customHeight="1">
      <c r="BX464" s="37"/>
      <c r="CB464" s="37"/>
      <c r="CF464" s="37"/>
    </row>
    <row r="465" spans="76:84" ht="15.75" customHeight="1">
      <c r="BX465" s="37"/>
      <c r="CB465" s="37"/>
      <c r="CF465" s="37"/>
    </row>
    <row r="466" spans="76:84" ht="15.75" customHeight="1">
      <c r="BX466" s="37"/>
      <c r="CB466" s="37"/>
      <c r="CF466" s="37"/>
    </row>
    <row r="467" spans="76:84" ht="15.75" customHeight="1">
      <c r="BX467" s="37"/>
      <c r="CB467" s="37"/>
      <c r="CF467" s="37"/>
    </row>
    <row r="468" spans="76:84" ht="15.75" customHeight="1">
      <c r="BX468" s="37"/>
      <c r="CB468" s="37"/>
      <c r="CF468" s="37"/>
    </row>
    <row r="469" spans="76:84" ht="15.75" customHeight="1">
      <c r="BX469" s="37"/>
      <c r="CB469" s="37"/>
      <c r="CF469" s="37"/>
    </row>
    <row r="470" spans="76:84" ht="15.75" customHeight="1">
      <c r="BX470" s="37"/>
      <c r="CB470" s="37"/>
      <c r="CF470" s="37"/>
    </row>
    <row r="471" spans="76:84" ht="15.75" customHeight="1">
      <c r="BX471" s="37"/>
      <c r="CB471" s="37"/>
      <c r="CF471" s="37"/>
    </row>
    <row r="472" spans="76:84" ht="15.75" customHeight="1">
      <c r="BX472" s="37"/>
      <c r="CB472" s="37"/>
      <c r="CF472" s="37"/>
    </row>
    <row r="473" spans="76:84" ht="15.75" customHeight="1">
      <c r="BX473" s="37"/>
      <c r="CB473" s="37"/>
      <c r="CF473" s="37"/>
    </row>
    <row r="474" spans="76:84" ht="15.75" customHeight="1">
      <c r="BX474" s="37"/>
      <c r="CB474" s="37"/>
      <c r="CF474" s="37"/>
    </row>
    <row r="475" spans="76:84" ht="15.75" customHeight="1">
      <c r="BX475" s="37"/>
      <c r="CB475" s="37"/>
      <c r="CF475" s="37"/>
    </row>
    <row r="476" spans="76:84" ht="15.75" customHeight="1">
      <c r="BX476" s="37"/>
      <c r="CB476" s="37"/>
      <c r="CF476" s="37"/>
    </row>
    <row r="477" spans="76:84" ht="15.75" customHeight="1">
      <c r="BX477" s="37"/>
      <c r="CB477" s="37"/>
      <c r="CF477" s="37"/>
    </row>
    <row r="478" spans="76:84" ht="15.75" customHeight="1">
      <c r="BX478" s="37"/>
      <c r="CB478" s="37"/>
      <c r="CF478" s="37"/>
    </row>
    <row r="479" spans="76:84" ht="15.75" customHeight="1">
      <c r="BX479" s="37"/>
      <c r="CB479" s="37"/>
      <c r="CF479" s="37"/>
    </row>
    <row r="480" spans="76:84" ht="15.75" customHeight="1">
      <c r="BX480" s="37"/>
      <c r="CB480" s="37"/>
      <c r="CF480" s="37"/>
    </row>
    <row r="481" spans="76:84" ht="15.75" customHeight="1">
      <c r="BX481" s="37"/>
      <c r="CB481" s="37"/>
      <c r="CF481" s="37"/>
    </row>
    <row r="482" spans="76:84" ht="15.75" customHeight="1">
      <c r="BX482" s="37"/>
      <c r="CB482" s="37"/>
      <c r="CF482" s="37"/>
    </row>
    <row r="483" spans="76:84" ht="15.75" customHeight="1">
      <c r="BX483" s="37"/>
      <c r="CB483" s="37"/>
      <c r="CF483" s="37"/>
    </row>
    <row r="484" spans="76:84" ht="15.75" customHeight="1">
      <c r="BX484" s="37"/>
      <c r="CB484" s="37"/>
      <c r="CF484" s="37"/>
    </row>
    <row r="485" spans="76:84" ht="15.75" customHeight="1">
      <c r="BX485" s="37"/>
      <c r="CB485" s="37"/>
      <c r="CF485" s="37"/>
    </row>
    <row r="486" spans="76:84" ht="15.75" customHeight="1">
      <c r="BX486" s="37"/>
      <c r="CB486" s="37"/>
      <c r="CF486" s="37"/>
    </row>
    <row r="487" spans="76:84" ht="15.75" customHeight="1">
      <c r="BX487" s="37"/>
      <c r="CB487" s="37"/>
      <c r="CF487" s="37"/>
    </row>
    <row r="488" spans="76:84" ht="15.75" customHeight="1">
      <c r="BX488" s="37"/>
      <c r="CB488" s="37"/>
      <c r="CF488" s="37"/>
    </row>
    <row r="489" spans="76:84" ht="15.75" customHeight="1">
      <c r="BX489" s="37"/>
      <c r="CB489" s="37"/>
      <c r="CF489" s="37"/>
    </row>
    <row r="490" spans="76:84" ht="15.75" customHeight="1">
      <c r="BX490" s="37"/>
      <c r="CB490" s="37"/>
      <c r="CF490" s="37"/>
    </row>
    <row r="491" spans="76:84" ht="15.75" customHeight="1">
      <c r="BX491" s="37"/>
      <c r="CB491" s="37"/>
      <c r="CF491" s="37"/>
    </row>
    <row r="492" spans="76:84" ht="15.75" customHeight="1">
      <c r="BX492" s="37"/>
      <c r="CB492" s="37"/>
      <c r="CF492" s="37"/>
    </row>
    <row r="493" spans="76:84" ht="15.75" customHeight="1">
      <c r="BX493" s="37"/>
      <c r="CB493" s="37"/>
      <c r="CF493" s="37"/>
    </row>
    <row r="494" spans="76:84" ht="15.75" customHeight="1">
      <c r="BX494" s="37"/>
      <c r="CB494" s="37"/>
      <c r="CF494" s="37"/>
    </row>
    <row r="495" spans="76:84" ht="15.75" customHeight="1">
      <c r="BX495" s="37"/>
      <c r="CB495" s="37"/>
      <c r="CF495" s="37"/>
    </row>
    <row r="496" spans="76:84" ht="15.75" customHeight="1">
      <c r="BX496" s="37"/>
      <c r="CB496" s="37"/>
      <c r="CF496" s="37"/>
    </row>
    <row r="497" spans="76:84" ht="15.75" customHeight="1">
      <c r="BX497" s="37"/>
      <c r="CB497" s="37"/>
      <c r="CF497" s="37"/>
    </row>
    <row r="498" spans="76:84" ht="15.75" customHeight="1">
      <c r="BX498" s="37"/>
      <c r="CB498" s="37"/>
      <c r="CF498" s="37"/>
    </row>
    <row r="499" spans="76:84" ht="15.75" customHeight="1">
      <c r="BX499" s="37"/>
      <c r="CB499" s="37"/>
      <c r="CF499" s="37"/>
    </row>
    <row r="500" spans="76:84" ht="15.75" customHeight="1">
      <c r="BX500" s="37"/>
      <c r="CB500" s="37"/>
      <c r="CF500" s="37"/>
    </row>
    <row r="501" spans="76:84" ht="15.75" customHeight="1">
      <c r="BX501" s="37"/>
      <c r="CB501" s="37"/>
      <c r="CF501" s="37"/>
    </row>
    <row r="502" spans="76:84" ht="15.75" customHeight="1">
      <c r="BX502" s="37"/>
      <c r="CB502" s="37"/>
      <c r="CF502" s="37"/>
    </row>
    <row r="503" spans="76:84" ht="15.75" customHeight="1">
      <c r="BX503" s="37"/>
      <c r="CB503" s="37"/>
      <c r="CF503" s="37"/>
    </row>
    <row r="504" spans="76:84" ht="15.75" customHeight="1">
      <c r="BX504" s="37"/>
      <c r="CB504" s="37"/>
      <c r="CF504" s="37"/>
    </row>
    <row r="505" spans="76:84" ht="15.75" customHeight="1">
      <c r="BX505" s="37"/>
      <c r="CB505" s="37"/>
      <c r="CF505" s="37"/>
    </row>
    <row r="506" spans="76:84" ht="15.75" customHeight="1">
      <c r="BX506" s="37"/>
      <c r="CB506" s="37"/>
      <c r="CF506" s="37"/>
    </row>
    <row r="507" spans="76:84" ht="15.75" customHeight="1">
      <c r="BX507" s="37"/>
      <c r="CB507" s="37"/>
      <c r="CF507" s="37"/>
    </row>
    <row r="508" spans="76:84" ht="15.75" customHeight="1">
      <c r="BX508" s="37"/>
      <c r="CB508" s="37"/>
      <c r="CF508" s="37"/>
    </row>
    <row r="509" spans="76:84" ht="15.75" customHeight="1">
      <c r="BX509" s="37"/>
      <c r="CB509" s="37"/>
      <c r="CF509" s="37"/>
    </row>
    <row r="510" spans="76:84" ht="15.75" customHeight="1">
      <c r="BX510" s="37"/>
      <c r="CB510" s="37"/>
      <c r="CF510" s="37"/>
    </row>
    <row r="511" spans="76:84" ht="15.75" customHeight="1">
      <c r="BX511" s="37"/>
      <c r="CB511" s="37"/>
      <c r="CF511" s="37"/>
    </row>
    <row r="512" spans="76:84" ht="15.75" customHeight="1">
      <c r="BX512" s="37"/>
      <c r="CB512" s="37"/>
      <c r="CF512" s="37"/>
    </row>
    <row r="513" spans="76:84" ht="15.75" customHeight="1">
      <c r="BX513" s="37"/>
      <c r="CB513" s="37"/>
      <c r="CF513" s="37"/>
    </row>
    <row r="514" spans="76:84" ht="15.75" customHeight="1">
      <c r="BX514" s="37"/>
      <c r="CB514" s="37"/>
      <c r="CF514" s="37"/>
    </row>
    <row r="515" spans="76:84" ht="15.75" customHeight="1">
      <c r="BX515" s="37"/>
      <c r="CB515" s="37"/>
      <c r="CF515" s="37"/>
    </row>
    <row r="516" spans="76:84" ht="15.75" customHeight="1">
      <c r="BX516" s="37"/>
      <c r="CB516" s="37"/>
      <c r="CF516" s="37"/>
    </row>
    <row r="517" spans="76:84" ht="15.75" customHeight="1">
      <c r="BX517" s="37"/>
      <c r="CB517" s="37"/>
      <c r="CF517" s="37"/>
    </row>
    <row r="518" spans="76:84" ht="15.75" customHeight="1">
      <c r="BX518" s="37"/>
      <c r="CB518" s="37"/>
      <c r="CF518" s="37"/>
    </row>
    <row r="519" spans="76:84" ht="15.75" customHeight="1">
      <c r="BX519" s="37"/>
      <c r="CB519" s="37"/>
      <c r="CF519" s="37"/>
    </row>
    <row r="520" spans="76:84" ht="15.75" customHeight="1">
      <c r="BX520" s="37"/>
      <c r="CB520" s="37"/>
      <c r="CF520" s="37"/>
    </row>
    <row r="521" spans="76:84" ht="15.75" customHeight="1">
      <c r="BX521" s="37"/>
      <c r="CB521" s="37"/>
      <c r="CF521" s="37"/>
    </row>
    <row r="522" spans="76:84" ht="15.75" customHeight="1">
      <c r="BX522" s="37"/>
      <c r="CB522" s="37"/>
      <c r="CF522" s="37"/>
    </row>
    <row r="523" spans="76:84" ht="15.75" customHeight="1">
      <c r="BX523" s="37"/>
      <c r="CB523" s="37"/>
      <c r="CF523" s="37"/>
    </row>
    <row r="524" spans="76:84" ht="15.75" customHeight="1">
      <c r="BX524" s="37"/>
      <c r="CB524" s="37"/>
      <c r="CF524" s="37"/>
    </row>
    <row r="525" spans="76:84" ht="15.75" customHeight="1">
      <c r="BX525" s="37"/>
      <c r="CB525" s="37"/>
      <c r="CF525" s="37"/>
    </row>
    <row r="526" spans="76:84" ht="15.75" customHeight="1">
      <c r="BX526" s="37"/>
      <c r="CB526" s="37"/>
      <c r="CF526" s="37"/>
    </row>
    <row r="527" spans="76:84" ht="15.75" customHeight="1">
      <c r="BX527" s="37"/>
      <c r="CB527" s="37"/>
      <c r="CF527" s="37"/>
    </row>
    <row r="528" spans="76:84" ht="15.75" customHeight="1">
      <c r="BX528" s="37"/>
      <c r="CB528" s="37"/>
      <c r="CF528" s="37"/>
    </row>
    <row r="529" spans="76:84" ht="15.75" customHeight="1">
      <c r="BX529" s="37"/>
      <c r="CB529" s="37"/>
      <c r="CF529" s="37"/>
    </row>
    <row r="530" spans="76:84" ht="15.75" customHeight="1">
      <c r="BX530" s="37"/>
      <c r="CB530" s="37"/>
      <c r="CF530" s="37"/>
    </row>
    <row r="531" spans="76:84" ht="15.75" customHeight="1">
      <c r="BX531" s="37"/>
      <c r="CB531" s="37"/>
      <c r="CF531" s="37"/>
    </row>
    <row r="532" spans="76:84" ht="15.75" customHeight="1">
      <c r="BX532" s="37"/>
      <c r="CB532" s="37"/>
      <c r="CF532" s="37"/>
    </row>
    <row r="533" spans="76:84" ht="15.75" customHeight="1">
      <c r="BX533" s="37"/>
      <c r="CB533" s="37"/>
      <c r="CF533" s="37"/>
    </row>
    <row r="534" spans="76:84" ht="15.75" customHeight="1">
      <c r="BX534" s="37"/>
      <c r="CB534" s="37"/>
      <c r="CF534" s="37"/>
    </row>
    <row r="535" spans="76:84" ht="15.75" customHeight="1">
      <c r="BX535" s="37"/>
      <c r="CB535" s="37"/>
      <c r="CF535" s="37"/>
    </row>
    <row r="536" spans="76:84" ht="15.75" customHeight="1">
      <c r="BX536" s="37"/>
      <c r="CB536" s="37"/>
      <c r="CF536" s="37"/>
    </row>
    <row r="537" spans="76:84" ht="15.75" customHeight="1">
      <c r="BX537" s="37"/>
      <c r="CB537" s="37"/>
      <c r="CF537" s="37"/>
    </row>
    <row r="538" spans="76:84" ht="15.75" customHeight="1">
      <c r="BX538" s="37"/>
      <c r="CB538" s="37"/>
      <c r="CF538" s="37"/>
    </row>
    <row r="539" spans="76:84" ht="15.75" customHeight="1">
      <c r="BX539" s="37"/>
      <c r="CB539" s="37"/>
      <c r="CF539" s="37"/>
    </row>
    <row r="540" spans="76:84" ht="15.75" customHeight="1">
      <c r="BX540" s="37"/>
      <c r="CB540" s="37"/>
      <c r="CF540" s="37"/>
    </row>
    <row r="541" spans="76:84" ht="15.75" customHeight="1">
      <c r="BX541" s="37"/>
      <c r="CB541" s="37"/>
      <c r="CF541" s="37"/>
    </row>
    <row r="542" spans="76:84" ht="15.75" customHeight="1">
      <c r="BX542" s="37"/>
      <c r="CB542" s="37"/>
      <c r="CF542" s="37"/>
    </row>
    <row r="543" spans="76:84" ht="15.75" customHeight="1">
      <c r="BX543" s="37"/>
      <c r="CB543" s="37"/>
      <c r="CF543" s="37"/>
    </row>
    <row r="544" spans="76:84" ht="15.75" customHeight="1">
      <c r="BX544" s="37"/>
      <c r="CB544" s="37"/>
      <c r="CF544" s="37"/>
    </row>
    <row r="545" spans="76:84" ht="15.75" customHeight="1">
      <c r="BX545" s="37"/>
      <c r="CB545" s="37"/>
      <c r="CF545" s="37"/>
    </row>
    <row r="546" spans="76:84" ht="15.75" customHeight="1">
      <c r="BX546" s="37"/>
      <c r="CB546" s="37"/>
      <c r="CF546" s="37"/>
    </row>
    <row r="547" spans="76:84" ht="15.75" customHeight="1">
      <c r="BX547" s="37"/>
      <c r="CB547" s="37"/>
      <c r="CF547" s="37"/>
    </row>
    <row r="548" spans="76:84" ht="15.75" customHeight="1">
      <c r="BX548" s="37"/>
      <c r="CB548" s="37"/>
      <c r="CF548" s="37"/>
    </row>
    <row r="549" spans="76:84" ht="15.75" customHeight="1">
      <c r="BX549" s="37"/>
      <c r="CB549" s="37"/>
      <c r="CF549" s="37"/>
    </row>
    <row r="550" spans="76:84" ht="15.75" customHeight="1">
      <c r="BX550" s="37"/>
      <c r="CB550" s="37"/>
      <c r="CF550" s="37"/>
    </row>
    <row r="551" spans="76:84" ht="15.75" customHeight="1">
      <c r="BX551" s="37"/>
      <c r="CB551" s="37"/>
      <c r="CF551" s="37"/>
    </row>
    <row r="552" spans="76:84" ht="15.75" customHeight="1">
      <c r="BX552" s="37"/>
      <c r="CB552" s="37"/>
      <c r="CF552" s="37"/>
    </row>
    <row r="553" spans="76:84" ht="15.75" customHeight="1">
      <c r="BX553" s="37"/>
      <c r="CB553" s="37"/>
      <c r="CF553" s="37"/>
    </row>
    <row r="554" spans="76:84" ht="15.75" customHeight="1">
      <c r="BX554" s="37"/>
      <c r="CB554" s="37"/>
      <c r="CF554" s="37"/>
    </row>
    <row r="555" spans="76:84" ht="15.75" customHeight="1">
      <c r="BX555" s="37"/>
      <c r="CB555" s="37"/>
      <c r="CF555" s="37"/>
    </row>
    <row r="556" spans="76:84" ht="15.75" customHeight="1">
      <c r="BX556" s="37"/>
      <c r="CB556" s="37"/>
      <c r="CF556" s="37"/>
    </row>
    <row r="557" spans="76:84" ht="15.75" customHeight="1">
      <c r="BX557" s="37"/>
      <c r="CB557" s="37"/>
      <c r="CF557" s="37"/>
    </row>
    <row r="558" spans="76:84" ht="15.75" customHeight="1">
      <c r="BX558" s="37"/>
      <c r="CB558" s="37"/>
      <c r="CF558" s="37"/>
    </row>
    <row r="559" spans="76:84" ht="15.75" customHeight="1">
      <c r="BX559" s="37"/>
      <c r="CB559" s="37"/>
      <c r="CF559" s="37"/>
    </row>
    <row r="560" spans="76:84" ht="15.75" customHeight="1">
      <c r="BX560" s="37"/>
      <c r="CB560" s="37"/>
      <c r="CF560" s="37"/>
    </row>
    <row r="561" spans="76:84" ht="15.75" customHeight="1">
      <c r="BX561" s="37"/>
      <c r="CB561" s="37"/>
      <c r="CF561" s="37"/>
    </row>
    <row r="562" spans="76:84" ht="15.75" customHeight="1">
      <c r="BX562" s="37"/>
      <c r="CB562" s="37"/>
      <c r="CF562" s="37"/>
    </row>
    <row r="563" spans="76:84" ht="15.75" customHeight="1">
      <c r="BX563" s="37"/>
      <c r="CB563" s="37"/>
      <c r="CF563" s="37"/>
    </row>
    <row r="564" spans="76:84" ht="15.75" customHeight="1">
      <c r="BX564" s="37"/>
      <c r="CB564" s="37"/>
      <c r="CF564" s="37"/>
    </row>
    <row r="565" spans="76:84" ht="15.75" customHeight="1">
      <c r="BX565" s="37"/>
      <c r="CB565" s="37"/>
      <c r="CF565" s="37"/>
    </row>
    <row r="566" spans="76:84" ht="15.75" customHeight="1">
      <c r="BX566" s="37"/>
      <c r="CB566" s="37"/>
      <c r="CF566" s="37"/>
    </row>
    <row r="567" spans="76:84" ht="15.75" customHeight="1">
      <c r="BX567" s="37"/>
      <c r="CB567" s="37"/>
      <c r="CF567" s="37"/>
    </row>
    <row r="568" spans="76:84" ht="15.75" customHeight="1">
      <c r="BX568" s="37"/>
      <c r="CB568" s="37"/>
      <c r="CF568" s="37"/>
    </row>
    <row r="569" spans="76:84" ht="15.75" customHeight="1">
      <c r="BX569" s="37"/>
      <c r="CB569" s="37"/>
      <c r="CF569" s="37"/>
    </row>
    <row r="570" spans="76:84" ht="15.75" customHeight="1">
      <c r="BX570" s="37"/>
      <c r="CB570" s="37"/>
      <c r="CF570" s="37"/>
    </row>
    <row r="571" spans="76:84" ht="15.75" customHeight="1">
      <c r="BX571" s="37"/>
      <c r="CB571" s="37"/>
      <c r="CF571" s="37"/>
    </row>
    <row r="572" spans="76:84" ht="15.75" customHeight="1">
      <c r="BX572" s="37"/>
      <c r="CB572" s="37"/>
      <c r="CF572" s="37"/>
    </row>
    <row r="573" spans="76:84" ht="15.75" customHeight="1">
      <c r="BX573" s="37"/>
      <c r="CB573" s="37"/>
      <c r="CF573" s="37"/>
    </row>
    <row r="574" spans="76:84" ht="15.75" customHeight="1">
      <c r="BX574" s="37"/>
      <c r="CB574" s="37"/>
      <c r="CF574" s="37"/>
    </row>
    <row r="575" spans="76:84" ht="15.75" customHeight="1">
      <c r="BX575" s="37"/>
      <c r="CB575" s="37"/>
      <c r="CF575" s="37"/>
    </row>
    <row r="576" spans="76:84" ht="15.75" customHeight="1">
      <c r="BX576" s="37"/>
      <c r="CB576" s="37"/>
      <c r="CF576" s="37"/>
    </row>
    <row r="577" spans="76:84" ht="15.75" customHeight="1">
      <c r="BX577" s="37"/>
      <c r="CB577" s="37"/>
      <c r="CF577" s="37"/>
    </row>
    <row r="578" spans="76:84" ht="15.75" customHeight="1">
      <c r="BX578" s="37"/>
      <c r="CB578" s="37"/>
      <c r="CF578" s="37"/>
    </row>
    <row r="579" spans="76:84" ht="15.75" customHeight="1">
      <c r="BX579" s="37"/>
      <c r="CB579" s="37"/>
      <c r="CF579" s="37"/>
    </row>
    <row r="580" spans="76:84" ht="15.75" customHeight="1">
      <c r="BX580" s="37"/>
      <c r="CB580" s="37"/>
      <c r="CF580" s="37"/>
    </row>
    <row r="581" spans="76:84" ht="15.75" customHeight="1">
      <c r="BX581" s="37"/>
      <c r="CB581" s="37"/>
      <c r="CF581" s="37"/>
    </row>
    <row r="582" spans="76:84" ht="15.75" customHeight="1">
      <c r="BX582" s="37"/>
      <c r="CB582" s="37"/>
      <c r="CF582" s="37"/>
    </row>
    <row r="583" spans="76:84" ht="15.75" customHeight="1">
      <c r="BX583" s="37"/>
      <c r="CB583" s="37"/>
      <c r="CF583" s="37"/>
    </row>
    <row r="584" spans="76:84" ht="15.75" customHeight="1">
      <c r="BX584" s="37"/>
      <c r="CB584" s="37"/>
      <c r="CF584" s="37"/>
    </row>
    <row r="585" spans="76:84" ht="15.75" customHeight="1">
      <c r="BX585" s="37"/>
      <c r="CB585" s="37"/>
      <c r="CF585" s="37"/>
    </row>
    <row r="586" spans="76:84" ht="15.75" customHeight="1">
      <c r="BX586" s="37"/>
      <c r="CB586" s="37"/>
      <c r="CF586" s="37"/>
    </row>
    <row r="587" spans="76:84" ht="15.75" customHeight="1">
      <c r="BX587" s="37"/>
      <c r="CB587" s="37"/>
      <c r="CF587" s="37"/>
    </row>
    <row r="588" spans="76:84" ht="15.75" customHeight="1">
      <c r="BX588" s="37"/>
      <c r="CB588" s="37"/>
      <c r="CF588" s="37"/>
    </row>
    <row r="589" spans="76:84" ht="15.75" customHeight="1">
      <c r="BX589" s="37"/>
      <c r="CB589" s="37"/>
      <c r="CF589" s="37"/>
    </row>
    <row r="590" spans="76:84" ht="15.75" customHeight="1">
      <c r="BX590" s="37"/>
      <c r="CB590" s="37"/>
      <c r="CF590" s="37"/>
    </row>
    <row r="591" spans="76:84" ht="15.75" customHeight="1">
      <c r="BX591" s="37"/>
      <c r="CB591" s="37"/>
      <c r="CF591" s="37"/>
    </row>
    <row r="592" spans="76:84" ht="15.75" customHeight="1">
      <c r="BX592" s="37"/>
      <c r="CB592" s="37"/>
      <c r="CF592" s="37"/>
    </row>
    <row r="593" spans="76:84" ht="15.75" customHeight="1">
      <c r="BX593" s="37"/>
      <c r="CB593" s="37"/>
      <c r="CF593" s="37"/>
    </row>
    <row r="594" spans="76:84" ht="15.75" customHeight="1">
      <c r="BX594" s="37"/>
      <c r="CB594" s="37"/>
      <c r="CF594" s="37"/>
    </row>
    <row r="595" spans="76:84" ht="15.75" customHeight="1">
      <c r="BX595" s="37"/>
      <c r="CB595" s="37"/>
      <c r="CF595" s="37"/>
    </row>
    <row r="596" spans="76:84" ht="15.75" customHeight="1">
      <c r="BX596" s="37"/>
      <c r="CB596" s="37"/>
      <c r="CF596" s="37"/>
    </row>
    <row r="597" spans="76:84" ht="15.75" customHeight="1">
      <c r="BX597" s="37"/>
      <c r="CB597" s="37"/>
      <c r="CF597" s="37"/>
    </row>
    <row r="598" spans="76:84" ht="15.75" customHeight="1">
      <c r="BX598" s="37"/>
      <c r="CB598" s="37"/>
      <c r="CF598" s="37"/>
    </row>
    <row r="599" spans="76:84" ht="15.75" customHeight="1">
      <c r="BX599" s="37"/>
      <c r="CB599" s="37"/>
      <c r="CF599" s="37"/>
    </row>
    <row r="600" spans="76:84" ht="15.75" customHeight="1">
      <c r="BX600" s="37"/>
      <c r="CB600" s="37"/>
      <c r="CF600" s="37"/>
    </row>
    <row r="601" spans="76:84" ht="15.75" customHeight="1">
      <c r="BX601" s="37"/>
      <c r="CB601" s="37"/>
      <c r="CF601" s="37"/>
    </row>
    <row r="602" spans="76:84" ht="15.75" customHeight="1">
      <c r="BX602" s="37"/>
      <c r="CB602" s="37"/>
      <c r="CF602" s="37"/>
    </row>
    <row r="603" spans="76:84" ht="15.75" customHeight="1">
      <c r="BX603" s="37"/>
      <c r="CB603" s="37"/>
      <c r="CF603" s="37"/>
    </row>
    <row r="604" spans="76:84" ht="15.75" customHeight="1">
      <c r="BX604" s="37"/>
      <c r="CB604" s="37"/>
      <c r="CF604" s="37"/>
    </row>
    <row r="605" spans="76:84" ht="15.75" customHeight="1">
      <c r="BX605" s="37"/>
      <c r="CB605" s="37"/>
      <c r="CF605" s="37"/>
    </row>
    <row r="606" spans="76:84" ht="15.75" customHeight="1">
      <c r="BX606" s="37"/>
      <c r="CB606" s="37"/>
      <c r="CF606" s="37"/>
    </row>
    <row r="607" spans="76:84" ht="15.75" customHeight="1">
      <c r="BX607" s="37"/>
      <c r="CB607" s="37"/>
      <c r="CF607" s="37"/>
    </row>
    <row r="608" spans="76:84" ht="15.75" customHeight="1">
      <c r="BX608" s="37"/>
      <c r="CB608" s="37"/>
      <c r="CF608" s="37"/>
    </row>
    <row r="609" spans="76:84" ht="15.75" customHeight="1">
      <c r="BX609" s="37"/>
      <c r="CB609" s="37"/>
      <c r="CF609" s="37"/>
    </row>
    <row r="610" spans="76:84" ht="15.75" customHeight="1">
      <c r="BX610" s="37"/>
      <c r="CB610" s="37"/>
      <c r="CF610" s="37"/>
    </row>
    <row r="611" spans="76:84" ht="15.75" customHeight="1">
      <c r="BX611" s="37"/>
      <c r="CB611" s="37"/>
      <c r="CF611" s="37"/>
    </row>
    <row r="612" spans="76:84" ht="15.75" customHeight="1">
      <c r="BX612" s="37"/>
      <c r="CB612" s="37"/>
      <c r="CF612" s="37"/>
    </row>
    <row r="613" spans="76:84" ht="15.75" customHeight="1">
      <c r="BX613" s="37"/>
      <c r="CB613" s="37"/>
      <c r="CF613" s="37"/>
    </row>
    <row r="614" spans="76:84" ht="15.75" customHeight="1">
      <c r="BX614" s="37"/>
      <c r="CB614" s="37"/>
      <c r="CF614" s="37"/>
    </row>
    <row r="615" spans="76:84" ht="15.75" customHeight="1">
      <c r="BX615" s="37"/>
      <c r="CB615" s="37"/>
      <c r="CF615" s="37"/>
    </row>
    <row r="616" spans="76:84" ht="15.75" customHeight="1">
      <c r="BX616" s="37"/>
      <c r="CB616" s="37"/>
      <c r="CF616" s="37"/>
    </row>
    <row r="617" spans="76:84" ht="15.75" customHeight="1">
      <c r="BX617" s="37"/>
      <c r="CB617" s="37"/>
      <c r="CF617" s="37"/>
    </row>
    <row r="618" spans="76:84" ht="15.75" customHeight="1">
      <c r="BX618" s="37"/>
      <c r="CB618" s="37"/>
      <c r="CF618" s="37"/>
    </row>
    <row r="619" spans="76:84" ht="15.75" customHeight="1">
      <c r="BX619" s="37"/>
      <c r="CB619" s="37"/>
      <c r="CF619" s="37"/>
    </row>
    <row r="620" spans="76:84" ht="15.75" customHeight="1">
      <c r="BX620" s="37"/>
      <c r="CB620" s="37"/>
      <c r="CF620" s="37"/>
    </row>
    <row r="621" spans="76:84" ht="15.75" customHeight="1">
      <c r="BX621" s="37"/>
      <c r="CB621" s="37"/>
      <c r="CF621" s="37"/>
    </row>
    <row r="622" spans="76:84" ht="15.75" customHeight="1">
      <c r="BX622" s="37"/>
      <c r="CB622" s="37"/>
      <c r="CF622" s="37"/>
    </row>
    <row r="623" spans="76:84" ht="15.75" customHeight="1">
      <c r="BX623" s="37"/>
      <c r="CB623" s="37"/>
      <c r="CF623" s="37"/>
    </row>
    <row r="624" spans="76:84" ht="15.75" customHeight="1">
      <c r="BX624" s="37"/>
      <c r="CB624" s="37"/>
      <c r="CF624" s="37"/>
    </row>
    <row r="625" spans="76:84" ht="15.75" customHeight="1">
      <c r="BX625" s="37"/>
      <c r="CB625" s="37"/>
      <c r="CF625" s="37"/>
    </row>
    <row r="626" spans="76:84" ht="15.75" customHeight="1">
      <c r="BX626" s="37"/>
      <c r="CB626" s="37"/>
      <c r="CF626" s="37"/>
    </row>
    <row r="627" spans="76:84" ht="15.75" customHeight="1">
      <c r="BX627" s="37"/>
      <c r="CB627" s="37"/>
      <c r="CF627" s="37"/>
    </row>
    <row r="628" spans="76:84" ht="15.75" customHeight="1">
      <c r="BX628" s="37"/>
      <c r="CB628" s="37"/>
      <c r="CF628" s="37"/>
    </row>
    <row r="629" spans="76:84" ht="15.75" customHeight="1">
      <c r="BX629" s="37"/>
      <c r="CB629" s="37"/>
      <c r="CF629" s="37"/>
    </row>
    <row r="630" spans="76:84" ht="15.75" customHeight="1">
      <c r="BX630" s="37"/>
      <c r="CB630" s="37"/>
      <c r="CF630" s="37"/>
    </row>
    <row r="631" spans="76:84" ht="15.75" customHeight="1">
      <c r="BX631" s="37"/>
      <c r="CB631" s="37"/>
      <c r="CF631" s="37"/>
    </row>
    <row r="632" spans="76:84" ht="15.75" customHeight="1">
      <c r="BX632" s="37"/>
      <c r="CB632" s="37"/>
      <c r="CF632" s="37"/>
    </row>
    <row r="633" spans="76:84" ht="15.75" customHeight="1">
      <c r="BX633" s="37"/>
      <c r="CB633" s="37"/>
      <c r="CF633" s="37"/>
    </row>
    <row r="634" spans="76:84" ht="15.75" customHeight="1">
      <c r="BX634" s="37"/>
      <c r="CB634" s="37"/>
      <c r="CF634" s="37"/>
    </row>
    <row r="635" spans="76:84" ht="15.75" customHeight="1">
      <c r="BX635" s="37"/>
      <c r="CB635" s="37"/>
      <c r="CF635" s="37"/>
    </row>
    <row r="636" spans="76:84" ht="15.75" customHeight="1">
      <c r="BX636" s="37"/>
      <c r="CB636" s="37"/>
      <c r="CF636" s="37"/>
    </row>
    <row r="637" spans="76:84" ht="15.75" customHeight="1">
      <c r="BX637" s="37"/>
      <c r="CB637" s="37"/>
      <c r="CF637" s="37"/>
    </row>
    <row r="638" spans="76:84" ht="15.75" customHeight="1">
      <c r="BX638" s="37"/>
      <c r="CB638" s="37"/>
      <c r="CF638" s="37"/>
    </row>
    <row r="639" spans="76:84" ht="15.75" customHeight="1">
      <c r="BX639" s="37"/>
      <c r="CB639" s="37"/>
      <c r="CF639" s="37"/>
    </row>
    <row r="640" spans="76:84" ht="15.75" customHeight="1">
      <c r="BX640" s="37"/>
      <c r="CB640" s="37"/>
      <c r="CF640" s="37"/>
    </row>
    <row r="641" spans="76:84" ht="15.75" customHeight="1">
      <c r="BX641" s="37"/>
      <c r="CB641" s="37"/>
      <c r="CF641" s="37"/>
    </row>
    <row r="642" spans="76:84" ht="15.75" customHeight="1">
      <c r="BX642" s="37"/>
      <c r="CB642" s="37"/>
      <c r="CF642" s="37"/>
    </row>
    <row r="643" spans="76:84" ht="15.75" customHeight="1">
      <c r="BX643" s="37"/>
      <c r="CB643" s="37"/>
      <c r="CF643" s="37"/>
    </row>
    <row r="644" spans="76:84" ht="15.75" customHeight="1">
      <c r="BX644" s="37"/>
      <c r="CB644" s="37"/>
      <c r="CF644" s="37"/>
    </row>
    <row r="645" spans="76:84" ht="15.75" customHeight="1">
      <c r="BX645" s="37"/>
      <c r="CB645" s="37"/>
      <c r="CF645" s="37"/>
    </row>
    <row r="646" spans="76:84" ht="15.75" customHeight="1">
      <c r="BX646" s="37"/>
      <c r="CB646" s="37"/>
      <c r="CF646" s="37"/>
    </row>
    <row r="647" spans="76:84" ht="15.75" customHeight="1">
      <c r="BX647" s="37"/>
      <c r="CB647" s="37"/>
      <c r="CF647" s="37"/>
    </row>
    <row r="648" spans="76:84" ht="15.75" customHeight="1">
      <c r="BX648" s="37"/>
      <c r="CB648" s="37"/>
      <c r="CF648" s="37"/>
    </row>
    <row r="649" spans="76:84" ht="15.75" customHeight="1">
      <c r="BX649" s="37"/>
      <c r="CB649" s="37"/>
      <c r="CF649" s="37"/>
    </row>
    <row r="650" spans="76:84" ht="15.75" customHeight="1">
      <c r="BX650" s="37"/>
      <c r="CB650" s="37"/>
      <c r="CF650" s="37"/>
    </row>
    <row r="651" spans="76:84" ht="15.75" customHeight="1">
      <c r="BX651" s="37"/>
      <c r="CB651" s="37"/>
      <c r="CF651" s="37"/>
    </row>
    <row r="652" spans="76:84" ht="15.75" customHeight="1">
      <c r="BX652" s="37"/>
      <c r="CB652" s="37"/>
      <c r="CF652" s="37"/>
    </row>
    <row r="653" spans="76:84" ht="15.75" customHeight="1">
      <c r="BX653" s="37"/>
      <c r="CB653" s="37"/>
      <c r="CF653" s="37"/>
    </row>
    <row r="654" spans="76:84" ht="15.75" customHeight="1">
      <c r="BX654" s="37"/>
      <c r="CB654" s="37"/>
      <c r="CF654" s="37"/>
    </row>
    <row r="655" spans="76:84" ht="15.75" customHeight="1">
      <c r="BX655" s="37"/>
      <c r="CB655" s="37"/>
      <c r="CF655" s="37"/>
    </row>
    <row r="656" spans="76:84" ht="15.75" customHeight="1">
      <c r="BX656" s="37"/>
      <c r="CB656" s="37"/>
      <c r="CF656" s="37"/>
    </row>
    <row r="657" spans="76:84" ht="15.75" customHeight="1">
      <c r="BX657" s="37"/>
      <c r="CB657" s="37"/>
      <c r="CF657" s="37"/>
    </row>
    <row r="658" spans="76:84" ht="15.75" customHeight="1">
      <c r="BX658" s="37"/>
      <c r="CB658" s="37"/>
      <c r="CF658" s="37"/>
    </row>
    <row r="659" spans="76:84" ht="15.75" customHeight="1">
      <c r="BX659" s="37"/>
      <c r="CB659" s="37"/>
      <c r="CF659" s="37"/>
    </row>
    <row r="660" spans="76:84" ht="15.75" customHeight="1">
      <c r="BX660" s="37"/>
      <c r="CB660" s="37"/>
      <c r="CF660" s="37"/>
    </row>
    <row r="661" spans="76:84" ht="15.75" customHeight="1">
      <c r="BX661" s="37"/>
      <c r="CB661" s="37"/>
      <c r="CF661" s="37"/>
    </row>
    <row r="662" spans="76:84" ht="15.75" customHeight="1">
      <c r="BX662" s="37"/>
      <c r="CB662" s="37"/>
      <c r="CF662" s="37"/>
    </row>
    <row r="663" spans="76:84" ht="15.75" customHeight="1">
      <c r="BX663" s="37"/>
      <c r="CB663" s="37"/>
      <c r="CF663" s="37"/>
    </row>
    <row r="664" spans="76:84" ht="15.75" customHeight="1">
      <c r="BX664" s="37"/>
      <c r="CB664" s="37"/>
      <c r="CF664" s="37"/>
    </row>
    <row r="665" spans="76:84" ht="15.75" customHeight="1">
      <c r="BX665" s="37"/>
      <c r="CB665" s="37"/>
      <c r="CF665" s="37"/>
    </row>
    <row r="666" spans="76:84" ht="15.75" customHeight="1">
      <c r="BX666" s="37"/>
      <c r="CB666" s="37"/>
      <c r="CF666" s="37"/>
    </row>
    <row r="667" spans="76:84" ht="15.75" customHeight="1">
      <c r="BX667" s="37"/>
      <c r="CB667" s="37"/>
      <c r="CF667" s="37"/>
    </row>
    <row r="668" spans="76:84" ht="15.75" customHeight="1">
      <c r="BX668" s="37"/>
      <c r="CB668" s="37"/>
      <c r="CF668" s="37"/>
    </row>
    <row r="669" spans="76:84" ht="15.75" customHeight="1">
      <c r="BX669" s="37"/>
      <c r="CB669" s="37"/>
      <c r="CF669" s="37"/>
    </row>
    <row r="670" spans="76:84" ht="15.75" customHeight="1">
      <c r="BX670" s="37"/>
      <c r="CB670" s="37"/>
      <c r="CF670" s="37"/>
    </row>
    <row r="671" spans="76:84" ht="15.75" customHeight="1">
      <c r="BX671" s="37"/>
      <c r="CB671" s="37"/>
      <c r="CF671" s="37"/>
    </row>
    <row r="672" spans="76:84" ht="15.75" customHeight="1">
      <c r="BX672" s="37"/>
      <c r="CB672" s="37"/>
      <c r="CF672" s="37"/>
    </row>
    <row r="673" spans="76:84" ht="15.75" customHeight="1">
      <c r="BX673" s="37"/>
      <c r="CB673" s="37"/>
      <c r="CF673" s="37"/>
    </row>
    <row r="674" spans="76:84" ht="15.75" customHeight="1">
      <c r="BX674" s="37"/>
      <c r="CB674" s="37"/>
      <c r="CF674" s="37"/>
    </row>
    <row r="675" spans="76:84" ht="15.75" customHeight="1">
      <c r="BX675" s="37"/>
      <c r="CB675" s="37"/>
      <c r="CF675" s="37"/>
    </row>
    <row r="676" spans="76:84" ht="15.75" customHeight="1">
      <c r="BX676" s="37"/>
      <c r="CB676" s="37"/>
      <c r="CF676" s="37"/>
    </row>
    <row r="677" spans="76:84" ht="15.75" customHeight="1">
      <c r="BX677" s="37"/>
      <c r="CB677" s="37"/>
      <c r="CF677" s="37"/>
    </row>
    <row r="678" spans="76:84" ht="15.75" customHeight="1">
      <c r="BX678" s="37"/>
      <c r="CB678" s="37"/>
      <c r="CF678" s="37"/>
    </row>
    <row r="679" spans="76:84" ht="15.75" customHeight="1">
      <c r="BX679" s="37"/>
      <c r="CB679" s="37"/>
      <c r="CF679" s="37"/>
    </row>
    <row r="680" spans="76:84" ht="15.75" customHeight="1">
      <c r="BX680" s="37"/>
      <c r="CB680" s="37"/>
      <c r="CF680" s="37"/>
    </row>
    <row r="681" spans="76:84" ht="15.75" customHeight="1">
      <c r="BX681" s="37"/>
      <c r="CB681" s="37"/>
      <c r="CF681" s="37"/>
    </row>
    <row r="682" spans="76:84" ht="15.75" customHeight="1">
      <c r="BX682" s="37"/>
      <c r="CB682" s="37"/>
      <c r="CF682" s="37"/>
    </row>
    <row r="683" spans="76:84" ht="15.75" customHeight="1">
      <c r="BX683" s="37"/>
      <c r="CB683" s="37"/>
      <c r="CF683" s="37"/>
    </row>
    <row r="684" spans="76:84" ht="15.75" customHeight="1">
      <c r="BX684" s="37"/>
      <c r="CB684" s="37"/>
      <c r="CF684" s="37"/>
    </row>
    <row r="685" spans="76:84" ht="15.75" customHeight="1">
      <c r="BX685" s="37"/>
      <c r="CB685" s="37"/>
      <c r="CF685" s="37"/>
    </row>
    <row r="686" spans="76:84" ht="15.75" customHeight="1">
      <c r="BX686" s="37"/>
      <c r="CB686" s="37"/>
      <c r="CF686" s="37"/>
    </row>
    <row r="687" spans="76:84" ht="15.75" customHeight="1">
      <c r="BX687" s="37"/>
      <c r="CB687" s="37"/>
      <c r="CF687" s="37"/>
    </row>
    <row r="688" spans="76:84" ht="15.75" customHeight="1">
      <c r="BX688" s="37"/>
      <c r="CB688" s="37"/>
      <c r="CF688" s="37"/>
    </row>
    <row r="689" spans="76:84" ht="15.75" customHeight="1">
      <c r="BX689" s="37"/>
      <c r="CB689" s="37"/>
      <c r="CF689" s="37"/>
    </row>
    <row r="690" spans="76:84" ht="15.75" customHeight="1">
      <c r="BX690" s="37"/>
      <c r="CB690" s="37"/>
      <c r="CF690" s="37"/>
    </row>
    <row r="691" spans="76:84" ht="15.75" customHeight="1">
      <c r="BX691" s="37"/>
      <c r="CB691" s="37"/>
      <c r="CF691" s="37"/>
    </row>
    <row r="692" spans="76:84" ht="15.75" customHeight="1">
      <c r="BX692" s="37"/>
      <c r="CB692" s="37"/>
      <c r="CF692" s="37"/>
    </row>
    <row r="693" spans="76:84" ht="15.75" customHeight="1">
      <c r="BX693" s="37"/>
      <c r="CB693" s="37"/>
      <c r="CF693" s="37"/>
    </row>
    <row r="694" spans="76:84" ht="15.75" customHeight="1">
      <c r="BX694" s="37"/>
      <c r="CB694" s="37"/>
      <c r="CF694" s="37"/>
    </row>
    <row r="695" spans="76:84" ht="15.75" customHeight="1">
      <c r="BX695" s="37"/>
      <c r="CB695" s="37"/>
      <c r="CF695" s="37"/>
    </row>
    <row r="696" spans="76:84" ht="15.75" customHeight="1">
      <c r="BX696" s="37"/>
      <c r="CB696" s="37"/>
      <c r="CF696" s="37"/>
    </row>
    <row r="697" spans="76:84" ht="15.75" customHeight="1">
      <c r="BX697" s="37"/>
      <c r="CB697" s="37"/>
      <c r="CF697" s="37"/>
    </row>
    <row r="698" spans="76:84" ht="15.75" customHeight="1">
      <c r="BX698" s="37"/>
      <c r="CB698" s="37"/>
      <c r="CF698" s="37"/>
    </row>
    <row r="699" spans="76:84" ht="15.75" customHeight="1">
      <c r="BX699" s="37"/>
      <c r="CB699" s="37"/>
      <c r="CF699" s="37"/>
    </row>
    <row r="700" spans="76:84" ht="15.75" customHeight="1">
      <c r="BX700" s="37"/>
      <c r="CB700" s="37"/>
      <c r="CF700" s="37"/>
    </row>
    <row r="701" spans="76:84" ht="15.75" customHeight="1">
      <c r="BX701" s="37"/>
      <c r="CB701" s="37"/>
      <c r="CF701" s="37"/>
    </row>
    <row r="702" spans="76:84" ht="15.75" customHeight="1">
      <c r="BX702" s="37"/>
      <c r="CB702" s="37"/>
      <c r="CF702" s="37"/>
    </row>
    <row r="703" spans="76:84" ht="15.75" customHeight="1">
      <c r="BX703" s="37"/>
      <c r="CB703" s="37"/>
      <c r="CF703" s="37"/>
    </row>
    <row r="704" spans="76:84" ht="15.75" customHeight="1">
      <c r="BX704" s="37"/>
      <c r="CB704" s="37"/>
      <c r="CF704" s="37"/>
    </row>
    <row r="705" spans="76:84" ht="15.75" customHeight="1">
      <c r="BX705" s="37"/>
      <c r="CB705" s="37"/>
      <c r="CF705" s="37"/>
    </row>
    <row r="706" spans="76:84" ht="15.75" customHeight="1">
      <c r="BX706" s="37"/>
      <c r="CB706" s="37"/>
      <c r="CF706" s="37"/>
    </row>
    <row r="707" spans="76:84" ht="15.75" customHeight="1">
      <c r="BX707" s="37"/>
      <c r="CB707" s="37"/>
      <c r="CF707" s="37"/>
    </row>
    <row r="708" spans="76:84" ht="15.75" customHeight="1">
      <c r="BX708" s="37"/>
      <c r="CB708" s="37"/>
      <c r="CF708" s="37"/>
    </row>
    <row r="709" spans="76:84" ht="15.75" customHeight="1">
      <c r="BX709" s="37"/>
      <c r="CB709" s="37"/>
      <c r="CF709" s="37"/>
    </row>
    <row r="710" spans="76:84" ht="15.75" customHeight="1">
      <c r="BX710" s="37"/>
      <c r="CB710" s="37"/>
      <c r="CF710" s="37"/>
    </row>
    <row r="711" spans="76:84" ht="15.75" customHeight="1">
      <c r="BX711" s="37"/>
      <c r="CB711" s="37"/>
      <c r="CF711" s="37"/>
    </row>
    <row r="712" spans="76:84" ht="15.75" customHeight="1">
      <c r="BX712" s="37"/>
      <c r="CB712" s="37"/>
      <c r="CF712" s="37"/>
    </row>
    <row r="713" spans="76:84" ht="15.75" customHeight="1">
      <c r="BX713" s="37"/>
      <c r="CB713" s="37"/>
      <c r="CF713" s="37"/>
    </row>
    <row r="714" spans="76:84" ht="15.75" customHeight="1">
      <c r="BX714" s="37"/>
      <c r="CB714" s="37"/>
      <c r="CF714" s="37"/>
    </row>
    <row r="715" spans="76:84" ht="15.75" customHeight="1">
      <c r="BX715" s="37"/>
      <c r="CB715" s="37"/>
      <c r="CF715" s="37"/>
    </row>
    <row r="716" spans="76:84" ht="15.75" customHeight="1">
      <c r="BX716" s="37"/>
      <c r="CB716" s="37"/>
      <c r="CF716" s="37"/>
    </row>
    <row r="717" spans="76:84" ht="15.75" customHeight="1">
      <c r="BX717" s="37"/>
      <c r="CB717" s="37"/>
      <c r="CF717" s="37"/>
    </row>
    <row r="718" spans="76:84" ht="15.75" customHeight="1">
      <c r="BX718" s="37"/>
      <c r="CB718" s="37"/>
      <c r="CF718" s="37"/>
    </row>
    <row r="719" spans="76:84" ht="15.75" customHeight="1">
      <c r="BX719" s="37"/>
      <c r="CB719" s="37"/>
      <c r="CF719" s="37"/>
    </row>
    <row r="720" spans="76:84" ht="15.75" customHeight="1">
      <c r="BX720" s="37"/>
      <c r="CB720" s="37"/>
      <c r="CF720" s="37"/>
    </row>
    <row r="721" spans="76:84" ht="15.75" customHeight="1">
      <c r="BX721" s="37"/>
      <c r="CB721" s="37"/>
      <c r="CF721" s="37"/>
    </row>
    <row r="722" spans="76:84" ht="15.75" customHeight="1">
      <c r="BX722" s="37"/>
      <c r="CB722" s="37"/>
      <c r="CF722" s="37"/>
    </row>
    <row r="723" spans="76:84" ht="15.75" customHeight="1">
      <c r="BX723" s="37"/>
      <c r="CB723" s="37"/>
      <c r="CF723" s="37"/>
    </row>
    <row r="724" spans="76:84" ht="15.75" customHeight="1">
      <c r="BX724" s="37"/>
      <c r="CB724" s="37"/>
      <c r="CF724" s="37"/>
    </row>
    <row r="725" spans="76:84" ht="15.75" customHeight="1">
      <c r="BX725" s="37"/>
      <c r="CB725" s="37"/>
      <c r="CF725" s="37"/>
    </row>
    <row r="726" spans="76:84" ht="15.75" customHeight="1">
      <c r="BX726" s="37"/>
      <c r="CB726" s="37"/>
      <c r="CF726" s="37"/>
    </row>
    <row r="727" spans="76:84" ht="15.75" customHeight="1">
      <c r="BX727" s="37"/>
      <c r="CB727" s="37"/>
      <c r="CF727" s="37"/>
    </row>
    <row r="728" spans="76:84" ht="15.75" customHeight="1">
      <c r="BX728" s="37"/>
      <c r="CB728" s="37"/>
      <c r="CF728" s="37"/>
    </row>
    <row r="729" spans="76:84" ht="15.75" customHeight="1">
      <c r="BX729" s="37"/>
      <c r="CB729" s="37"/>
      <c r="CF729" s="37"/>
    </row>
    <row r="730" spans="76:84" ht="15.75" customHeight="1">
      <c r="BX730" s="37"/>
      <c r="CB730" s="37"/>
      <c r="CF730" s="37"/>
    </row>
    <row r="731" spans="76:84" ht="15.75" customHeight="1">
      <c r="BX731" s="37"/>
      <c r="CB731" s="37"/>
      <c r="CF731" s="37"/>
    </row>
    <row r="732" spans="76:84" ht="15.75" customHeight="1">
      <c r="BX732" s="37"/>
      <c r="CB732" s="37"/>
      <c r="CF732" s="37"/>
    </row>
    <row r="733" spans="76:84" ht="15.75" customHeight="1">
      <c r="BX733" s="37"/>
      <c r="CB733" s="37"/>
      <c r="CF733" s="37"/>
    </row>
    <row r="734" spans="76:84" ht="15.75" customHeight="1">
      <c r="BX734" s="37"/>
      <c r="CB734" s="37"/>
      <c r="CF734" s="37"/>
    </row>
    <row r="735" spans="76:84" ht="15.75" customHeight="1">
      <c r="BX735" s="37"/>
      <c r="CB735" s="37"/>
      <c r="CF735" s="37"/>
    </row>
    <row r="736" spans="76:84" ht="15.75" customHeight="1">
      <c r="BX736" s="37"/>
      <c r="CB736" s="37"/>
      <c r="CF736" s="37"/>
    </row>
    <row r="737" spans="76:84" ht="15.75" customHeight="1">
      <c r="BX737" s="37"/>
      <c r="CB737" s="37"/>
      <c r="CF737" s="37"/>
    </row>
    <row r="738" spans="76:84" ht="15.75" customHeight="1">
      <c r="BX738" s="37"/>
      <c r="CB738" s="37"/>
      <c r="CF738" s="37"/>
    </row>
    <row r="739" spans="76:84" ht="15.75" customHeight="1">
      <c r="BX739" s="37"/>
      <c r="CB739" s="37"/>
      <c r="CF739" s="37"/>
    </row>
    <row r="740" spans="76:84" ht="15.75" customHeight="1">
      <c r="BX740" s="37"/>
      <c r="CB740" s="37"/>
      <c r="CF740" s="37"/>
    </row>
    <row r="741" spans="76:84" ht="15.75" customHeight="1">
      <c r="BX741" s="37"/>
      <c r="CB741" s="37"/>
      <c r="CF741" s="37"/>
    </row>
    <row r="742" spans="76:84" ht="15.75" customHeight="1">
      <c r="BX742" s="37"/>
      <c r="CB742" s="37"/>
      <c r="CF742" s="37"/>
    </row>
    <row r="743" spans="76:84" ht="15.75" customHeight="1">
      <c r="BX743" s="37"/>
      <c r="CB743" s="37"/>
      <c r="CF743" s="37"/>
    </row>
    <row r="744" spans="76:84" ht="15.75" customHeight="1">
      <c r="BX744" s="37"/>
      <c r="CB744" s="37"/>
      <c r="CF744" s="37"/>
    </row>
    <row r="745" spans="76:84" ht="15.75" customHeight="1">
      <c r="BX745" s="37"/>
      <c r="CB745" s="37"/>
      <c r="CF745" s="37"/>
    </row>
    <row r="746" spans="76:84" ht="15.75" customHeight="1">
      <c r="BX746" s="37"/>
      <c r="CB746" s="37"/>
      <c r="CF746" s="37"/>
    </row>
    <row r="747" spans="76:84" ht="15.75" customHeight="1">
      <c r="BX747" s="37"/>
      <c r="CB747" s="37"/>
      <c r="CF747" s="37"/>
    </row>
    <row r="748" spans="76:84" ht="15.75" customHeight="1">
      <c r="BX748" s="37"/>
      <c r="CB748" s="37"/>
      <c r="CF748" s="37"/>
    </row>
    <row r="749" spans="76:84" ht="15.75" customHeight="1">
      <c r="BX749" s="37"/>
      <c r="CB749" s="37"/>
      <c r="CF749" s="37"/>
    </row>
    <row r="750" spans="76:84" ht="15.75" customHeight="1">
      <c r="BX750" s="37"/>
      <c r="CB750" s="37"/>
      <c r="CF750" s="37"/>
    </row>
    <row r="751" spans="76:84" ht="15.75" customHeight="1">
      <c r="BX751" s="37"/>
      <c r="CB751" s="37"/>
      <c r="CF751" s="37"/>
    </row>
    <row r="752" spans="76:84" ht="15.75" customHeight="1">
      <c r="BX752" s="37"/>
      <c r="CB752" s="37"/>
      <c r="CF752" s="37"/>
    </row>
    <row r="753" spans="76:84" ht="15.75" customHeight="1">
      <c r="BX753" s="37"/>
      <c r="CB753" s="37"/>
      <c r="CF753" s="37"/>
    </row>
    <row r="754" spans="76:84" ht="15.75" customHeight="1">
      <c r="BX754" s="37"/>
      <c r="CB754" s="37"/>
      <c r="CF754" s="37"/>
    </row>
    <row r="755" spans="76:84" ht="15.75" customHeight="1">
      <c r="BX755" s="37"/>
      <c r="CB755" s="37"/>
      <c r="CF755" s="37"/>
    </row>
    <row r="756" spans="76:84" ht="15.75" customHeight="1">
      <c r="BX756" s="37"/>
      <c r="CB756" s="37"/>
      <c r="CF756" s="37"/>
    </row>
    <row r="757" spans="76:84" ht="15.75" customHeight="1">
      <c r="BX757" s="37"/>
      <c r="CB757" s="37"/>
      <c r="CF757" s="37"/>
    </row>
    <row r="758" spans="76:84" ht="15.75" customHeight="1">
      <c r="BX758" s="37"/>
      <c r="CB758" s="37"/>
      <c r="CF758" s="37"/>
    </row>
    <row r="759" spans="76:84" ht="15.75" customHeight="1">
      <c r="BX759" s="37"/>
      <c r="CB759" s="37"/>
      <c r="CF759" s="37"/>
    </row>
    <row r="760" spans="76:84" ht="15.75" customHeight="1">
      <c r="BX760" s="37"/>
      <c r="CB760" s="37"/>
      <c r="CF760" s="37"/>
    </row>
    <row r="761" spans="76:84" ht="15.75" customHeight="1">
      <c r="BX761" s="37"/>
      <c r="CB761" s="37"/>
      <c r="CF761" s="37"/>
    </row>
    <row r="762" spans="76:84" ht="15.75" customHeight="1">
      <c r="BX762" s="37"/>
      <c r="CB762" s="37"/>
      <c r="CF762" s="37"/>
    </row>
    <row r="763" spans="76:84" ht="15.75" customHeight="1">
      <c r="BX763" s="37"/>
      <c r="CB763" s="37"/>
      <c r="CF763" s="37"/>
    </row>
    <row r="764" spans="76:84" ht="15.75" customHeight="1">
      <c r="BX764" s="37"/>
      <c r="CB764" s="37"/>
      <c r="CF764" s="37"/>
    </row>
    <row r="765" spans="76:84" ht="15.75" customHeight="1">
      <c r="BX765" s="37"/>
      <c r="CB765" s="37"/>
      <c r="CF765" s="37"/>
    </row>
    <row r="766" spans="76:84" ht="15.75" customHeight="1">
      <c r="BX766" s="37"/>
      <c r="CB766" s="37"/>
      <c r="CF766" s="37"/>
    </row>
    <row r="767" spans="76:84" ht="15.75" customHeight="1">
      <c r="BX767" s="37"/>
      <c r="CB767" s="37"/>
      <c r="CF767" s="37"/>
    </row>
    <row r="768" spans="76:84" ht="15.75" customHeight="1">
      <c r="BX768" s="37"/>
      <c r="CB768" s="37"/>
      <c r="CF768" s="37"/>
    </row>
    <row r="769" spans="76:84" ht="15.75" customHeight="1">
      <c r="BX769" s="37"/>
      <c r="CB769" s="37"/>
      <c r="CF769" s="37"/>
    </row>
    <row r="770" spans="76:84" ht="15.75" customHeight="1">
      <c r="BX770" s="37"/>
      <c r="CB770" s="37"/>
      <c r="CF770" s="37"/>
    </row>
    <row r="771" spans="76:84" ht="15.75" customHeight="1">
      <c r="BX771" s="37"/>
      <c r="CB771" s="37"/>
      <c r="CF771" s="37"/>
    </row>
    <row r="772" spans="76:84" ht="15.75" customHeight="1">
      <c r="BX772" s="37"/>
      <c r="CB772" s="37"/>
      <c r="CF772" s="37"/>
    </row>
    <row r="773" spans="76:84" ht="15.75" customHeight="1">
      <c r="BX773" s="37"/>
      <c r="CB773" s="37"/>
      <c r="CF773" s="37"/>
    </row>
    <row r="774" spans="76:84" ht="15.75" customHeight="1">
      <c r="BX774" s="37"/>
      <c r="CB774" s="37"/>
      <c r="CF774" s="37"/>
    </row>
    <row r="775" spans="76:84" ht="15.75" customHeight="1">
      <c r="BX775" s="37"/>
      <c r="CB775" s="37"/>
      <c r="CF775" s="37"/>
    </row>
    <row r="776" spans="76:84" ht="15.75" customHeight="1">
      <c r="BX776" s="37"/>
      <c r="CB776" s="37"/>
      <c r="CF776" s="37"/>
    </row>
    <row r="777" spans="76:84" ht="15.75" customHeight="1">
      <c r="BX777" s="37"/>
      <c r="CB777" s="37"/>
      <c r="CF777" s="37"/>
    </row>
    <row r="778" spans="76:84" ht="15.75" customHeight="1">
      <c r="BX778" s="37"/>
      <c r="CB778" s="37"/>
      <c r="CF778" s="37"/>
    </row>
    <row r="779" spans="76:84" ht="15.75" customHeight="1">
      <c r="BX779" s="37"/>
      <c r="CB779" s="37"/>
      <c r="CF779" s="37"/>
    </row>
    <row r="780" spans="76:84" ht="15.75" customHeight="1">
      <c r="BX780" s="37"/>
      <c r="CB780" s="37"/>
      <c r="CF780" s="37"/>
    </row>
    <row r="781" spans="76:84" ht="15.75" customHeight="1">
      <c r="BX781" s="37"/>
      <c r="CB781" s="37"/>
      <c r="CF781" s="37"/>
    </row>
    <row r="782" spans="76:84" ht="15.75" customHeight="1">
      <c r="BX782" s="37"/>
      <c r="CB782" s="37"/>
      <c r="CF782" s="37"/>
    </row>
    <row r="783" spans="76:84" ht="15.75" customHeight="1">
      <c r="BX783" s="37"/>
      <c r="CB783" s="37"/>
      <c r="CF783" s="37"/>
    </row>
    <row r="784" spans="76:84" ht="15.75" customHeight="1">
      <c r="BX784" s="37"/>
      <c r="CB784" s="37"/>
      <c r="CF784" s="37"/>
    </row>
    <row r="785" spans="76:84" ht="15.75" customHeight="1">
      <c r="BX785" s="37"/>
      <c r="CB785" s="37"/>
      <c r="CF785" s="37"/>
    </row>
    <row r="786" spans="76:84" ht="15.75" customHeight="1">
      <c r="BX786" s="37"/>
      <c r="CB786" s="37"/>
      <c r="CF786" s="37"/>
    </row>
    <row r="787" spans="76:84" ht="15.75" customHeight="1">
      <c r="BX787" s="37"/>
      <c r="CB787" s="37"/>
      <c r="CF787" s="37"/>
    </row>
    <row r="788" spans="76:84" ht="15.75" customHeight="1">
      <c r="BX788" s="37"/>
      <c r="CB788" s="37"/>
      <c r="CF788" s="37"/>
    </row>
    <row r="789" spans="76:84" ht="15.75" customHeight="1">
      <c r="BX789" s="37"/>
      <c r="CB789" s="37"/>
      <c r="CF789" s="37"/>
    </row>
    <row r="790" spans="76:84" ht="15.75" customHeight="1">
      <c r="BX790" s="37"/>
      <c r="CB790" s="37"/>
      <c r="CF790" s="37"/>
    </row>
    <row r="791" spans="76:84" ht="15.75" customHeight="1">
      <c r="BX791" s="37"/>
      <c r="CB791" s="37"/>
      <c r="CF791" s="37"/>
    </row>
    <row r="792" spans="76:84" ht="15.75" customHeight="1">
      <c r="BX792" s="37"/>
      <c r="CB792" s="37"/>
      <c r="CF792" s="37"/>
    </row>
    <row r="793" spans="76:84" ht="15.75" customHeight="1">
      <c r="BX793" s="37"/>
      <c r="CB793" s="37"/>
      <c r="CF793" s="37"/>
    </row>
    <row r="794" spans="76:84" ht="15.75" customHeight="1">
      <c r="BX794" s="37"/>
      <c r="CB794" s="37"/>
      <c r="CF794" s="37"/>
    </row>
    <row r="795" spans="76:84" ht="15.75" customHeight="1">
      <c r="BX795" s="37"/>
      <c r="CB795" s="37"/>
      <c r="CF795" s="37"/>
    </row>
    <row r="796" spans="76:84" ht="15.75" customHeight="1">
      <c r="BX796" s="37"/>
      <c r="CB796" s="37"/>
      <c r="CF796" s="37"/>
    </row>
    <row r="797" spans="76:84" ht="15.75" customHeight="1">
      <c r="BX797" s="37"/>
      <c r="CB797" s="37"/>
      <c r="CF797" s="37"/>
    </row>
    <row r="798" spans="76:84" ht="15.75" customHeight="1">
      <c r="BX798" s="37"/>
      <c r="CB798" s="37"/>
      <c r="CF798" s="37"/>
    </row>
    <row r="799" spans="76:84" ht="15.75" customHeight="1">
      <c r="BX799" s="37"/>
      <c r="CB799" s="37"/>
      <c r="CF799" s="37"/>
    </row>
    <row r="800" spans="76:84" ht="15.75" customHeight="1">
      <c r="BX800" s="37"/>
      <c r="CB800" s="37"/>
      <c r="CF800" s="37"/>
    </row>
    <row r="801" spans="76:84" ht="15.75" customHeight="1">
      <c r="BX801" s="37"/>
      <c r="CB801" s="37"/>
      <c r="CF801" s="37"/>
    </row>
    <row r="802" spans="76:84" ht="15.75" customHeight="1">
      <c r="BX802" s="37"/>
      <c r="CB802" s="37"/>
      <c r="CF802" s="37"/>
    </row>
    <row r="803" spans="76:84" ht="15.75" customHeight="1">
      <c r="BX803" s="37"/>
      <c r="CB803" s="37"/>
      <c r="CF803" s="37"/>
    </row>
    <row r="804" spans="76:84" ht="15.75" customHeight="1">
      <c r="BX804" s="37"/>
      <c r="CB804" s="37"/>
      <c r="CF804" s="37"/>
    </row>
    <row r="805" spans="76:84" ht="15.75" customHeight="1">
      <c r="BX805" s="37"/>
      <c r="CB805" s="37"/>
      <c r="CF805" s="37"/>
    </row>
    <row r="806" spans="76:84" ht="15.75" customHeight="1">
      <c r="BX806" s="37"/>
      <c r="CB806" s="37"/>
      <c r="CF806" s="37"/>
    </row>
    <row r="807" spans="76:84" ht="15.75" customHeight="1">
      <c r="BX807" s="37"/>
      <c r="CB807" s="37"/>
      <c r="CF807" s="37"/>
    </row>
    <row r="808" spans="76:84" ht="15.75" customHeight="1">
      <c r="BX808" s="37"/>
      <c r="CB808" s="37"/>
      <c r="CF808" s="37"/>
    </row>
    <row r="809" spans="76:84" ht="15.75" customHeight="1">
      <c r="BX809" s="37"/>
      <c r="CB809" s="37"/>
      <c r="CF809" s="37"/>
    </row>
    <row r="810" spans="76:84" ht="15.75" customHeight="1">
      <c r="BX810" s="37"/>
      <c r="CB810" s="37"/>
      <c r="CF810" s="37"/>
    </row>
    <row r="811" spans="76:84" ht="15.75" customHeight="1">
      <c r="BX811" s="37"/>
      <c r="CB811" s="37"/>
      <c r="CF811" s="37"/>
    </row>
    <row r="812" spans="76:84" ht="15.75" customHeight="1">
      <c r="BX812" s="37"/>
      <c r="CB812" s="37"/>
      <c r="CF812" s="37"/>
    </row>
    <row r="813" spans="76:84" ht="15.75" customHeight="1">
      <c r="BX813" s="37"/>
      <c r="CB813" s="37"/>
      <c r="CF813" s="37"/>
    </row>
    <row r="814" spans="76:84" ht="15.75" customHeight="1">
      <c r="BX814" s="37"/>
      <c r="CB814" s="37"/>
      <c r="CF814" s="37"/>
    </row>
    <row r="815" spans="76:84" ht="15.75" customHeight="1">
      <c r="BX815" s="37"/>
      <c r="CB815" s="37"/>
      <c r="CF815" s="37"/>
    </row>
    <row r="816" spans="76:84" ht="15.75" customHeight="1">
      <c r="BX816" s="37"/>
      <c r="CB816" s="37"/>
      <c r="CF816" s="37"/>
    </row>
    <row r="817" spans="76:84" ht="15.75" customHeight="1">
      <c r="BX817" s="37"/>
      <c r="CB817" s="37"/>
      <c r="CF817" s="37"/>
    </row>
    <row r="818" spans="76:84" ht="15.75" customHeight="1">
      <c r="BX818" s="37"/>
      <c r="CB818" s="37"/>
      <c r="CF818" s="37"/>
    </row>
    <row r="819" spans="76:84" ht="15.75" customHeight="1">
      <c r="BX819" s="37"/>
      <c r="CB819" s="37"/>
      <c r="CF819" s="37"/>
    </row>
    <row r="820" spans="76:84" ht="15.75" customHeight="1">
      <c r="BX820" s="37"/>
      <c r="CB820" s="37"/>
      <c r="CF820" s="37"/>
    </row>
    <row r="821" spans="76:84" ht="15.75" customHeight="1">
      <c r="BX821" s="37"/>
      <c r="CB821" s="37"/>
      <c r="CF821" s="37"/>
    </row>
    <row r="822" spans="76:84" ht="15.75" customHeight="1">
      <c r="BX822" s="37"/>
      <c r="CB822" s="37"/>
      <c r="CF822" s="37"/>
    </row>
    <row r="823" spans="76:84" ht="15.75" customHeight="1">
      <c r="BX823" s="37"/>
      <c r="CB823" s="37"/>
      <c r="CF823" s="37"/>
    </row>
    <row r="824" spans="76:84" ht="15.75" customHeight="1">
      <c r="BX824" s="37"/>
      <c r="CB824" s="37"/>
      <c r="CF824" s="37"/>
    </row>
    <row r="825" spans="76:84" ht="15.75" customHeight="1">
      <c r="BX825" s="37"/>
      <c r="CB825" s="37"/>
      <c r="CF825" s="37"/>
    </row>
    <row r="826" spans="76:84" ht="15.75" customHeight="1">
      <c r="BX826" s="37"/>
      <c r="CB826" s="37"/>
      <c r="CF826" s="37"/>
    </row>
    <row r="827" spans="76:84" ht="15.75" customHeight="1">
      <c r="BX827" s="37"/>
      <c r="CB827" s="37"/>
      <c r="CF827" s="37"/>
    </row>
    <row r="828" spans="76:84" ht="15.75" customHeight="1">
      <c r="BX828" s="37"/>
      <c r="CB828" s="37"/>
      <c r="CF828" s="37"/>
    </row>
    <row r="829" spans="76:84" ht="15.75" customHeight="1">
      <c r="BX829" s="37"/>
      <c r="CB829" s="37"/>
      <c r="CF829" s="37"/>
    </row>
    <row r="830" spans="76:84" ht="15.75" customHeight="1">
      <c r="BX830" s="37"/>
      <c r="CB830" s="37"/>
      <c r="CF830" s="37"/>
    </row>
    <row r="831" spans="76:84" ht="15.75" customHeight="1">
      <c r="BX831" s="37"/>
      <c r="CB831" s="37"/>
      <c r="CF831" s="37"/>
    </row>
    <row r="832" spans="76:84" ht="15.75" customHeight="1">
      <c r="BX832" s="37"/>
      <c r="CB832" s="37"/>
      <c r="CF832" s="37"/>
    </row>
    <row r="833" spans="76:84" ht="15.75" customHeight="1">
      <c r="BX833" s="37"/>
      <c r="CB833" s="37"/>
      <c r="CF833" s="37"/>
    </row>
    <row r="834" spans="76:84" ht="15.75" customHeight="1">
      <c r="BX834" s="37"/>
      <c r="CB834" s="37"/>
      <c r="CF834" s="37"/>
    </row>
    <row r="835" spans="76:84" ht="15.75" customHeight="1">
      <c r="BX835" s="37"/>
      <c r="CB835" s="37"/>
      <c r="CF835" s="37"/>
    </row>
    <row r="836" spans="76:84" ht="15.75" customHeight="1">
      <c r="BX836" s="37"/>
      <c r="CB836" s="37"/>
      <c r="CF836" s="37"/>
    </row>
    <row r="837" spans="76:84" ht="15.75" customHeight="1">
      <c r="BX837" s="37"/>
      <c r="CB837" s="37"/>
      <c r="CF837" s="37"/>
    </row>
    <row r="838" spans="76:84" ht="15.75" customHeight="1">
      <c r="BX838" s="37"/>
      <c r="CB838" s="37"/>
      <c r="CF838" s="37"/>
    </row>
    <row r="839" spans="76:84" ht="15.75" customHeight="1">
      <c r="BX839" s="37"/>
      <c r="CB839" s="37"/>
      <c r="CF839" s="37"/>
    </row>
    <row r="840" spans="76:84" ht="15.75" customHeight="1">
      <c r="BX840" s="37"/>
      <c r="CB840" s="37"/>
      <c r="CF840" s="37"/>
    </row>
    <row r="841" spans="76:84" ht="15.75" customHeight="1">
      <c r="BX841" s="37"/>
      <c r="CB841" s="37"/>
      <c r="CF841" s="37"/>
    </row>
    <row r="842" spans="76:84" ht="15.75" customHeight="1">
      <c r="BX842" s="37"/>
      <c r="CB842" s="37"/>
      <c r="CF842" s="37"/>
    </row>
    <row r="843" spans="76:84" ht="15.75" customHeight="1">
      <c r="BX843" s="37"/>
      <c r="CB843" s="37"/>
      <c r="CF843" s="37"/>
    </row>
    <row r="844" spans="76:84" ht="15.75" customHeight="1">
      <c r="BX844" s="37"/>
      <c r="CB844" s="37"/>
      <c r="CF844" s="37"/>
    </row>
    <row r="845" spans="76:84" ht="15.75" customHeight="1">
      <c r="BX845" s="37"/>
      <c r="CB845" s="37"/>
      <c r="CF845" s="37"/>
    </row>
    <row r="846" spans="76:84" ht="15.75" customHeight="1">
      <c r="BX846" s="37"/>
      <c r="CB846" s="37"/>
      <c r="CF846" s="37"/>
    </row>
    <row r="847" spans="76:84" ht="15.75" customHeight="1">
      <c r="BX847" s="37"/>
      <c r="CB847" s="37"/>
      <c r="CF847" s="37"/>
    </row>
    <row r="848" spans="76:84" ht="15.75" customHeight="1">
      <c r="BX848" s="37"/>
      <c r="CB848" s="37"/>
      <c r="CF848" s="37"/>
    </row>
    <row r="849" spans="76:84" ht="15.75" customHeight="1">
      <c r="BX849" s="37"/>
      <c r="CB849" s="37"/>
      <c r="CF849" s="37"/>
    </row>
    <row r="850" spans="76:84" ht="15.75" customHeight="1">
      <c r="BX850" s="37"/>
      <c r="CB850" s="37"/>
      <c r="CF850" s="37"/>
    </row>
    <row r="851" spans="76:84" ht="15.75" customHeight="1">
      <c r="BX851" s="37"/>
      <c r="CB851" s="37"/>
      <c r="CF851" s="37"/>
    </row>
    <row r="852" spans="76:84" ht="15.75" customHeight="1">
      <c r="BX852" s="37"/>
      <c r="CB852" s="37"/>
      <c r="CF852" s="37"/>
    </row>
    <row r="853" spans="76:84" ht="15.75" customHeight="1">
      <c r="BX853" s="37"/>
      <c r="CB853" s="37"/>
      <c r="CF853" s="37"/>
    </row>
    <row r="854" spans="76:84" ht="15.75" customHeight="1">
      <c r="BX854" s="37"/>
      <c r="CB854" s="37"/>
      <c r="CF854" s="37"/>
    </row>
    <row r="855" spans="76:84" ht="15.75" customHeight="1">
      <c r="BX855" s="37"/>
      <c r="CB855" s="37"/>
      <c r="CF855" s="37"/>
    </row>
    <row r="856" spans="76:84" ht="15.75" customHeight="1">
      <c r="BX856" s="37"/>
      <c r="CB856" s="37"/>
      <c r="CF856" s="37"/>
    </row>
    <row r="857" spans="76:84" ht="15.75" customHeight="1">
      <c r="BX857" s="37"/>
      <c r="CB857" s="37"/>
      <c r="CF857" s="37"/>
    </row>
    <row r="858" spans="76:84" ht="15.75" customHeight="1">
      <c r="BX858" s="37"/>
      <c r="CB858" s="37"/>
      <c r="CF858" s="37"/>
    </row>
    <row r="859" spans="76:84" ht="15.75" customHeight="1">
      <c r="BX859" s="37"/>
      <c r="CB859" s="37"/>
      <c r="CF859" s="37"/>
    </row>
    <row r="860" spans="76:84" ht="15.75" customHeight="1">
      <c r="BX860" s="37"/>
      <c r="CB860" s="37"/>
      <c r="CF860" s="37"/>
    </row>
    <row r="861" spans="76:84" ht="15.75" customHeight="1">
      <c r="BX861" s="37"/>
      <c r="CB861" s="37"/>
      <c r="CF861" s="37"/>
    </row>
    <row r="862" spans="76:84" ht="15.75" customHeight="1">
      <c r="BX862" s="37"/>
      <c r="CB862" s="37"/>
      <c r="CF862" s="37"/>
    </row>
    <row r="863" spans="76:84" ht="15.75" customHeight="1">
      <c r="BX863" s="37"/>
      <c r="CB863" s="37"/>
      <c r="CF863" s="37"/>
    </row>
    <row r="864" spans="76:84" ht="15.75" customHeight="1">
      <c r="BX864" s="37"/>
      <c r="CB864" s="37"/>
      <c r="CF864" s="37"/>
    </row>
    <row r="865" spans="76:84" ht="15.75" customHeight="1">
      <c r="BX865" s="37"/>
      <c r="CB865" s="37"/>
      <c r="CF865" s="37"/>
    </row>
    <row r="866" spans="76:84" ht="15.75" customHeight="1">
      <c r="BX866" s="37"/>
      <c r="CB866" s="37"/>
      <c r="CF866" s="37"/>
    </row>
    <row r="867" spans="76:84" ht="15.75" customHeight="1">
      <c r="BX867" s="37"/>
      <c r="CB867" s="37"/>
      <c r="CF867" s="37"/>
    </row>
    <row r="868" spans="76:84" ht="15.75" customHeight="1">
      <c r="BX868" s="37"/>
      <c r="CB868" s="37"/>
      <c r="CF868" s="37"/>
    </row>
    <row r="869" spans="76:84" ht="15.75" customHeight="1">
      <c r="BX869" s="37"/>
      <c r="CB869" s="37"/>
      <c r="CF869" s="37"/>
    </row>
    <row r="870" spans="76:84" ht="15.75" customHeight="1">
      <c r="BX870" s="37"/>
      <c r="CB870" s="37"/>
      <c r="CF870" s="37"/>
    </row>
    <row r="871" spans="76:84" ht="15.75" customHeight="1">
      <c r="BX871" s="37"/>
      <c r="CB871" s="37"/>
      <c r="CF871" s="37"/>
    </row>
    <row r="872" spans="76:84" ht="15.75" customHeight="1">
      <c r="BX872" s="37"/>
      <c r="CB872" s="37"/>
      <c r="CF872" s="37"/>
    </row>
    <row r="873" spans="76:84" ht="15.75" customHeight="1">
      <c r="BX873" s="37"/>
      <c r="CB873" s="37"/>
      <c r="CF873" s="37"/>
    </row>
    <row r="874" spans="76:84" ht="15.75" customHeight="1">
      <c r="BX874" s="37"/>
      <c r="CB874" s="37"/>
      <c r="CF874" s="37"/>
    </row>
    <row r="875" spans="76:84" ht="15.75" customHeight="1">
      <c r="BX875" s="37"/>
      <c r="CB875" s="37"/>
      <c r="CF875" s="37"/>
    </row>
    <row r="876" spans="76:84" ht="15.75" customHeight="1">
      <c r="BX876" s="37"/>
      <c r="CB876" s="37"/>
      <c r="CF876" s="37"/>
    </row>
    <row r="877" spans="76:84" ht="15.75" customHeight="1">
      <c r="BX877" s="37"/>
      <c r="CB877" s="37"/>
      <c r="CF877" s="37"/>
    </row>
    <row r="878" spans="76:84" ht="15.75" customHeight="1">
      <c r="BX878" s="37"/>
      <c r="CB878" s="37"/>
      <c r="CF878" s="37"/>
    </row>
    <row r="879" spans="76:84" ht="15.75" customHeight="1">
      <c r="BX879" s="37"/>
      <c r="CB879" s="37"/>
      <c r="CF879" s="37"/>
    </row>
    <row r="880" spans="76:84" ht="15.75" customHeight="1">
      <c r="BX880" s="37"/>
      <c r="CB880" s="37"/>
      <c r="CF880" s="37"/>
    </row>
    <row r="881" spans="76:84" ht="15.75" customHeight="1">
      <c r="BX881" s="37"/>
      <c r="CB881" s="37"/>
      <c r="CF881" s="37"/>
    </row>
    <row r="882" spans="76:84" ht="15.75" customHeight="1">
      <c r="BX882" s="37"/>
      <c r="CB882" s="37"/>
      <c r="CF882" s="37"/>
    </row>
    <row r="883" spans="76:84" ht="15.75" customHeight="1">
      <c r="BX883" s="37"/>
      <c r="CB883" s="37"/>
      <c r="CF883" s="37"/>
    </row>
    <row r="884" spans="76:84" ht="15.75" customHeight="1">
      <c r="BX884" s="37"/>
      <c r="CB884" s="37"/>
      <c r="CF884" s="37"/>
    </row>
    <row r="885" spans="76:84" ht="15.75" customHeight="1">
      <c r="BX885" s="37"/>
      <c r="CB885" s="37"/>
      <c r="CF885" s="37"/>
    </row>
    <row r="886" spans="76:84" ht="15.75" customHeight="1">
      <c r="BX886" s="37"/>
      <c r="CB886" s="37"/>
      <c r="CF886" s="37"/>
    </row>
    <row r="887" spans="76:84" ht="15.75" customHeight="1">
      <c r="BX887" s="37"/>
      <c r="CB887" s="37"/>
      <c r="CF887" s="37"/>
    </row>
    <row r="888" spans="76:84" ht="15.75" customHeight="1">
      <c r="BX888" s="37"/>
      <c r="CB888" s="37"/>
      <c r="CF888" s="37"/>
    </row>
    <row r="889" spans="76:84" ht="15.75" customHeight="1">
      <c r="BX889" s="37"/>
      <c r="CB889" s="37"/>
      <c r="CF889" s="37"/>
    </row>
    <row r="890" spans="76:84" ht="15.75" customHeight="1">
      <c r="BX890" s="37"/>
      <c r="CB890" s="37"/>
      <c r="CF890" s="37"/>
    </row>
    <row r="891" spans="76:84" ht="15.75" customHeight="1">
      <c r="BX891" s="37"/>
      <c r="CB891" s="37"/>
      <c r="CF891" s="37"/>
    </row>
    <row r="892" spans="76:84" ht="15.75" customHeight="1">
      <c r="BX892" s="37"/>
      <c r="CB892" s="37"/>
      <c r="CF892" s="37"/>
    </row>
    <row r="893" spans="76:84" ht="15.75" customHeight="1">
      <c r="BX893" s="37"/>
      <c r="CB893" s="37"/>
      <c r="CF893" s="37"/>
    </row>
    <row r="894" spans="76:84" ht="15.75" customHeight="1">
      <c r="BX894" s="37"/>
      <c r="CB894" s="37"/>
      <c r="CF894" s="37"/>
    </row>
    <row r="895" spans="76:84" ht="15.75" customHeight="1">
      <c r="BX895" s="37"/>
      <c r="CB895" s="37"/>
      <c r="CF895" s="37"/>
    </row>
    <row r="896" spans="76:84" ht="15.75" customHeight="1">
      <c r="BX896" s="37"/>
      <c r="CB896" s="37"/>
      <c r="CF896" s="37"/>
    </row>
    <row r="897" spans="76:84" ht="15.75" customHeight="1">
      <c r="BX897" s="37"/>
      <c r="CB897" s="37"/>
      <c r="CF897" s="37"/>
    </row>
    <row r="898" spans="76:84" ht="15.75" customHeight="1">
      <c r="BX898" s="37"/>
      <c r="CB898" s="37"/>
      <c r="CF898" s="37"/>
    </row>
    <row r="899" spans="76:84" ht="15.75" customHeight="1">
      <c r="BX899" s="37"/>
      <c r="CB899" s="37"/>
      <c r="CF899" s="37"/>
    </row>
    <row r="900" spans="76:84" ht="15.75" customHeight="1">
      <c r="BX900" s="37"/>
      <c r="CB900" s="37"/>
      <c r="CF900" s="37"/>
    </row>
    <row r="901" spans="76:84" ht="15.75" customHeight="1">
      <c r="BX901" s="37"/>
      <c r="CB901" s="37"/>
      <c r="CF901" s="37"/>
    </row>
    <row r="902" spans="76:84" ht="15.75" customHeight="1">
      <c r="BX902" s="37"/>
      <c r="CB902" s="37"/>
      <c r="CF902" s="37"/>
    </row>
    <row r="903" spans="76:84" ht="15.75" customHeight="1">
      <c r="BX903" s="37"/>
      <c r="CB903" s="37"/>
      <c r="CF903" s="37"/>
    </row>
    <row r="904" spans="76:84" ht="15.75" customHeight="1">
      <c r="BX904" s="37"/>
      <c r="CB904" s="37"/>
      <c r="CF904" s="37"/>
    </row>
    <row r="905" spans="76:84" ht="15.75" customHeight="1">
      <c r="BX905" s="37"/>
      <c r="CB905" s="37"/>
      <c r="CF905" s="37"/>
    </row>
    <row r="906" spans="76:84" ht="15.75" customHeight="1">
      <c r="BX906" s="37"/>
      <c r="CB906" s="37"/>
      <c r="CF906" s="37"/>
    </row>
    <row r="907" spans="76:84" ht="15.75" customHeight="1">
      <c r="BX907" s="37"/>
      <c r="CB907" s="37"/>
      <c r="CF907" s="37"/>
    </row>
    <row r="908" spans="76:84" ht="15.75" customHeight="1">
      <c r="BX908" s="37"/>
      <c r="CB908" s="37"/>
      <c r="CF908" s="37"/>
    </row>
    <row r="909" spans="76:84" ht="15.75" customHeight="1">
      <c r="BX909" s="37"/>
      <c r="CB909" s="37"/>
      <c r="CF909" s="37"/>
    </row>
    <row r="910" spans="76:84" ht="15.75" customHeight="1">
      <c r="BX910" s="37"/>
      <c r="CB910" s="37"/>
      <c r="CF910" s="37"/>
    </row>
    <row r="911" spans="76:84" ht="15.75" customHeight="1">
      <c r="BX911" s="37"/>
      <c r="CB911" s="37"/>
      <c r="CF911" s="37"/>
    </row>
    <row r="912" spans="76:84" ht="15.75" customHeight="1">
      <c r="BX912" s="37"/>
      <c r="CB912" s="37"/>
      <c r="CF912" s="37"/>
    </row>
    <row r="913" spans="76:84" ht="15.75" customHeight="1">
      <c r="BX913" s="37"/>
      <c r="CB913" s="37"/>
      <c r="CF913" s="37"/>
    </row>
    <row r="914" spans="76:84" ht="15.75" customHeight="1">
      <c r="BX914" s="37"/>
      <c r="CB914" s="37"/>
      <c r="CF914" s="37"/>
    </row>
    <row r="915" spans="76:84" ht="15.75" customHeight="1">
      <c r="BX915" s="37"/>
      <c r="CB915" s="37"/>
      <c r="CF915" s="37"/>
    </row>
    <row r="916" spans="76:84" ht="15.75" customHeight="1">
      <c r="BX916" s="37"/>
      <c r="CB916" s="37"/>
      <c r="CF916" s="37"/>
    </row>
    <row r="917" spans="76:84" ht="15.75" customHeight="1">
      <c r="BX917" s="37"/>
      <c r="CB917" s="37"/>
      <c r="CF917" s="37"/>
    </row>
    <row r="918" spans="76:84" ht="15.75" customHeight="1">
      <c r="BX918" s="37"/>
      <c r="CB918" s="37"/>
      <c r="CF918" s="37"/>
    </row>
    <row r="919" spans="76:84" ht="15.75" customHeight="1">
      <c r="BX919" s="37"/>
      <c r="CB919" s="37"/>
      <c r="CF919" s="37"/>
    </row>
    <row r="920" spans="76:84" ht="15.75" customHeight="1">
      <c r="BX920" s="37"/>
      <c r="CB920" s="37"/>
      <c r="CF920" s="37"/>
    </row>
    <row r="921" spans="76:84" ht="15.75" customHeight="1">
      <c r="BX921" s="37"/>
      <c r="CB921" s="37"/>
      <c r="CF921" s="37"/>
    </row>
    <row r="922" spans="76:84" ht="15.75" customHeight="1">
      <c r="BX922" s="37"/>
      <c r="CB922" s="37"/>
      <c r="CF922" s="37"/>
    </row>
    <row r="923" spans="76:84" ht="15.75" customHeight="1">
      <c r="BX923" s="37"/>
      <c r="CB923" s="37"/>
      <c r="CF923" s="37"/>
    </row>
    <row r="924" spans="76:84" ht="15.75" customHeight="1">
      <c r="BX924" s="37"/>
      <c r="CB924" s="37"/>
      <c r="CF924" s="37"/>
    </row>
    <row r="925" spans="76:84" ht="15.75" customHeight="1">
      <c r="BX925" s="37"/>
      <c r="CB925" s="37"/>
      <c r="CF925" s="37"/>
    </row>
    <row r="926" spans="76:84" ht="15.75" customHeight="1">
      <c r="BX926" s="37"/>
      <c r="CB926" s="37"/>
      <c r="CF926" s="37"/>
    </row>
    <row r="927" spans="76:84" ht="15.75" customHeight="1">
      <c r="BX927" s="37"/>
      <c r="CB927" s="37"/>
      <c r="CF927" s="37"/>
    </row>
    <row r="928" spans="76:84" ht="15.75" customHeight="1">
      <c r="BX928" s="37"/>
      <c r="CB928" s="37"/>
      <c r="CF928" s="37"/>
    </row>
    <row r="929" spans="76:84" ht="15.75" customHeight="1">
      <c r="BX929" s="37"/>
      <c r="CB929" s="37"/>
      <c r="CF929" s="37"/>
    </row>
    <row r="930" spans="76:84" ht="15.75" customHeight="1">
      <c r="BX930" s="37"/>
      <c r="CB930" s="37"/>
      <c r="CF930" s="37"/>
    </row>
    <row r="931" spans="76:84" ht="15.75" customHeight="1">
      <c r="BX931" s="37"/>
      <c r="CB931" s="37"/>
      <c r="CF931" s="37"/>
    </row>
    <row r="932" spans="76:84" ht="15.75" customHeight="1">
      <c r="BX932" s="37"/>
      <c r="CB932" s="37"/>
      <c r="CF932" s="37"/>
    </row>
    <row r="933" spans="76:84" ht="15.75" customHeight="1">
      <c r="BX933" s="37"/>
      <c r="CB933" s="37"/>
      <c r="CF933" s="37"/>
    </row>
    <row r="934" spans="76:84" ht="15.75" customHeight="1">
      <c r="BX934" s="37"/>
      <c r="CB934" s="37"/>
      <c r="CF934" s="37"/>
    </row>
    <row r="935" spans="76:84" ht="15.75" customHeight="1">
      <c r="BX935" s="37"/>
      <c r="CB935" s="37"/>
      <c r="CF935" s="37"/>
    </row>
    <row r="936" spans="76:84" ht="15.75" customHeight="1">
      <c r="BX936" s="37"/>
      <c r="CB936" s="37"/>
      <c r="CF936" s="37"/>
    </row>
    <row r="937" spans="76:84" ht="15.75" customHeight="1">
      <c r="BX937" s="37"/>
      <c r="CB937" s="37"/>
      <c r="CF937" s="37"/>
    </row>
    <row r="938" spans="76:84" ht="15.75" customHeight="1">
      <c r="BX938" s="37"/>
      <c r="CB938" s="37"/>
      <c r="CF938" s="37"/>
    </row>
    <row r="939" spans="76:84" ht="15.75" customHeight="1">
      <c r="BX939" s="37"/>
      <c r="CB939" s="37"/>
      <c r="CF939" s="37"/>
    </row>
    <row r="940" spans="76:84" ht="15.75" customHeight="1">
      <c r="BX940" s="37"/>
      <c r="CB940" s="37"/>
      <c r="CF940" s="37"/>
    </row>
    <row r="941" spans="76:84" ht="15.75" customHeight="1">
      <c r="BX941" s="37"/>
      <c r="CB941" s="37"/>
      <c r="CF941" s="37"/>
    </row>
    <row r="942" spans="76:84" ht="15.75" customHeight="1">
      <c r="BX942" s="37"/>
      <c r="CB942" s="37"/>
      <c r="CF942" s="37"/>
    </row>
    <row r="943" spans="76:84" ht="15.75" customHeight="1">
      <c r="BX943" s="37"/>
      <c r="CB943" s="37"/>
      <c r="CF943" s="37"/>
    </row>
    <row r="944" spans="76:84" ht="15.75" customHeight="1">
      <c r="BX944" s="37"/>
      <c r="CB944" s="37"/>
      <c r="CF944" s="37"/>
    </row>
    <row r="945" spans="76:84" ht="15.75" customHeight="1">
      <c r="BX945" s="37"/>
      <c r="CB945" s="37"/>
      <c r="CF945" s="37"/>
    </row>
    <row r="946" spans="76:84" ht="15.75" customHeight="1">
      <c r="BX946" s="37"/>
      <c r="CB946" s="37"/>
      <c r="CF946" s="37"/>
    </row>
    <row r="947" spans="76:84" ht="15.75" customHeight="1">
      <c r="BX947" s="37"/>
      <c r="CB947" s="37"/>
      <c r="CF947" s="37"/>
    </row>
    <row r="948" spans="76:84" ht="15.75" customHeight="1">
      <c r="BX948" s="37"/>
      <c r="CB948" s="37"/>
      <c r="CF948" s="37"/>
    </row>
    <row r="949" spans="76:84" ht="15.75" customHeight="1">
      <c r="BX949" s="37"/>
      <c r="CB949" s="37"/>
      <c r="CF949" s="37"/>
    </row>
    <row r="950" spans="76:84" ht="15.75" customHeight="1">
      <c r="BX950" s="37"/>
      <c r="CB950" s="37"/>
      <c r="CF950" s="37"/>
    </row>
    <row r="951" spans="76:84" ht="15.75" customHeight="1">
      <c r="BX951" s="37"/>
      <c r="CB951" s="37"/>
      <c r="CF951" s="37"/>
    </row>
    <row r="952" spans="76:84" ht="15.75" customHeight="1">
      <c r="BX952" s="37"/>
      <c r="CB952" s="37"/>
      <c r="CF952" s="37"/>
    </row>
    <row r="953" spans="76:84" ht="15.75" customHeight="1">
      <c r="BX953" s="37"/>
      <c r="CB953" s="37"/>
      <c r="CF953" s="37"/>
    </row>
    <row r="954" spans="76:84" ht="15.75" customHeight="1">
      <c r="BX954" s="37"/>
      <c r="CB954" s="37"/>
      <c r="CF954" s="37"/>
    </row>
    <row r="955" spans="76:84" ht="15.75" customHeight="1">
      <c r="BX955" s="37"/>
      <c r="CB955" s="37"/>
      <c r="CF955" s="37"/>
    </row>
    <row r="956" spans="76:84" ht="15.75" customHeight="1">
      <c r="BX956" s="37"/>
      <c r="CB956" s="37"/>
      <c r="CF956" s="37"/>
    </row>
    <row r="957" spans="76:84" ht="15.75" customHeight="1">
      <c r="BX957" s="37"/>
      <c r="CB957" s="37"/>
      <c r="CF957" s="37"/>
    </row>
    <row r="958" spans="76:84" ht="15.75" customHeight="1">
      <c r="BX958" s="37"/>
      <c r="CB958" s="37"/>
      <c r="CF958" s="37"/>
    </row>
    <row r="959" spans="76:84" ht="15.75" customHeight="1">
      <c r="BX959" s="37"/>
      <c r="CB959" s="37"/>
      <c r="CF959" s="37"/>
    </row>
    <row r="960" spans="76:84" ht="15.75" customHeight="1">
      <c r="BX960" s="37"/>
      <c r="CB960" s="37"/>
      <c r="CF960" s="37"/>
    </row>
    <row r="961" spans="76:84" ht="15.75" customHeight="1">
      <c r="BX961" s="37"/>
      <c r="CB961" s="37"/>
      <c r="CF961" s="37"/>
    </row>
    <row r="962" spans="76:84" ht="15.75" customHeight="1">
      <c r="BX962" s="37"/>
      <c r="CB962" s="37"/>
      <c r="CF962" s="37"/>
    </row>
    <row r="963" spans="76:84" ht="15.75" customHeight="1">
      <c r="BX963" s="37"/>
      <c r="CB963" s="37"/>
      <c r="CF963" s="37"/>
    </row>
    <row r="964" spans="76:84" ht="15.75" customHeight="1">
      <c r="BX964" s="37"/>
      <c r="CB964" s="37"/>
      <c r="CF964" s="37"/>
    </row>
    <row r="965" spans="76:84" ht="15.75" customHeight="1">
      <c r="BX965" s="37"/>
      <c r="CB965" s="37"/>
      <c r="CF965" s="37"/>
    </row>
    <row r="966" spans="76:84" ht="15.75" customHeight="1">
      <c r="BX966" s="37"/>
      <c r="CB966" s="37"/>
      <c r="CF966" s="37"/>
    </row>
    <row r="967" spans="76:84" ht="15.75" customHeight="1">
      <c r="BX967" s="37"/>
      <c r="CB967" s="37"/>
      <c r="CF967" s="37"/>
    </row>
    <row r="968" spans="76:84" ht="15.75" customHeight="1">
      <c r="BX968" s="37"/>
      <c r="CB968" s="37"/>
      <c r="CF968" s="37"/>
    </row>
    <row r="969" spans="76:84" ht="15.75" customHeight="1">
      <c r="BX969" s="37"/>
      <c r="CB969" s="37"/>
      <c r="CF969" s="37"/>
    </row>
    <row r="970" spans="76:84" ht="15.75" customHeight="1">
      <c r="BX970" s="37"/>
      <c r="CB970" s="37"/>
      <c r="CF970" s="37"/>
    </row>
    <row r="971" spans="76:84" ht="15.75" customHeight="1">
      <c r="BX971" s="37"/>
      <c r="CB971" s="37"/>
      <c r="CF971" s="37"/>
    </row>
    <row r="972" spans="76:84" ht="15.75" customHeight="1">
      <c r="BX972" s="37"/>
      <c r="CB972" s="37"/>
      <c r="CF972" s="37"/>
    </row>
    <row r="973" spans="76:84" ht="15.75" customHeight="1">
      <c r="BX973" s="37"/>
      <c r="CB973" s="37"/>
      <c r="CF973" s="37"/>
    </row>
    <row r="974" spans="76:84" ht="15.75" customHeight="1">
      <c r="BX974" s="37"/>
      <c r="CB974" s="37"/>
      <c r="CF974" s="37"/>
    </row>
    <row r="975" spans="76:84" ht="15.75" customHeight="1">
      <c r="BX975" s="37"/>
      <c r="CB975" s="37"/>
      <c r="CF975" s="37"/>
    </row>
    <row r="976" spans="76:84" ht="15.75" customHeight="1">
      <c r="BX976" s="37"/>
      <c r="CB976" s="37"/>
      <c r="CF976" s="37"/>
    </row>
    <row r="977" spans="76:84" ht="15.75" customHeight="1">
      <c r="BX977" s="37"/>
      <c r="CB977" s="37"/>
      <c r="CF977" s="37"/>
    </row>
    <row r="978" spans="76:84" ht="15.75" customHeight="1">
      <c r="BX978" s="37"/>
      <c r="CB978" s="37"/>
      <c r="CF978" s="37"/>
    </row>
    <row r="979" spans="76:84" ht="15.75" customHeight="1">
      <c r="BX979" s="37"/>
      <c r="CB979" s="37"/>
      <c r="CF979" s="37"/>
    </row>
    <row r="980" spans="76:84" ht="15.75" customHeight="1">
      <c r="BX980" s="37"/>
      <c r="CB980" s="37"/>
      <c r="CF980" s="37"/>
    </row>
    <row r="981" spans="76:84" ht="15.75" customHeight="1">
      <c r="BX981" s="37"/>
      <c r="CB981" s="37"/>
      <c r="CF981" s="37"/>
    </row>
    <row r="982" spans="76:84" ht="15.75" customHeight="1">
      <c r="BX982" s="37"/>
      <c r="CB982" s="37"/>
      <c r="CF982" s="37"/>
    </row>
    <row r="983" spans="76:84" ht="15.75" customHeight="1">
      <c r="BX983" s="37"/>
      <c r="CB983" s="37"/>
      <c r="CF983" s="37"/>
    </row>
    <row r="984" spans="76:84" ht="15.75" customHeight="1">
      <c r="BX984" s="37"/>
      <c r="CB984" s="37"/>
      <c r="CF984" s="37"/>
    </row>
    <row r="985" spans="76:84" ht="15.75" customHeight="1">
      <c r="BX985" s="37"/>
      <c r="CB985" s="37"/>
      <c r="CF985" s="37"/>
    </row>
    <row r="986" spans="76:84" ht="15.75" customHeight="1">
      <c r="BX986" s="37"/>
      <c r="CB986" s="37"/>
      <c r="CF986" s="37"/>
    </row>
    <row r="987" spans="76:84" ht="15.75" customHeight="1">
      <c r="BX987" s="37"/>
      <c r="CB987" s="37"/>
      <c r="CF987" s="37"/>
    </row>
    <row r="988" spans="76:84" ht="15.75" customHeight="1">
      <c r="BX988" s="37"/>
      <c r="CB988" s="37"/>
      <c r="CF988" s="37"/>
    </row>
    <row r="989" spans="76:84" ht="15.75" customHeight="1">
      <c r="BX989" s="37"/>
      <c r="CB989" s="37"/>
      <c r="CF989" s="37"/>
    </row>
    <row r="990" spans="76:84" ht="15.75" customHeight="1">
      <c r="BX990" s="37"/>
      <c r="CB990" s="37"/>
      <c r="CF990" s="37"/>
    </row>
    <row r="991" spans="76:84" ht="15.75" customHeight="1">
      <c r="BX991" s="37"/>
      <c r="CB991" s="37"/>
      <c r="CF991" s="37"/>
    </row>
    <row r="992" spans="76:84" ht="15.75" customHeight="1">
      <c r="BX992" s="37"/>
      <c r="CB992" s="37"/>
      <c r="CF992" s="37"/>
    </row>
    <row r="993" spans="76:84" ht="15.75" customHeight="1">
      <c r="BX993" s="37"/>
      <c r="CB993" s="37"/>
      <c r="CF993" s="37"/>
    </row>
    <row r="994" spans="76:84" ht="15.75" customHeight="1">
      <c r="BX994" s="37"/>
      <c r="CB994" s="37"/>
      <c r="CF994" s="37"/>
    </row>
    <row r="995" spans="76:84" ht="15.75" customHeight="1">
      <c r="BX995" s="37"/>
      <c r="CB995" s="37"/>
      <c r="CF995" s="37"/>
    </row>
    <row r="996" spans="76:84" ht="15.75" customHeight="1">
      <c r="BX996" s="37"/>
      <c r="CB996" s="37"/>
      <c r="CF996" s="37"/>
    </row>
    <row r="997" spans="76:84" ht="15.75" customHeight="1">
      <c r="BX997" s="37"/>
      <c r="CB997" s="37"/>
      <c r="CF997" s="37"/>
    </row>
    <row r="998" spans="76:84" ht="15.75" customHeight="1">
      <c r="BX998" s="37"/>
      <c r="CB998" s="37"/>
      <c r="CF998" s="37"/>
    </row>
    <row r="999" spans="76:84" ht="15.75" customHeight="1">
      <c r="BX999" s="37"/>
      <c r="CB999" s="37"/>
      <c r="CF999" s="37"/>
    </row>
    <row r="1000" spans="76:84" ht="15.75" customHeight="1">
      <c r="BX1000" s="37"/>
      <c r="CB1000" s="37"/>
      <c r="CF1000" s="37"/>
    </row>
  </sheetData>
  <mergeCells count="234">
    <mergeCell ref="BS15:BS16"/>
    <mergeCell ref="BT15:BT16"/>
    <mergeCell ref="BU15:BU16"/>
    <mergeCell ref="BV15:BV16"/>
    <mergeCell ref="BJ15:BJ16"/>
    <mergeCell ref="BK15:BK16"/>
    <mergeCell ref="BL15:BL16"/>
    <mergeCell ref="BM15:BM16"/>
    <mergeCell ref="BN15:BN16"/>
    <mergeCell ref="BO15:BO16"/>
    <mergeCell ref="BP15:BP16"/>
    <mergeCell ref="BQ15:BQ16"/>
    <mergeCell ref="BR15:BR16"/>
    <mergeCell ref="BA15:BA16"/>
    <mergeCell ref="BB15:BB16"/>
    <mergeCell ref="BC15:BC16"/>
    <mergeCell ref="BD15:BD16"/>
    <mergeCell ref="BE15:BE16"/>
    <mergeCell ref="BF15:BF16"/>
    <mergeCell ref="BG15:BG16"/>
    <mergeCell ref="BH15:BH16"/>
    <mergeCell ref="BI15:BI16"/>
    <mergeCell ref="S15:S16"/>
    <mergeCell ref="AS15:AS16"/>
    <mergeCell ref="AT15:AT16"/>
    <mergeCell ref="AU15:AU16"/>
    <mergeCell ref="AV15:AV16"/>
    <mergeCell ref="AW15:AW16"/>
    <mergeCell ref="AX15:AX16"/>
    <mergeCell ref="AY15:AY16"/>
    <mergeCell ref="AZ15:AZ16"/>
    <mergeCell ref="J15:J16"/>
    <mergeCell ref="K15:K16"/>
    <mergeCell ref="L15:L16"/>
    <mergeCell ref="M15:M16"/>
    <mergeCell ref="N15:N16"/>
    <mergeCell ref="O15:O16"/>
    <mergeCell ref="P15:P16"/>
    <mergeCell ref="Q15:Q16"/>
    <mergeCell ref="R15:R16"/>
    <mergeCell ref="A15:A16"/>
    <mergeCell ref="B15:B16"/>
    <mergeCell ref="C15:C16"/>
    <mergeCell ref="D15:D16"/>
    <mergeCell ref="E15:E16"/>
    <mergeCell ref="F15:F16"/>
    <mergeCell ref="G15:G16"/>
    <mergeCell ref="H15:H16"/>
    <mergeCell ref="I15:I16"/>
    <mergeCell ref="CD15:CD16"/>
    <mergeCell ref="CE15:CE16"/>
    <mergeCell ref="CF15:CF16"/>
    <mergeCell ref="BW15:BW16"/>
    <mergeCell ref="BX15:BX16"/>
    <mergeCell ref="BY15:BY16"/>
    <mergeCell ref="BZ15:BZ16"/>
    <mergeCell ref="CA15:CA16"/>
    <mergeCell ref="CB15:CB16"/>
    <mergeCell ref="CC15:CC16"/>
    <mergeCell ref="AG10:AG14"/>
    <mergeCell ref="AH10:AH14"/>
    <mergeCell ref="AI10:AI14"/>
    <mergeCell ref="A10:A14"/>
    <mergeCell ref="B10:B14"/>
    <mergeCell ref="C10:C14"/>
    <mergeCell ref="D10:D14"/>
    <mergeCell ref="E10:E14"/>
    <mergeCell ref="F10:F14"/>
    <mergeCell ref="G10:G14"/>
    <mergeCell ref="X10:X14"/>
    <mergeCell ref="Y10:Y14"/>
    <mergeCell ref="Z10:Z14"/>
    <mergeCell ref="AA10:AA14"/>
    <mergeCell ref="AB10:AB14"/>
    <mergeCell ref="AC10:AC14"/>
    <mergeCell ref="AD10:AD14"/>
    <mergeCell ref="AE10:AE14"/>
    <mergeCell ref="AF10:AF14"/>
    <mergeCell ref="O10:O14"/>
    <mergeCell ref="P10:P14"/>
    <mergeCell ref="Q10:Q14"/>
    <mergeCell ref="R10:R14"/>
    <mergeCell ref="S10:S14"/>
    <mergeCell ref="T10:T14"/>
    <mergeCell ref="U10:U14"/>
    <mergeCell ref="V10:V14"/>
    <mergeCell ref="W10:W14"/>
    <mergeCell ref="M8:M9"/>
    <mergeCell ref="N8:N9"/>
    <mergeCell ref="H10:H14"/>
    <mergeCell ref="I10:I14"/>
    <mergeCell ref="J10:J14"/>
    <mergeCell ref="K10:K14"/>
    <mergeCell ref="L10:L14"/>
    <mergeCell ref="M10:M14"/>
    <mergeCell ref="N10:N14"/>
    <mergeCell ref="CA10:CA14"/>
    <mergeCell ref="CB10:CB14"/>
    <mergeCell ref="CC10:CC14"/>
    <mergeCell ref="CD10:CD14"/>
    <mergeCell ref="CE10:CE14"/>
    <mergeCell ref="CF10:CF14"/>
    <mergeCell ref="BS10:BS14"/>
    <mergeCell ref="BT10:BT14"/>
    <mergeCell ref="BU10:BU14"/>
    <mergeCell ref="BV10:BV14"/>
    <mergeCell ref="BW10:BW14"/>
    <mergeCell ref="BX10:BX14"/>
    <mergeCell ref="BY10:BY14"/>
    <mergeCell ref="BK10:BK14"/>
    <mergeCell ref="BL10:BL14"/>
    <mergeCell ref="BM10:BM14"/>
    <mergeCell ref="BN10:BN14"/>
    <mergeCell ref="BO10:BO14"/>
    <mergeCell ref="BP10:BP14"/>
    <mergeCell ref="BQ10:BQ14"/>
    <mergeCell ref="BR10:BR14"/>
    <mergeCell ref="BZ10:BZ14"/>
    <mergeCell ref="BB10:BB14"/>
    <mergeCell ref="BC10:BC14"/>
    <mergeCell ref="BD10:BD14"/>
    <mergeCell ref="BE10:BE14"/>
    <mergeCell ref="BF10:BF14"/>
    <mergeCell ref="BG10:BG14"/>
    <mergeCell ref="BH10:BH14"/>
    <mergeCell ref="BI10:BI14"/>
    <mergeCell ref="BJ10:BJ14"/>
    <mergeCell ref="AS10:AS14"/>
    <mergeCell ref="AT10:AT14"/>
    <mergeCell ref="AU10:AU14"/>
    <mergeCell ref="AV10:AV14"/>
    <mergeCell ref="AW10:AW14"/>
    <mergeCell ref="AX10:AX14"/>
    <mergeCell ref="AY10:AY14"/>
    <mergeCell ref="AZ10:AZ14"/>
    <mergeCell ref="BA10:BA14"/>
    <mergeCell ref="AJ10:AJ14"/>
    <mergeCell ref="AK10:AK14"/>
    <mergeCell ref="AL10:AL14"/>
    <mergeCell ref="AM10:AM14"/>
    <mergeCell ref="AN10:AN14"/>
    <mergeCell ref="AO10:AO14"/>
    <mergeCell ref="AP10:AP14"/>
    <mergeCell ref="AQ10:AQ14"/>
    <mergeCell ref="AR10:AR14"/>
    <mergeCell ref="BL5:BQ6"/>
    <mergeCell ref="BR5:BT6"/>
    <mergeCell ref="BU5:BX6"/>
    <mergeCell ref="BY5:CB6"/>
    <mergeCell ref="J6:K7"/>
    <mergeCell ref="M6:M7"/>
    <mergeCell ref="A8:A9"/>
    <mergeCell ref="B8:B9"/>
    <mergeCell ref="C8:C9"/>
    <mergeCell ref="D8:D9"/>
    <mergeCell ref="E8:E9"/>
    <mergeCell ref="F8:F9"/>
    <mergeCell ref="G8:G9"/>
    <mergeCell ref="BD8:BD9"/>
    <mergeCell ref="BE8:BE9"/>
    <mergeCell ref="BF8:BF9"/>
    <mergeCell ref="BG8:BG9"/>
    <mergeCell ref="O8:O9"/>
    <mergeCell ref="P8:P9"/>
    <mergeCell ref="H8:H9"/>
    <mergeCell ref="I8:I9"/>
    <mergeCell ref="J8:J9"/>
    <mergeCell ref="K8:K9"/>
    <mergeCell ref="L8:L9"/>
    <mergeCell ref="BU8:BU9"/>
    <mergeCell ref="BV8:BV9"/>
    <mergeCell ref="BW8:BW9"/>
    <mergeCell ref="CE8:CE9"/>
    <mergeCell ref="CF8:CF9"/>
    <mergeCell ref="BX8:BX9"/>
    <mergeCell ref="BY8:BY9"/>
    <mergeCell ref="BZ8:BZ9"/>
    <mergeCell ref="CA8:CA9"/>
    <mergeCell ref="CB8:CB9"/>
    <mergeCell ref="CC8:CC9"/>
    <mergeCell ref="CD8:CD9"/>
    <mergeCell ref="BL8:BL9"/>
    <mergeCell ref="BM8:BM9"/>
    <mergeCell ref="BN8:BN9"/>
    <mergeCell ref="BO8:BO9"/>
    <mergeCell ref="BP8:BP9"/>
    <mergeCell ref="BQ8:BQ9"/>
    <mergeCell ref="BR8:BR9"/>
    <mergeCell ref="BS8:BS9"/>
    <mergeCell ref="BT8:BT9"/>
    <mergeCell ref="BH8:BH9"/>
    <mergeCell ref="BI8:BI9"/>
    <mergeCell ref="AT5:BA6"/>
    <mergeCell ref="BG5:BK6"/>
    <mergeCell ref="AY8:AY9"/>
    <mergeCell ref="AZ8:AZ9"/>
    <mergeCell ref="BA8:BA9"/>
    <mergeCell ref="BB8:BB9"/>
    <mergeCell ref="BC8:BC9"/>
    <mergeCell ref="BJ8:BJ9"/>
    <mergeCell ref="BK8:BK9"/>
    <mergeCell ref="AW8:AW9"/>
    <mergeCell ref="AX8:AX9"/>
    <mergeCell ref="Q8:Q9"/>
    <mergeCell ref="R8:R9"/>
    <mergeCell ref="S8:S9"/>
    <mergeCell ref="AS8:AS9"/>
    <mergeCell ref="AT8:AT9"/>
    <mergeCell ref="AU8:AU9"/>
    <mergeCell ref="AV8:AV9"/>
    <mergeCell ref="A1:A3"/>
    <mergeCell ref="B1:S1"/>
    <mergeCell ref="B2:S2"/>
    <mergeCell ref="B3:S3"/>
    <mergeCell ref="CC4:CG4"/>
    <mergeCell ref="A5:A7"/>
    <mergeCell ref="B5:B7"/>
    <mergeCell ref="C5:C7"/>
    <mergeCell ref="D5:M5"/>
    <mergeCell ref="D6:D7"/>
    <mergeCell ref="E6:E7"/>
    <mergeCell ref="F6:F7"/>
    <mergeCell ref="G6:G7"/>
    <mergeCell ref="H6:I7"/>
    <mergeCell ref="CC5:CG6"/>
    <mergeCell ref="AU7:AV7"/>
    <mergeCell ref="AX7:AY7"/>
    <mergeCell ref="S5:S7"/>
    <mergeCell ref="T5:AS5"/>
    <mergeCell ref="T6:Z6"/>
    <mergeCell ref="AA6:AP6"/>
    <mergeCell ref="AQ6:AQ7"/>
    <mergeCell ref="AR6:AR7"/>
    <mergeCell ref="AS6:AS7"/>
  </mergeCells>
  <conditionalFormatting sqref="I8 I10">
    <cfRule type="cellIs" dxfId="3403" priority="1" operator="equal">
      <formula>"RARA VEZ"</formula>
    </cfRule>
  </conditionalFormatting>
  <conditionalFormatting sqref="I8 I10">
    <cfRule type="cellIs" dxfId="3402" priority="2" operator="equal">
      <formula>"IMPROBABLE"</formula>
    </cfRule>
  </conditionalFormatting>
  <conditionalFormatting sqref="I8 I10">
    <cfRule type="cellIs" dxfId="3401" priority="3" operator="equal">
      <formula>"POSIBLE"</formula>
    </cfRule>
  </conditionalFormatting>
  <conditionalFormatting sqref="I8 I10">
    <cfRule type="cellIs" dxfId="3400" priority="4" operator="equal">
      <formula>"PROBABLE"</formula>
    </cfRule>
  </conditionalFormatting>
  <conditionalFormatting sqref="I8 I10">
    <cfRule type="cellIs" dxfId="3399" priority="5" operator="equal">
      <formula>"CASI SEGURO"</formula>
    </cfRule>
  </conditionalFormatting>
  <conditionalFormatting sqref="K8:L8">
    <cfRule type="containsText" dxfId="3398" priority="6" stopIfTrue="1" operator="containsText" text="ALTA">
      <formula>NOT(ISERROR(SEARCH(("ALTA"),(K8))))</formula>
    </cfRule>
  </conditionalFormatting>
  <conditionalFormatting sqref="K8:L8">
    <cfRule type="containsText" dxfId="3397" priority="7" stopIfTrue="1" operator="containsText" text="MEDIA">
      <formula>NOT(ISERROR(SEARCH(("MEDIA"),(K8))))</formula>
    </cfRule>
  </conditionalFormatting>
  <conditionalFormatting sqref="K8:L8">
    <cfRule type="containsText" dxfId="3396" priority="8" stopIfTrue="1" operator="containsText" text="BAJA">
      <formula>NOT(ISERROR(SEARCH(("BAJA"),(K8))))</formula>
    </cfRule>
  </conditionalFormatting>
  <conditionalFormatting sqref="K8:L8">
    <cfRule type="containsText" dxfId="3395" priority="9" stopIfTrue="1" operator="containsText" text="ALTO">
      <formula>NOT(ISERROR(SEARCH(("ALTO"),(K8))))</formula>
    </cfRule>
  </conditionalFormatting>
  <conditionalFormatting sqref="K8:L8">
    <cfRule type="containsText" dxfId="3394" priority="10" stopIfTrue="1" operator="containsText" text="ALTO">
      <formula>NOT(ISERROR(SEARCH(("ALTO"),(K8))))</formula>
    </cfRule>
  </conditionalFormatting>
  <conditionalFormatting sqref="K8:L8">
    <cfRule type="containsText" dxfId="3393" priority="11" stopIfTrue="1" operator="containsText" text="MEDIO">
      <formula>NOT(ISERROR(SEARCH(("MEDIO"),(K8))))</formula>
    </cfRule>
  </conditionalFormatting>
  <conditionalFormatting sqref="K8:L8">
    <cfRule type="containsText" dxfId="3392" priority="12" stopIfTrue="1" operator="containsText" text="MEDIO">
      <formula>NOT(ISERROR(SEARCH(("MEDIO"),(K8))))</formula>
    </cfRule>
  </conditionalFormatting>
  <conditionalFormatting sqref="K8:L8">
    <cfRule type="containsText" dxfId="3391" priority="13" stopIfTrue="1" operator="containsText" text="BAJO">
      <formula>NOT(ISERROR(SEARCH(("BAJO"),(K8))))</formula>
    </cfRule>
  </conditionalFormatting>
  <conditionalFormatting sqref="K8:L8">
    <cfRule type="cellIs" dxfId="3390" priority="14" operator="equal">
      <formula>"INSIGNIFICANTE"</formula>
    </cfRule>
  </conditionalFormatting>
  <conditionalFormatting sqref="K8:L8">
    <cfRule type="cellIs" dxfId="3389" priority="15" operator="equal">
      <formula>"MENOR"</formula>
    </cfRule>
  </conditionalFormatting>
  <conditionalFormatting sqref="K8:L8">
    <cfRule type="cellIs" dxfId="3388" priority="16" operator="equal">
      <formula>"MODERADO"</formula>
    </cfRule>
  </conditionalFormatting>
  <conditionalFormatting sqref="K8:L8">
    <cfRule type="cellIs" dxfId="3387" priority="17" operator="equal">
      <formula>"MAYOR"</formula>
    </cfRule>
  </conditionalFormatting>
  <conditionalFormatting sqref="K8:L8">
    <cfRule type="cellIs" dxfId="3386" priority="18" operator="equal">
      <formula>"CATASTRÓFICO"</formula>
    </cfRule>
  </conditionalFormatting>
  <conditionalFormatting sqref="L10">
    <cfRule type="containsText" dxfId="3385" priority="19" stopIfTrue="1" operator="containsText" text="ALTA">
      <formula>NOT(ISERROR(SEARCH(("ALTA"),(L10))))</formula>
    </cfRule>
  </conditionalFormatting>
  <conditionalFormatting sqref="L10">
    <cfRule type="containsText" dxfId="3384" priority="20" stopIfTrue="1" operator="containsText" text="MEDIA">
      <formula>NOT(ISERROR(SEARCH(("MEDIA"),(L10))))</formula>
    </cfRule>
  </conditionalFormatting>
  <conditionalFormatting sqref="L10">
    <cfRule type="containsText" dxfId="3383" priority="21" stopIfTrue="1" operator="containsText" text="BAJA">
      <formula>NOT(ISERROR(SEARCH(("BAJA"),(L10))))</formula>
    </cfRule>
  </conditionalFormatting>
  <conditionalFormatting sqref="L10">
    <cfRule type="containsText" dxfId="3382" priority="22" stopIfTrue="1" operator="containsText" text="ALTO">
      <formula>NOT(ISERROR(SEARCH(("ALTO"),(L10))))</formula>
    </cfRule>
  </conditionalFormatting>
  <conditionalFormatting sqref="L10">
    <cfRule type="containsText" dxfId="3381" priority="23" stopIfTrue="1" operator="containsText" text="ALTO">
      <formula>NOT(ISERROR(SEARCH(("ALTO"),(L10))))</formula>
    </cfRule>
  </conditionalFormatting>
  <conditionalFormatting sqref="L10">
    <cfRule type="containsText" dxfId="3380" priority="24" stopIfTrue="1" operator="containsText" text="MEDIO">
      <formula>NOT(ISERROR(SEARCH(("MEDIO"),(L10))))</formula>
    </cfRule>
  </conditionalFormatting>
  <conditionalFormatting sqref="L10">
    <cfRule type="containsText" dxfId="3379" priority="25" stopIfTrue="1" operator="containsText" text="MEDIO">
      <formula>NOT(ISERROR(SEARCH(("MEDIO"),(L10))))</formula>
    </cfRule>
  </conditionalFormatting>
  <conditionalFormatting sqref="L10">
    <cfRule type="containsText" dxfId="3378" priority="26" stopIfTrue="1" operator="containsText" text="BAJO">
      <formula>NOT(ISERROR(SEARCH(("BAJO"),(L10))))</formula>
    </cfRule>
  </conditionalFormatting>
  <conditionalFormatting sqref="L10">
    <cfRule type="cellIs" dxfId="3377" priority="27" operator="equal">
      <formula>"INSIGNIFICANTE"</formula>
    </cfRule>
  </conditionalFormatting>
  <conditionalFormatting sqref="L10">
    <cfRule type="cellIs" dxfId="3376" priority="28" operator="equal">
      <formula>"MENOR"</formula>
    </cfRule>
  </conditionalFormatting>
  <conditionalFormatting sqref="L10">
    <cfRule type="cellIs" dxfId="3375" priority="29" operator="equal">
      <formula>"MODERADO"</formula>
    </cfRule>
  </conditionalFormatting>
  <conditionalFormatting sqref="L10">
    <cfRule type="cellIs" dxfId="3374" priority="30" operator="equal">
      <formula>"MAYOR"</formula>
    </cfRule>
  </conditionalFormatting>
  <conditionalFormatting sqref="L10">
    <cfRule type="cellIs" dxfId="3373" priority="31" operator="equal">
      <formula>"CATASTRÓFICO"</formula>
    </cfRule>
  </conditionalFormatting>
  <conditionalFormatting sqref="K10">
    <cfRule type="containsText" dxfId="3372" priority="32" stopIfTrue="1" operator="containsText" text="ALTA">
      <formula>NOT(ISERROR(SEARCH(("ALTA"),(K10))))</formula>
    </cfRule>
  </conditionalFormatting>
  <conditionalFormatting sqref="K10">
    <cfRule type="containsText" dxfId="3371" priority="33" stopIfTrue="1" operator="containsText" text="MEDIA">
      <formula>NOT(ISERROR(SEARCH(("MEDIA"),(K10))))</formula>
    </cfRule>
  </conditionalFormatting>
  <conditionalFormatting sqref="K10">
    <cfRule type="containsText" dxfId="3370" priority="34" stopIfTrue="1" operator="containsText" text="BAJA">
      <formula>NOT(ISERROR(SEARCH(("BAJA"),(K10))))</formula>
    </cfRule>
  </conditionalFormatting>
  <conditionalFormatting sqref="K10">
    <cfRule type="containsText" dxfId="3369" priority="35" stopIfTrue="1" operator="containsText" text="ALTO">
      <formula>NOT(ISERROR(SEARCH(("ALTO"),(K10))))</formula>
    </cfRule>
  </conditionalFormatting>
  <conditionalFormatting sqref="K10">
    <cfRule type="containsText" dxfId="3368" priority="36" stopIfTrue="1" operator="containsText" text="ALTO">
      <formula>NOT(ISERROR(SEARCH(("ALTO"),(K10))))</formula>
    </cfRule>
  </conditionalFormatting>
  <conditionalFormatting sqref="K10">
    <cfRule type="containsText" dxfId="3367" priority="37" stopIfTrue="1" operator="containsText" text="MEDIO">
      <formula>NOT(ISERROR(SEARCH(("MEDIO"),(K10))))</formula>
    </cfRule>
  </conditionalFormatting>
  <conditionalFormatting sqref="K10">
    <cfRule type="containsText" dxfId="3366" priority="38" stopIfTrue="1" operator="containsText" text="MEDIO">
      <formula>NOT(ISERROR(SEARCH(("MEDIO"),(K10))))</formula>
    </cfRule>
  </conditionalFormatting>
  <conditionalFormatting sqref="K10">
    <cfRule type="containsText" dxfId="3365" priority="39" stopIfTrue="1" operator="containsText" text="BAJO">
      <formula>NOT(ISERROR(SEARCH(("BAJO"),(K10))))</formula>
    </cfRule>
  </conditionalFormatting>
  <conditionalFormatting sqref="K10">
    <cfRule type="cellIs" dxfId="3364" priority="40" operator="equal">
      <formula>"INSIGNIFICANTE"</formula>
    </cfRule>
  </conditionalFormatting>
  <conditionalFormatting sqref="K10">
    <cfRule type="cellIs" dxfId="3363" priority="41" operator="equal">
      <formula>"MENOR"</formula>
    </cfRule>
  </conditionalFormatting>
  <conditionalFormatting sqref="K10">
    <cfRule type="cellIs" dxfId="3362" priority="42" operator="equal">
      <formula>"MODERADO"</formula>
    </cfRule>
  </conditionalFormatting>
  <conditionalFormatting sqref="K10">
    <cfRule type="cellIs" dxfId="3361" priority="43" operator="equal">
      <formula>"MAYOR"</formula>
    </cfRule>
  </conditionalFormatting>
  <conditionalFormatting sqref="K10">
    <cfRule type="cellIs" dxfId="3360" priority="44" operator="equal">
      <formula>"CATASTRÓFICO"</formula>
    </cfRule>
  </conditionalFormatting>
  <conditionalFormatting sqref="K15:L15">
    <cfRule type="containsText" dxfId="3359" priority="45" stopIfTrue="1" operator="containsText" text="ALTA">
      <formula>NOT(ISERROR(SEARCH(("ALTA"),(K15))))</formula>
    </cfRule>
  </conditionalFormatting>
  <conditionalFormatting sqref="K15:L15">
    <cfRule type="containsText" dxfId="3358" priority="46" stopIfTrue="1" operator="containsText" text="MEDIA">
      <formula>NOT(ISERROR(SEARCH(("MEDIA"),(K15))))</formula>
    </cfRule>
  </conditionalFormatting>
  <conditionalFormatting sqref="K15:L15">
    <cfRule type="containsText" dxfId="3357" priority="47" stopIfTrue="1" operator="containsText" text="BAJA">
      <formula>NOT(ISERROR(SEARCH(("BAJA"),(K15))))</formula>
    </cfRule>
  </conditionalFormatting>
  <conditionalFormatting sqref="K15:L15">
    <cfRule type="containsText" dxfId="3356" priority="48" stopIfTrue="1" operator="containsText" text="ALTO">
      <formula>NOT(ISERROR(SEARCH(("ALTO"),(K15))))</formula>
    </cfRule>
  </conditionalFormatting>
  <conditionalFormatting sqref="K15:L15">
    <cfRule type="containsText" dxfId="3355" priority="49" stopIfTrue="1" operator="containsText" text="ALTO">
      <formula>NOT(ISERROR(SEARCH(("ALTO"),(K15))))</formula>
    </cfRule>
  </conditionalFormatting>
  <conditionalFormatting sqref="K15:L15">
    <cfRule type="containsText" dxfId="3354" priority="50" stopIfTrue="1" operator="containsText" text="MEDIO">
      <formula>NOT(ISERROR(SEARCH(("MEDIO"),(K15))))</formula>
    </cfRule>
  </conditionalFormatting>
  <conditionalFormatting sqref="K15:L15">
    <cfRule type="containsText" dxfId="3353" priority="51" stopIfTrue="1" operator="containsText" text="MEDIO">
      <formula>NOT(ISERROR(SEARCH(("MEDIO"),(K15))))</formula>
    </cfRule>
  </conditionalFormatting>
  <conditionalFormatting sqref="K15:L15">
    <cfRule type="containsText" dxfId="3352" priority="52" stopIfTrue="1" operator="containsText" text="BAJO">
      <formula>NOT(ISERROR(SEARCH(("BAJO"),(K15))))</formula>
    </cfRule>
  </conditionalFormatting>
  <conditionalFormatting sqref="K15:L15">
    <cfRule type="cellIs" dxfId="3351" priority="53" operator="equal">
      <formula>"INSIGNIFICANTE"</formula>
    </cfRule>
  </conditionalFormatting>
  <conditionalFormatting sqref="K15:L15">
    <cfRule type="cellIs" dxfId="3350" priority="54" operator="equal">
      <formula>"MENOR"</formula>
    </cfRule>
  </conditionalFormatting>
  <conditionalFormatting sqref="K15:L15">
    <cfRule type="cellIs" dxfId="3349" priority="55" operator="equal">
      <formula>"MODERADO"</formula>
    </cfRule>
  </conditionalFormatting>
  <conditionalFormatting sqref="K15:L15">
    <cfRule type="cellIs" dxfId="3348" priority="56" operator="equal">
      <formula>"MAYOR"</formula>
    </cfRule>
  </conditionalFormatting>
  <conditionalFormatting sqref="K15:L15">
    <cfRule type="cellIs" dxfId="3347" priority="57" operator="equal">
      <formula>"CATASTRÓFICO"</formula>
    </cfRule>
  </conditionalFormatting>
  <conditionalFormatting sqref="M8">
    <cfRule type="cellIs" dxfId="3346" priority="58" operator="equal">
      <formula>"EXTREMA 5:5"</formula>
    </cfRule>
  </conditionalFormatting>
  <conditionalFormatting sqref="M8">
    <cfRule type="cellIs" dxfId="3345" priority="59" operator="equal">
      <formula>"EXTREMA 4:5"</formula>
    </cfRule>
  </conditionalFormatting>
  <conditionalFormatting sqref="M8">
    <cfRule type="cellIs" dxfId="3344" priority="60" operator="equal">
      <formula>"EXTREMA 3:5"</formula>
    </cfRule>
  </conditionalFormatting>
  <conditionalFormatting sqref="M8">
    <cfRule type="cellIs" dxfId="3343" priority="61" operator="equal">
      <formula>"EXTREMA 2:5"</formula>
    </cfRule>
  </conditionalFormatting>
  <conditionalFormatting sqref="M8">
    <cfRule type="cellIs" dxfId="3342" priority="62" operator="equal">
      <formula>"EXTREMA 5:4"</formula>
    </cfRule>
  </conditionalFormatting>
  <conditionalFormatting sqref="M8">
    <cfRule type="cellIs" dxfId="3341" priority="63" operator="equal">
      <formula>"EXTREMA 4:4"</formula>
    </cfRule>
  </conditionalFormatting>
  <conditionalFormatting sqref="M8">
    <cfRule type="cellIs" dxfId="3340" priority="64" operator="equal">
      <formula>"EXTREMA 3:4"</formula>
    </cfRule>
  </conditionalFormatting>
  <conditionalFormatting sqref="M8">
    <cfRule type="cellIs" dxfId="3339" priority="65" operator="equal">
      <formula>"EXTREMA 5:3"</formula>
    </cfRule>
  </conditionalFormatting>
  <conditionalFormatting sqref="M8">
    <cfRule type="cellIs" dxfId="3338" priority="66" operator="equal">
      <formula>"ALTA 1:5"</formula>
    </cfRule>
  </conditionalFormatting>
  <conditionalFormatting sqref="M8">
    <cfRule type="cellIs" dxfId="3337" priority="67" operator="equal">
      <formula>"ALTA 2:4"</formula>
    </cfRule>
  </conditionalFormatting>
  <conditionalFormatting sqref="M8">
    <cfRule type="cellIs" dxfId="3336" priority="68" operator="equal">
      <formula>"ALTA 1:4"</formula>
    </cfRule>
  </conditionalFormatting>
  <conditionalFormatting sqref="M8">
    <cfRule type="cellIs" dxfId="3335" priority="69" operator="equal">
      <formula>"ALTA 4:3"</formula>
    </cfRule>
  </conditionalFormatting>
  <conditionalFormatting sqref="M8">
    <cfRule type="cellIs" dxfId="3334" priority="70" operator="equal">
      <formula>"ALTA 3:3"</formula>
    </cfRule>
  </conditionalFormatting>
  <conditionalFormatting sqref="M8">
    <cfRule type="cellIs" dxfId="3333" priority="71" operator="equal">
      <formula>"ALTA 5:2"</formula>
    </cfRule>
  </conditionalFormatting>
  <conditionalFormatting sqref="M8">
    <cfRule type="cellIs" dxfId="3332" priority="72" operator="equal">
      <formula>"ALTA 4:2"</formula>
    </cfRule>
  </conditionalFormatting>
  <conditionalFormatting sqref="M8">
    <cfRule type="cellIs" dxfId="3331" priority="73" operator="equal">
      <formula>"ALTA 5:1"</formula>
    </cfRule>
  </conditionalFormatting>
  <conditionalFormatting sqref="M8">
    <cfRule type="cellIs" dxfId="3330" priority="74" operator="equal">
      <formula>"MODERADA 2:3"</formula>
    </cfRule>
  </conditionalFormatting>
  <conditionalFormatting sqref="M8">
    <cfRule type="cellIs" dxfId="3329" priority="75" operator="equal">
      <formula>"MODERADA 1:3"</formula>
    </cfRule>
  </conditionalFormatting>
  <conditionalFormatting sqref="M8">
    <cfRule type="cellIs" dxfId="3328" priority="76" operator="equal">
      <formula>"MODERADA 3:2"</formula>
    </cfRule>
  </conditionalFormatting>
  <conditionalFormatting sqref="M8">
    <cfRule type="cellIs" dxfId="3327" priority="77" operator="equal">
      <formula>"MODERADA 4:1"</formula>
    </cfRule>
  </conditionalFormatting>
  <conditionalFormatting sqref="M8">
    <cfRule type="cellIs" dxfId="3326" priority="78" operator="equal">
      <formula>"BAJA 2:2"</formula>
    </cfRule>
  </conditionalFormatting>
  <conditionalFormatting sqref="M8">
    <cfRule type="cellIs" dxfId="3325" priority="79" operator="equal">
      <formula>"BAJA 1:2"</formula>
    </cfRule>
  </conditionalFormatting>
  <conditionalFormatting sqref="M8">
    <cfRule type="cellIs" dxfId="3324" priority="80" operator="equal">
      <formula>"BAJA 3:1"</formula>
    </cfRule>
  </conditionalFormatting>
  <conditionalFormatting sqref="M8">
    <cfRule type="cellIs" dxfId="3323" priority="81" operator="equal">
      <formula>"BAJA 2:1"</formula>
    </cfRule>
  </conditionalFormatting>
  <conditionalFormatting sqref="M8">
    <cfRule type="cellIs" dxfId="3322" priority="82" operator="equal">
      <formula>"BAJA 1:1"</formula>
    </cfRule>
  </conditionalFormatting>
  <conditionalFormatting sqref="I15">
    <cfRule type="cellIs" dxfId="3321" priority="83" operator="equal">
      <formula>"RARA VEZ"</formula>
    </cfRule>
  </conditionalFormatting>
  <conditionalFormatting sqref="I15">
    <cfRule type="cellIs" dxfId="3320" priority="84" operator="equal">
      <formula>"IMPROBABLE"</formula>
    </cfRule>
  </conditionalFormatting>
  <conditionalFormatting sqref="I15">
    <cfRule type="cellIs" dxfId="3319" priority="85" operator="equal">
      <formula>"POSIBLE"</formula>
    </cfRule>
  </conditionalFormatting>
  <conditionalFormatting sqref="I15">
    <cfRule type="cellIs" dxfId="3318" priority="86" operator="equal">
      <formula>"PROBABLE"</formula>
    </cfRule>
  </conditionalFormatting>
  <conditionalFormatting sqref="I15">
    <cfRule type="cellIs" dxfId="3317" priority="87" operator="equal">
      <formula>"CASI SEGURO"</formula>
    </cfRule>
  </conditionalFormatting>
  <conditionalFormatting sqref="M10 M15">
    <cfRule type="cellIs" dxfId="3316" priority="88" operator="equal">
      <formula>"EXTREMA 5:5"</formula>
    </cfRule>
  </conditionalFormatting>
  <conditionalFormatting sqref="M10 M15">
    <cfRule type="cellIs" dxfId="3315" priority="89" operator="equal">
      <formula>"EXTREMA 4:5"</formula>
    </cfRule>
  </conditionalFormatting>
  <conditionalFormatting sqref="M10 M15">
    <cfRule type="cellIs" dxfId="3314" priority="90" operator="equal">
      <formula>"EXTREMA 3:5"</formula>
    </cfRule>
  </conditionalFormatting>
  <conditionalFormatting sqref="M10 M15">
    <cfRule type="cellIs" dxfId="3313" priority="91" operator="equal">
      <formula>"EXTREMA 2:5"</formula>
    </cfRule>
  </conditionalFormatting>
  <conditionalFormatting sqref="M10 M15">
    <cfRule type="cellIs" dxfId="3312" priority="92" operator="equal">
      <formula>"EXTREMA 5:4"</formula>
    </cfRule>
  </conditionalFormatting>
  <conditionalFormatting sqref="M10 M15">
    <cfRule type="cellIs" dxfId="3311" priority="93" operator="equal">
      <formula>"EXTREMA 4:4"</formula>
    </cfRule>
  </conditionalFormatting>
  <conditionalFormatting sqref="M10 M15">
    <cfRule type="cellIs" dxfId="3310" priority="94" operator="equal">
      <formula>"EXTREMA 3:4"</formula>
    </cfRule>
  </conditionalFormatting>
  <conditionalFormatting sqref="M10 M15">
    <cfRule type="cellIs" dxfId="3309" priority="95" operator="equal">
      <formula>"EXTREMA 5:3"</formula>
    </cfRule>
  </conditionalFormatting>
  <conditionalFormatting sqref="M10 M15">
    <cfRule type="cellIs" dxfId="3308" priority="96" operator="equal">
      <formula>"ALTA 1:5"</formula>
    </cfRule>
  </conditionalFormatting>
  <conditionalFormatting sqref="M10 M15">
    <cfRule type="cellIs" dxfId="3307" priority="97" operator="equal">
      <formula>"ALTA 2:4"</formula>
    </cfRule>
  </conditionalFormatting>
  <conditionalFormatting sqref="M10 M15">
    <cfRule type="cellIs" dxfId="3306" priority="98" operator="equal">
      <formula>"ALTA 1:4"</formula>
    </cfRule>
  </conditionalFormatting>
  <conditionalFormatting sqref="M10 M15">
    <cfRule type="cellIs" dxfId="3305" priority="99" operator="equal">
      <formula>"ALTA 4:3"</formula>
    </cfRule>
  </conditionalFormatting>
  <conditionalFormatting sqref="M10 M15">
    <cfRule type="cellIs" dxfId="3304" priority="100" operator="equal">
      <formula>"ALTA 3:3"</formula>
    </cfRule>
  </conditionalFormatting>
  <conditionalFormatting sqref="M10 M15">
    <cfRule type="cellIs" dxfId="3303" priority="101" operator="equal">
      <formula>"ALTA 5:2"</formula>
    </cfRule>
  </conditionalFormatting>
  <conditionalFormatting sqref="M10 M15">
    <cfRule type="cellIs" dxfId="3302" priority="102" operator="equal">
      <formula>"ALTA 4:2"</formula>
    </cfRule>
  </conditionalFormatting>
  <conditionalFormatting sqref="M10 M15">
    <cfRule type="cellIs" dxfId="3301" priority="103" operator="equal">
      <formula>"ALTA 5:1"</formula>
    </cfRule>
  </conditionalFormatting>
  <conditionalFormatting sqref="M10 M15">
    <cfRule type="cellIs" dxfId="3300" priority="104" operator="equal">
      <formula>"MODERADA 2:3"</formula>
    </cfRule>
  </conditionalFormatting>
  <conditionalFormatting sqref="M10 M15">
    <cfRule type="cellIs" dxfId="3299" priority="105" operator="equal">
      <formula>"MODERADA 1:3"</formula>
    </cfRule>
  </conditionalFormatting>
  <conditionalFormatting sqref="M10 M15">
    <cfRule type="cellIs" dxfId="3298" priority="106" operator="equal">
      <formula>"MODERADA 3:2"</formula>
    </cfRule>
  </conditionalFormatting>
  <conditionalFormatting sqref="M10 M15">
    <cfRule type="cellIs" dxfId="3297" priority="107" operator="equal">
      <formula>"MODERADA 4:1"</formula>
    </cfRule>
  </conditionalFormatting>
  <conditionalFormatting sqref="M10 M15">
    <cfRule type="cellIs" dxfId="3296" priority="108" operator="equal">
      <formula>"BAJA 2:2"</formula>
    </cfRule>
  </conditionalFormatting>
  <conditionalFormatting sqref="M10 M15">
    <cfRule type="cellIs" dxfId="3295" priority="109" operator="equal">
      <formula>"BAJA 1:2"</formula>
    </cfRule>
  </conditionalFormatting>
  <conditionalFormatting sqref="M10 M15">
    <cfRule type="cellIs" dxfId="3294" priority="110" operator="equal">
      <formula>"BAJA 3:1"</formula>
    </cfRule>
  </conditionalFormatting>
  <conditionalFormatting sqref="M10 M15">
    <cfRule type="cellIs" dxfId="3293" priority="111" operator="equal">
      <formula>"BAJA 2:1"</formula>
    </cfRule>
  </conditionalFormatting>
  <conditionalFormatting sqref="M10 M15">
    <cfRule type="cellIs" dxfId="3292" priority="112" operator="equal">
      <formula>"BAJA 1:1"</formula>
    </cfRule>
  </conditionalFormatting>
  <conditionalFormatting sqref="AV8 AV10 AV15">
    <cfRule type="cellIs" dxfId="3291" priority="113" operator="equal">
      <formula>"RARA VEZ"</formula>
    </cfRule>
  </conditionalFormatting>
  <conditionalFormatting sqref="AV8 AV10 AV15">
    <cfRule type="cellIs" dxfId="3290" priority="114" operator="equal">
      <formula>"IMPROBABLE"</formula>
    </cfRule>
  </conditionalFormatting>
  <conditionalFormatting sqref="AV8 AV10 AV15">
    <cfRule type="cellIs" dxfId="3289" priority="115" operator="equal">
      <formula>"POSIBLE"</formula>
    </cfRule>
  </conditionalFormatting>
  <conditionalFormatting sqref="AV8 AV10 AV15">
    <cfRule type="cellIs" dxfId="3288" priority="116" operator="equal">
      <formula>"PROBABLE"</formula>
    </cfRule>
  </conditionalFormatting>
  <conditionalFormatting sqref="AV8 AV10 AV15">
    <cfRule type="cellIs" dxfId="3287" priority="117" operator="equal">
      <formula>"CASI SEGURO"</formula>
    </cfRule>
  </conditionalFormatting>
  <conditionalFormatting sqref="AY8 AY10 AY15">
    <cfRule type="containsText" dxfId="3286" priority="118" stopIfTrue="1" operator="containsText" text="ALTA">
      <formula>NOT(ISERROR(SEARCH(("ALTA"),(AY8))))</formula>
    </cfRule>
  </conditionalFormatting>
  <conditionalFormatting sqref="AY8 AY10 AY15">
    <cfRule type="containsText" dxfId="3285" priority="119" stopIfTrue="1" operator="containsText" text="MEDIA">
      <formula>NOT(ISERROR(SEARCH(("MEDIA"),(AY8))))</formula>
    </cfRule>
  </conditionalFormatting>
  <conditionalFormatting sqref="AY8 AY10 AY15">
    <cfRule type="containsText" dxfId="3284" priority="120" stopIfTrue="1" operator="containsText" text="BAJA">
      <formula>NOT(ISERROR(SEARCH(("BAJA"),(AY8))))</formula>
    </cfRule>
  </conditionalFormatting>
  <conditionalFormatting sqref="AY8 AY10 AY15">
    <cfRule type="containsText" dxfId="3283" priority="121" stopIfTrue="1" operator="containsText" text="ALTO">
      <formula>NOT(ISERROR(SEARCH(("ALTO"),(AY8))))</formula>
    </cfRule>
  </conditionalFormatting>
  <conditionalFormatting sqref="AY8 AY10 AY15">
    <cfRule type="containsText" dxfId="3282" priority="122" stopIfTrue="1" operator="containsText" text="ALTO">
      <formula>NOT(ISERROR(SEARCH(("ALTO"),(AY8))))</formula>
    </cfRule>
  </conditionalFormatting>
  <conditionalFormatting sqref="AY8 AY10 AY15">
    <cfRule type="containsText" dxfId="3281" priority="123" stopIfTrue="1" operator="containsText" text="MEDIO">
      <formula>NOT(ISERROR(SEARCH(("MEDIO"),(AY8))))</formula>
    </cfRule>
  </conditionalFormatting>
  <conditionalFormatting sqref="AY8 AY10 AY15">
    <cfRule type="containsText" dxfId="3280" priority="124" stopIfTrue="1" operator="containsText" text="MEDIO">
      <formula>NOT(ISERROR(SEARCH(("MEDIO"),(AY8))))</formula>
    </cfRule>
  </conditionalFormatting>
  <conditionalFormatting sqref="AY8 AY10 AY15">
    <cfRule type="containsText" dxfId="3279" priority="125" stopIfTrue="1" operator="containsText" text="BAJO">
      <formula>NOT(ISERROR(SEARCH(("BAJO"),(AY8))))</formula>
    </cfRule>
  </conditionalFormatting>
  <conditionalFormatting sqref="AY8 AY10 AY15">
    <cfRule type="cellIs" dxfId="3278" priority="126" operator="equal">
      <formula>"INSIGNIFICANTE"</formula>
    </cfRule>
  </conditionalFormatting>
  <conditionalFormatting sqref="AY8 AY10 AY15">
    <cfRule type="cellIs" dxfId="3277" priority="127" operator="equal">
      <formula>"MENOR"</formula>
    </cfRule>
  </conditionalFormatting>
  <conditionalFormatting sqref="AY8 AY10 AY15">
    <cfRule type="cellIs" dxfId="3276" priority="128" operator="equal">
      <formula>"MODERADO"</formula>
    </cfRule>
  </conditionalFormatting>
  <conditionalFormatting sqref="AY8 AY10 AY15">
    <cfRule type="cellIs" dxfId="3275" priority="129" operator="equal">
      <formula>"MAYOR"</formula>
    </cfRule>
  </conditionalFormatting>
  <conditionalFormatting sqref="AY8 AY10 AY15">
    <cfRule type="cellIs" dxfId="3274" priority="130" operator="equal">
      <formula>"CATASTRÓFICO"</formula>
    </cfRule>
  </conditionalFormatting>
  <conditionalFormatting sqref="BA8 BA10 BA15">
    <cfRule type="cellIs" dxfId="3273" priority="131" operator="equal">
      <formula>"EXTREMA 5:5"</formula>
    </cfRule>
  </conditionalFormatting>
  <conditionalFormatting sqref="BA8 BA10 BA15">
    <cfRule type="cellIs" dxfId="3272" priority="132" operator="equal">
      <formula>"EXTREMA 4:5"</formula>
    </cfRule>
  </conditionalFormatting>
  <conditionalFormatting sqref="BA8 BA10 BA15">
    <cfRule type="cellIs" dxfId="3271" priority="133" operator="equal">
      <formula>"EXTREMA 3:5"</formula>
    </cfRule>
  </conditionalFormatting>
  <conditionalFormatting sqref="BA8 BA10 BA15">
    <cfRule type="cellIs" dxfId="3270" priority="134" operator="equal">
      <formula>"EXTREMA 2:5"</formula>
    </cfRule>
  </conditionalFormatting>
  <conditionalFormatting sqref="BA8 BA10 BA15">
    <cfRule type="cellIs" dxfId="3269" priority="135" operator="equal">
      <formula>"EXTREMA 5:4"</formula>
    </cfRule>
  </conditionalFormatting>
  <conditionalFormatting sqref="BA8 BA10 BA15">
    <cfRule type="cellIs" dxfId="3268" priority="136" operator="equal">
      <formula>"EXTREMA 4:4"</formula>
    </cfRule>
  </conditionalFormatting>
  <conditionalFormatting sqref="BA8 BA10 BA15">
    <cfRule type="cellIs" dxfId="3267" priority="137" operator="equal">
      <formula>"EXTREMA 3:4"</formula>
    </cfRule>
  </conditionalFormatting>
  <conditionalFormatting sqref="BA8 BA10 BA15">
    <cfRule type="cellIs" dxfId="3266" priority="138" operator="equal">
      <formula>"EXTREMA 5:3"</formula>
    </cfRule>
  </conditionalFormatting>
  <conditionalFormatting sqref="BA8 BA10 BA15">
    <cfRule type="cellIs" dxfId="3265" priority="139" operator="equal">
      <formula>"ALTA 1:5"</formula>
    </cfRule>
  </conditionalFormatting>
  <conditionalFormatting sqref="BA8 BA10 BA15">
    <cfRule type="cellIs" dxfId="3264" priority="140" operator="equal">
      <formula>"ALTA 2:4"</formula>
    </cfRule>
  </conditionalFormatting>
  <conditionalFormatting sqref="BA8 BA10 BA15">
    <cfRule type="cellIs" dxfId="3263" priority="141" operator="equal">
      <formula>"ALTA 1:4"</formula>
    </cfRule>
  </conditionalFormatting>
  <conditionalFormatting sqref="BA8 BA10 BA15">
    <cfRule type="cellIs" dxfId="3262" priority="142" operator="equal">
      <formula>"ALTA 4:3"</formula>
    </cfRule>
  </conditionalFormatting>
  <conditionalFormatting sqref="BA8 BA10 BA15">
    <cfRule type="cellIs" dxfId="3261" priority="143" operator="equal">
      <formula>"ALTA 3:3"</formula>
    </cfRule>
  </conditionalFormatting>
  <conditionalFormatting sqref="BA8 BA10 BA15">
    <cfRule type="cellIs" dxfId="3260" priority="144" operator="equal">
      <formula>"ALTA 5:2"</formula>
    </cfRule>
  </conditionalFormatting>
  <conditionalFormatting sqref="BA8 BA10 BA15">
    <cfRule type="cellIs" dxfId="3259" priority="145" operator="equal">
      <formula>"ALTA 4:2"</formula>
    </cfRule>
  </conditionalFormatting>
  <conditionalFormatting sqref="BA8 BA10 BA15">
    <cfRule type="cellIs" dxfId="3258" priority="146" operator="equal">
      <formula>"ALTA 5:1"</formula>
    </cfRule>
  </conditionalFormatting>
  <conditionalFormatting sqref="BA8 BA10 BA15">
    <cfRule type="cellIs" dxfId="3257" priority="147" operator="equal">
      <formula>"MODERADA 2:3"</formula>
    </cfRule>
  </conditionalFormatting>
  <conditionalFormatting sqref="BA8 BA10 BA15">
    <cfRule type="cellIs" dxfId="3256" priority="148" operator="equal">
      <formula>"MODERADA 1:3"</formula>
    </cfRule>
  </conditionalFormatting>
  <conditionalFormatting sqref="BA8 BA10 BA15">
    <cfRule type="cellIs" dxfId="3255" priority="149" operator="equal">
      <formula>"MODERADA 3:2"</formula>
    </cfRule>
  </conditionalFormatting>
  <conditionalFormatting sqref="BA8 BA10 BA15">
    <cfRule type="cellIs" dxfId="3254" priority="150" operator="equal">
      <formula>"MODERADA 4:1"</formula>
    </cfRule>
  </conditionalFormatting>
  <conditionalFormatting sqref="BA8 BA10 BA15">
    <cfRule type="cellIs" dxfId="3253" priority="151" operator="equal">
      <formula>"BAJA 2:2"</formula>
    </cfRule>
  </conditionalFormatting>
  <conditionalFormatting sqref="BA8 BA10 BA15">
    <cfRule type="cellIs" dxfId="3252" priority="152" operator="equal">
      <formula>"BAJA 1:2"</formula>
    </cfRule>
  </conditionalFormatting>
  <conditionalFormatting sqref="BA8 BA10 BA15">
    <cfRule type="cellIs" dxfId="3251" priority="153" operator="equal">
      <formula>"BAJA 3:1"</formula>
    </cfRule>
  </conditionalFormatting>
  <conditionalFormatting sqref="BA8 BA10 BA15">
    <cfRule type="cellIs" dxfId="3250" priority="154" operator="equal">
      <formula>"BAJA 2:1"</formula>
    </cfRule>
  </conditionalFormatting>
  <conditionalFormatting sqref="BA8 BA10 BA15">
    <cfRule type="cellIs" dxfId="3249" priority="155" operator="equal">
      <formula>"BAJA 1:1"</formula>
    </cfRule>
  </conditionalFormatting>
  <conditionalFormatting sqref="AZ8 AZ10 AZ15">
    <cfRule type="containsText" dxfId="3248" priority="156" stopIfTrue="1" operator="containsText" text="ALTA">
      <formula>NOT(ISERROR(SEARCH(("ALTA"),(AZ8))))</formula>
    </cfRule>
  </conditionalFormatting>
  <conditionalFormatting sqref="AZ8 AZ10 AZ15">
    <cfRule type="containsText" dxfId="3247" priority="157" stopIfTrue="1" operator="containsText" text="MEDIA">
      <formula>NOT(ISERROR(SEARCH(("MEDIA"),(AZ8))))</formula>
    </cfRule>
  </conditionalFormatting>
  <conditionalFormatting sqref="AZ8 AZ10 AZ15">
    <cfRule type="containsText" dxfId="3246" priority="158" stopIfTrue="1" operator="containsText" text="BAJA">
      <formula>NOT(ISERROR(SEARCH(("BAJA"),(AZ8))))</formula>
    </cfRule>
  </conditionalFormatting>
  <conditionalFormatting sqref="AZ8 AZ10 AZ15">
    <cfRule type="containsText" dxfId="3245" priority="159" stopIfTrue="1" operator="containsText" text="ALTO">
      <formula>NOT(ISERROR(SEARCH(("ALTO"),(AZ8))))</formula>
    </cfRule>
  </conditionalFormatting>
  <conditionalFormatting sqref="AZ8 AZ10 AZ15">
    <cfRule type="containsText" dxfId="3244" priority="160" stopIfTrue="1" operator="containsText" text="ALTO">
      <formula>NOT(ISERROR(SEARCH(("ALTO"),(AZ8))))</formula>
    </cfRule>
  </conditionalFormatting>
  <conditionalFormatting sqref="AZ8 AZ10 AZ15">
    <cfRule type="containsText" dxfId="3243" priority="161" stopIfTrue="1" operator="containsText" text="MEDIO">
      <formula>NOT(ISERROR(SEARCH(("MEDIO"),(AZ8))))</formula>
    </cfRule>
  </conditionalFormatting>
  <conditionalFormatting sqref="AZ8 AZ10 AZ15">
    <cfRule type="containsText" dxfId="3242" priority="162" stopIfTrue="1" operator="containsText" text="MEDIO">
      <formula>NOT(ISERROR(SEARCH(("MEDIO"),(AZ8))))</formula>
    </cfRule>
  </conditionalFormatting>
  <conditionalFormatting sqref="AZ8 AZ10 AZ15">
    <cfRule type="containsText" dxfId="3241" priority="163" stopIfTrue="1" operator="containsText" text="BAJO">
      <formula>NOT(ISERROR(SEARCH(("BAJO"),(AZ8))))</formula>
    </cfRule>
  </conditionalFormatting>
  <conditionalFormatting sqref="AZ8 AZ10 AZ15">
    <cfRule type="cellIs" dxfId="3240" priority="164" operator="equal">
      <formula>"INSIGNIFICANTE"</formula>
    </cfRule>
  </conditionalFormatting>
  <conditionalFormatting sqref="AZ8 AZ10 AZ15">
    <cfRule type="cellIs" dxfId="3239" priority="165" operator="equal">
      <formula>"MENOR"</formula>
    </cfRule>
  </conditionalFormatting>
  <conditionalFormatting sqref="AZ8 AZ10 AZ15">
    <cfRule type="cellIs" dxfId="3238" priority="166" operator="equal">
      <formula>"MODERADO"</formula>
    </cfRule>
  </conditionalFormatting>
  <conditionalFormatting sqref="AZ8 AZ10 AZ15">
    <cfRule type="cellIs" dxfId="3237" priority="167" operator="equal">
      <formula>"MAYOR"</formula>
    </cfRule>
  </conditionalFormatting>
  <conditionalFormatting sqref="AZ8 AZ10 AZ15">
    <cfRule type="cellIs" dxfId="3236" priority="168" operator="equal">
      <formula>"CATASTRÓFICO"</formula>
    </cfRule>
  </conditionalFormatting>
  <dataValidations count="16">
    <dataValidation type="list" allowBlank="1" showErrorMessage="1" sqref="S10" xr:uid="{00000000-0002-0000-0200-000000000000}">
      <formula1>$S$17:$S$20</formula1>
    </dataValidation>
    <dataValidation type="list" allowBlank="1" showErrorMessage="1" sqref="AI8:AI10 AI15:AI16" xr:uid="{00000000-0002-0000-0200-000001000000}">
      <formula1>$AI$90:$AI$91</formula1>
    </dataValidation>
    <dataValidation type="list" allowBlank="1" showInputMessage="1" showErrorMessage="1" prompt="CALIFIQUE - 1 - Insignificante_x000a_2 - Menor_x000a_3 - Moderado_x000a_4 - Mayor_x000a_5 - Catastrófico" sqref="J8 AX8 J10 AX10 J15 AX15" xr:uid="{00000000-0002-0000-0200-000002000000}">
      <formula1>$AI$20:$AI$24</formula1>
    </dataValidation>
    <dataValidation type="list" allowBlank="1" showErrorMessage="1" sqref="AQ8:AS8 AQ9:AR9 AQ10:AS10 AQ15:AS15 AQ16:AR16" xr:uid="{00000000-0002-0000-0200-000003000000}">
      <formula1>$AQ$90:$AQ$92</formula1>
    </dataValidation>
    <dataValidation type="list" allowBlank="1" showErrorMessage="1" sqref="AG8:AG10 AG15:AG16" xr:uid="{00000000-0002-0000-0200-000004000000}">
      <formula1>$AG$90:$AG$92</formula1>
    </dataValidation>
    <dataValidation type="list" allowBlank="1" showErrorMessage="1" sqref="AK8:AK10 AK15:AK16" xr:uid="{00000000-0002-0000-0200-000005000000}">
      <formula1>$AK$90:$AK$91</formula1>
    </dataValidation>
    <dataValidation type="list" allowBlank="1" showInputMessage="1" showErrorMessage="1" prompt="Seleccione el tipo de riesgo de acuerdo a la lista desplegable" sqref="G15" xr:uid="{00000000-0002-0000-0200-000006000000}">
      <formula1>$AH$20:$AH$29</formula1>
    </dataValidation>
    <dataValidation type="list" allowBlank="1" showErrorMessage="1" sqref="AT8 AW8 AT10 AW10 AT15 AW15" xr:uid="{00000000-0002-0000-0200-000007000000}">
      <formula1>$AT$90:$AT$92</formula1>
    </dataValidation>
    <dataValidation type="list" allowBlank="1" showErrorMessage="1" sqref="AA8:AA10 AA15:AA16" xr:uid="{00000000-0002-0000-0200-000008000000}">
      <formula1>$AA$90:$AA$91</formula1>
    </dataValidation>
    <dataValidation type="list" allowBlank="1" showErrorMessage="1" sqref="AE8:AE10 AE15:AE16" xr:uid="{00000000-0002-0000-0200-000009000000}">
      <formula1>$AE$90:$AE$91</formula1>
    </dataValidation>
    <dataValidation type="list" allowBlank="1" showErrorMessage="1" sqref="S8 S15" xr:uid="{00000000-0002-0000-0200-00000A000000}">
      <formula1>$S$22:$S$25</formula1>
    </dataValidation>
    <dataValidation type="list" allowBlank="1" showErrorMessage="1" sqref="AC8:AC10 AC15:AC16" xr:uid="{00000000-0002-0000-0200-00000B000000}">
      <formula1>$AC$90:$AC$91</formula1>
    </dataValidation>
    <dataValidation type="list" allowBlank="1" showInputMessage="1" showErrorMessage="1" prompt="Seleccione el tipo de riesgo de acuerdo a la lista desplegable" sqref="G8 G10" xr:uid="{00000000-0002-0000-0200-00000C000000}">
      <formula1>$AH$17:$AH$24</formula1>
    </dataValidation>
    <dataValidation type="list" allowBlank="1" showInputMessage="1" prompt="CALIFIQUE - 1 - Rara vez_x000a_2 - Improbable_x000a_3 - Posible_x000a_4 - Probable_x000a_5 - Casi Seguro_x000a_" sqref="H8 AU8 AU10 H15 AU15" xr:uid="{00000000-0002-0000-0200-00000D000000}">
      <formula1>$AI$20:$AI$24</formula1>
    </dataValidation>
    <dataValidation type="list" allowBlank="1" showErrorMessage="1" sqref="AM8:AM10 AM15:AM16" xr:uid="{00000000-0002-0000-0200-00000E000000}">
      <formula1>$AM$90:$AM$92</formula1>
    </dataValidation>
    <dataValidation type="list" allowBlank="1" showInputMessage="1" prompt="CALIFIQUE - 1 - Rara vez_x000a_2 - Improbable_x000a_3 - Posible_x000a_4 - Probable_x000a_5 - Casi Seguro_x000a_" sqref="H10" xr:uid="{00000000-0002-0000-0200-00000F000000}">
      <formula1>$AI$17:$AI$19</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sheetPr>
  <dimension ref="A1:CG1000"/>
  <sheetViews>
    <sheetView topLeftCell="CD16" zoomScale="70" zoomScaleNormal="70" workbookViewId="0">
      <selection sqref="A1:A3"/>
    </sheetView>
  </sheetViews>
  <sheetFormatPr baseColWidth="10" defaultColWidth="11.21875" defaultRowHeight="15" customHeight="1"/>
  <cols>
    <col min="1" max="1" width="17" customWidth="1"/>
    <col min="2" max="2" width="35.21875" customWidth="1"/>
    <col min="3" max="3" width="22.21875" customWidth="1"/>
    <col min="4" max="4" width="38.21875" customWidth="1"/>
    <col min="5" max="5" width="22.77734375" customWidth="1"/>
    <col min="6" max="6" width="36.44140625" customWidth="1"/>
    <col min="7" max="7" width="19.44140625" customWidth="1"/>
    <col min="8" max="9" width="17.44140625" customWidth="1"/>
    <col min="10" max="10" width="11.5546875" customWidth="1"/>
    <col min="11" max="11" width="15.6640625" customWidth="1"/>
    <col min="12" max="12" width="15" customWidth="1"/>
    <col min="13" max="13" width="15.44140625" customWidth="1"/>
    <col min="14" max="18" width="11.5546875" customWidth="1"/>
    <col min="19" max="20" width="29.44140625" customWidth="1"/>
    <col min="21" max="21" width="15.5546875" customWidth="1"/>
    <col min="22" max="22" width="9.44140625" customWidth="1"/>
    <col min="23" max="23" width="18.88671875" customWidth="1"/>
    <col min="24" max="24" width="40.5546875" customWidth="1"/>
    <col min="25" max="25" width="15.44140625" customWidth="1"/>
    <col min="26" max="26" width="11.5546875" customWidth="1"/>
    <col min="27" max="27" width="16.33203125" hidden="1" customWidth="1"/>
    <col min="28" max="28" width="4.5546875" hidden="1" customWidth="1"/>
    <col min="29" max="29" width="13.33203125" hidden="1" customWidth="1"/>
    <col min="30" max="30" width="4.6640625" hidden="1" customWidth="1"/>
    <col min="31" max="31" width="14.33203125" hidden="1" customWidth="1"/>
    <col min="32" max="32" width="4.5546875" hidden="1" customWidth="1"/>
    <col min="33" max="33" width="20.21875" hidden="1" customWidth="1"/>
    <col min="34" max="34" width="2.21875" hidden="1" customWidth="1"/>
    <col min="35" max="35" width="13.6640625" hidden="1" customWidth="1"/>
    <col min="36" max="36" width="5.109375" hidden="1" customWidth="1"/>
    <col min="37" max="37" width="17.21875" hidden="1" customWidth="1"/>
    <col min="38" max="38" width="3.33203125" hidden="1" customWidth="1"/>
    <col min="39" max="39" width="16.109375" hidden="1" customWidth="1"/>
    <col min="40" max="40" width="4.88671875" hidden="1" customWidth="1"/>
    <col min="41" max="42" width="11.5546875" hidden="1" customWidth="1"/>
    <col min="43" max="43" width="12.77734375" hidden="1" customWidth="1"/>
    <col min="44" max="44" width="11.5546875" hidden="1" customWidth="1"/>
    <col min="45" max="45" width="15.44140625" hidden="1" customWidth="1"/>
    <col min="46" max="46" width="12.6640625" hidden="1" customWidth="1"/>
    <col min="47" max="50" width="11.5546875" hidden="1" customWidth="1"/>
    <col min="51" max="51" width="15.6640625" hidden="1" customWidth="1"/>
    <col min="52" max="52" width="15" hidden="1" customWidth="1"/>
    <col min="53" max="53" width="12.5546875" hidden="1" customWidth="1"/>
    <col min="54" max="54" width="10.44140625" hidden="1" customWidth="1"/>
    <col min="55" max="55" width="10.88671875" hidden="1" customWidth="1"/>
    <col min="56" max="58" width="13.109375" hidden="1" customWidth="1"/>
    <col min="59" max="59" width="28.44140625" hidden="1" customWidth="1"/>
    <col min="60" max="62" width="11.5546875" hidden="1" customWidth="1"/>
    <col min="63" max="63" width="21.5546875" hidden="1" customWidth="1"/>
    <col min="64" max="64" width="28.21875" hidden="1" customWidth="1"/>
    <col min="65" max="65" width="10.5546875" hidden="1" customWidth="1"/>
    <col min="66" max="66" width="11.6640625" hidden="1" customWidth="1"/>
    <col min="67" max="68" width="10.5546875" hidden="1" customWidth="1"/>
    <col min="69" max="69" width="15.88671875" hidden="1" customWidth="1"/>
    <col min="70" max="70" width="44.21875" hidden="1" customWidth="1"/>
    <col min="71" max="71" width="24.109375" hidden="1" customWidth="1"/>
    <col min="72" max="72" width="24.88671875" hidden="1" customWidth="1"/>
    <col min="73" max="73" width="65.6640625" hidden="1" customWidth="1"/>
    <col min="74" max="74" width="16.33203125" hidden="1" customWidth="1"/>
    <col min="75" max="75" width="54.21875" hidden="1" customWidth="1"/>
    <col min="76" max="76" width="34" hidden="1" customWidth="1"/>
    <col min="77" max="77" width="49.5546875" customWidth="1"/>
    <col min="78" max="78" width="28.6640625" customWidth="1"/>
    <col min="79" max="79" width="39.33203125" customWidth="1"/>
    <col min="80" max="80" width="53.44140625" customWidth="1"/>
    <col min="81" max="81" width="49.5546875" customWidth="1"/>
    <col min="82" max="82" width="28.6640625" customWidth="1"/>
    <col min="83" max="83" width="39.33203125" customWidth="1"/>
    <col min="84" max="84" width="53.44140625" customWidth="1"/>
    <col min="85" max="85" width="39" customWidth="1"/>
  </cols>
  <sheetData>
    <row r="1" spans="1:85" ht="27.75" customHeight="1">
      <c r="A1" s="445"/>
      <c r="B1" s="446" t="s">
        <v>0</v>
      </c>
      <c r="C1" s="421"/>
      <c r="D1" s="421"/>
      <c r="E1" s="421"/>
      <c r="F1" s="421"/>
      <c r="G1" s="421"/>
      <c r="H1" s="422"/>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C1" s="12"/>
      <c r="CD1" s="12"/>
      <c r="CE1" s="12"/>
    </row>
    <row r="2" spans="1:85" ht="27.75" customHeight="1">
      <c r="A2" s="435"/>
      <c r="B2" s="447" t="s">
        <v>197</v>
      </c>
      <c r="C2" s="421"/>
      <c r="D2" s="421"/>
      <c r="E2" s="421"/>
      <c r="F2" s="421"/>
      <c r="G2" s="421"/>
      <c r="H2" s="422"/>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C2" s="12"/>
      <c r="CD2" s="12"/>
      <c r="CE2" s="12"/>
    </row>
    <row r="3" spans="1:85" ht="27.75" customHeight="1">
      <c r="A3" s="436"/>
      <c r="B3" s="446" t="s">
        <v>2</v>
      </c>
      <c r="C3" s="421"/>
      <c r="D3" s="421"/>
      <c r="E3" s="421"/>
      <c r="F3" s="421"/>
      <c r="G3" s="421"/>
      <c r="H3" s="422"/>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C3" s="12"/>
      <c r="CD3" s="12"/>
      <c r="CE3" s="12"/>
    </row>
    <row r="4" spans="1:85"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ht="15" customHeight="1">
      <c r="A5" s="449" t="s">
        <v>198</v>
      </c>
      <c r="B5" s="449" t="s">
        <v>199</v>
      </c>
      <c r="C5" s="449" t="s">
        <v>200</v>
      </c>
      <c r="D5" s="465" t="s">
        <v>201</v>
      </c>
      <c r="E5" s="421"/>
      <c r="F5" s="421"/>
      <c r="G5" s="421"/>
      <c r="H5" s="421"/>
      <c r="I5" s="421"/>
      <c r="J5" s="421"/>
      <c r="K5" s="421"/>
      <c r="L5" s="421"/>
      <c r="M5" s="422"/>
      <c r="N5" s="19"/>
      <c r="O5" s="19"/>
      <c r="P5" s="19"/>
      <c r="Q5" s="19"/>
      <c r="R5" s="19"/>
      <c r="S5" s="438"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456" t="s">
        <v>204</v>
      </c>
      <c r="AU5" s="451"/>
      <c r="AV5" s="451"/>
      <c r="AW5" s="451"/>
      <c r="AX5" s="451"/>
      <c r="AY5" s="451"/>
      <c r="AZ5" s="451"/>
      <c r="BA5" s="428"/>
      <c r="BB5" s="19"/>
      <c r="BC5" s="19"/>
      <c r="BD5" s="19"/>
      <c r="BE5" s="19"/>
      <c r="BF5" s="19"/>
      <c r="BG5" s="532" t="s">
        <v>347</v>
      </c>
      <c r="BH5" s="451"/>
      <c r="BI5" s="451"/>
      <c r="BJ5" s="451"/>
      <c r="BK5" s="428"/>
      <c r="BL5" s="461" t="s">
        <v>206</v>
      </c>
      <c r="BM5" s="451"/>
      <c r="BN5" s="451"/>
      <c r="BO5" s="451"/>
      <c r="BP5" s="451"/>
      <c r="BQ5" s="428"/>
      <c r="BR5" s="462" t="s">
        <v>207</v>
      </c>
      <c r="BS5" s="463"/>
      <c r="BT5" s="464"/>
      <c r="BU5" s="525" t="s">
        <v>208</v>
      </c>
      <c r="BV5" s="463"/>
      <c r="BW5" s="463"/>
      <c r="BX5" s="464"/>
      <c r="BY5" s="450" t="s">
        <v>209</v>
      </c>
      <c r="BZ5" s="451"/>
      <c r="CA5" s="451"/>
      <c r="CB5" s="466"/>
      <c r="CC5" s="450" t="s">
        <v>210</v>
      </c>
      <c r="CD5" s="451"/>
      <c r="CE5" s="451"/>
      <c r="CF5" s="451"/>
      <c r="CG5" s="428"/>
    </row>
    <row r="6" spans="1:85" ht="15" customHeight="1">
      <c r="A6" s="435"/>
      <c r="B6" s="435"/>
      <c r="C6" s="435"/>
      <c r="D6" s="438" t="s">
        <v>211</v>
      </c>
      <c r="E6" s="438" t="s">
        <v>348</v>
      </c>
      <c r="F6" s="438" t="s">
        <v>213</v>
      </c>
      <c r="G6" s="468" t="s">
        <v>214</v>
      </c>
      <c r="H6" s="443" t="s">
        <v>215</v>
      </c>
      <c r="I6" s="428"/>
      <c r="J6" s="443" t="s">
        <v>216</v>
      </c>
      <c r="K6" s="428"/>
      <c r="L6" s="20"/>
      <c r="M6" s="438" t="s">
        <v>217</v>
      </c>
      <c r="N6" s="19"/>
      <c r="O6" s="19"/>
      <c r="P6" s="19"/>
      <c r="Q6" s="19"/>
      <c r="R6" s="19"/>
      <c r="S6" s="435"/>
      <c r="T6" s="440" t="s">
        <v>218</v>
      </c>
      <c r="U6" s="421"/>
      <c r="V6" s="421"/>
      <c r="W6" s="421"/>
      <c r="X6" s="421"/>
      <c r="Y6" s="421"/>
      <c r="Z6" s="422"/>
      <c r="AA6" s="441" t="s">
        <v>219</v>
      </c>
      <c r="AB6" s="421"/>
      <c r="AC6" s="421"/>
      <c r="AD6" s="421"/>
      <c r="AE6" s="421"/>
      <c r="AF6" s="421"/>
      <c r="AG6" s="421"/>
      <c r="AH6" s="421"/>
      <c r="AI6" s="421"/>
      <c r="AJ6" s="421"/>
      <c r="AK6" s="421"/>
      <c r="AL6" s="421"/>
      <c r="AM6" s="421"/>
      <c r="AN6" s="421"/>
      <c r="AO6" s="421"/>
      <c r="AP6" s="422"/>
      <c r="AQ6" s="442" t="s">
        <v>220</v>
      </c>
      <c r="AR6" s="442" t="s">
        <v>221</v>
      </c>
      <c r="AS6" s="442"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109.5" customHeight="1">
      <c r="A7" s="436"/>
      <c r="B7" s="436"/>
      <c r="C7" s="436"/>
      <c r="D7" s="436"/>
      <c r="E7" s="436"/>
      <c r="F7" s="436"/>
      <c r="G7" s="436"/>
      <c r="H7" s="431"/>
      <c r="I7" s="432"/>
      <c r="J7" s="431"/>
      <c r="K7" s="432"/>
      <c r="L7" s="20"/>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22" t="s">
        <v>235</v>
      </c>
      <c r="AB7" s="23" t="s">
        <v>236</v>
      </c>
      <c r="AC7" s="22" t="s">
        <v>237</v>
      </c>
      <c r="AD7" s="23" t="s">
        <v>236</v>
      </c>
      <c r="AE7" s="22" t="s">
        <v>238</v>
      </c>
      <c r="AF7" s="23" t="s">
        <v>236</v>
      </c>
      <c r="AG7" s="22" t="s">
        <v>239</v>
      </c>
      <c r="AH7" s="23" t="s">
        <v>236</v>
      </c>
      <c r="AI7" s="22" t="s">
        <v>240</v>
      </c>
      <c r="AJ7" s="23" t="s">
        <v>236</v>
      </c>
      <c r="AK7" s="23" t="s">
        <v>241</v>
      </c>
      <c r="AL7" s="23" t="s">
        <v>236</v>
      </c>
      <c r="AM7" s="23" t="s">
        <v>242</v>
      </c>
      <c r="AN7" s="23" t="s">
        <v>236</v>
      </c>
      <c r="AO7" s="24" t="s">
        <v>243</v>
      </c>
      <c r="AP7" s="22" t="s">
        <v>244</v>
      </c>
      <c r="AQ7" s="436"/>
      <c r="AR7" s="436"/>
      <c r="AS7" s="436"/>
      <c r="AT7" s="25" t="s">
        <v>245</v>
      </c>
      <c r="AU7" s="444" t="s">
        <v>215</v>
      </c>
      <c r="AV7" s="422"/>
      <c r="AW7" s="25" t="s">
        <v>246</v>
      </c>
      <c r="AX7" s="444" t="s">
        <v>216</v>
      </c>
      <c r="AY7" s="422"/>
      <c r="AZ7" s="20"/>
      <c r="BA7" s="25" t="s">
        <v>247</v>
      </c>
      <c r="BB7" s="19" t="s">
        <v>223</v>
      </c>
      <c r="BC7" s="19" t="s">
        <v>224</v>
      </c>
      <c r="BD7" s="19" t="s">
        <v>225</v>
      </c>
      <c r="BE7" s="19" t="s">
        <v>226</v>
      </c>
      <c r="BF7" s="19" t="s">
        <v>227</v>
      </c>
      <c r="BG7" s="49" t="s">
        <v>248</v>
      </c>
      <c r="BH7" s="49" t="s">
        <v>249</v>
      </c>
      <c r="BI7" s="49" t="s">
        <v>250</v>
      </c>
      <c r="BJ7" s="49" t="s">
        <v>251</v>
      </c>
      <c r="BK7" s="49" t="s">
        <v>252</v>
      </c>
      <c r="BL7" s="27" t="s">
        <v>253</v>
      </c>
      <c r="BM7" s="27" t="s">
        <v>254</v>
      </c>
      <c r="BN7" s="27" t="s">
        <v>249</v>
      </c>
      <c r="BO7" s="27" t="s">
        <v>255</v>
      </c>
      <c r="BP7" s="27" t="s">
        <v>256</v>
      </c>
      <c r="BQ7" s="27" t="s">
        <v>257</v>
      </c>
      <c r="BR7" s="28" t="s">
        <v>258</v>
      </c>
      <c r="BS7" s="28" t="s">
        <v>259</v>
      </c>
      <c r="BT7" s="28" t="s">
        <v>260</v>
      </c>
      <c r="BU7" s="68" t="s">
        <v>258</v>
      </c>
      <c r="BV7" s="68" t="s">
        <v>259</v>
      </c>
      <c r="BW7" s="68" t="s">
        <v>260</v>
      </c>
      <c r="BX7" s="68" t="s">
        <v>261</v>
      </c>
      <c r="BY7" s="28" t="s">
        <v>258</v>
      </c>
      <c r="BZ7" s="28" t="s">
        <v>259</v>
      </c>
      <c r="CA7" s="28" t="s">
        <v>260</v>
      </c>
      <c r="CB7" s="29" t="s">
        <v>261</v>
      </c>
      <c r="CC7" s="28" t="s">
        <v>258</v>
      </c>
      <c r="CD7" s="28" t="s">
        <v>259</v>
      </c>
      <c r="CE7" s="28" t="s">
        <v>260</v>
      </c>
      <c r="CF7" s="28" t="s">
        <v>261</v>
      </c>
      <c r="CG7" s="28" t="s">
        <v>262</v>
      </c>
    </row>
    <row r="8" spans="1:85" ht="159" customHeight="1">
      <c r="A8" s="445" t="s">
        <v>37</v>
      </c>
      <c r="B8" s="445" t="s">
        <v>450</v>
      </c>
      <c r="C8" s="445" t="s">
        <v>451</v>
      </c>
      <c r="D8" s="445" t="s">
        <v>452</v>
      </c>
      <c r="E8" s="445" t="s">
        <v>453</v>
      </c>
      <c r="F8" s="445" t="s">
        <v>454</v>
      </c>
      <c r="G8" s="445" t="s">
        <v>318</v>
      </c>
      <c r="H8" s="445">
        <v>3</v>
      </c>
      <c r="I8" s="455" t="str">
        <f>IF(H8=5,"CASI SEGURO",IF(H8=4,"PROBABLE",IF(H8=3,"POSIBLE",IF(H8=2,"IMPROBABLE","RARA VEZ"))))</f>
        <v>POSIBLE</v>
      </c>
      <c r="J8" s="445">
        <v>3</v>
      </c>
      <c r="K8" s="455" t="str">
        <f>IF(J8=1,"INSIGNIFICANTE",IF(J8=2,"MENOR",IF(J8=3,"MODERADO",IF(J8=4,"MAYOR","CATASTRÓFICO"))))</f>
        <v>MODERADO</v>
      </c>
      <c r="L8" s="455">
        <f>IF(J8=2,H8+20,IF(J8=3,H8+30,IF(J8=4,H8+40,IF(J8=5,H8+50,H8+10))))</f>
        <v>33</v>
      </c>
      <c r="M8" s="453" t="str">
        <f>IF(J8=1,$N$8,IF(J8=2,$O$8,IF(J8=3,$P$8,IF(J8=4,$Q$8,$R$8))))</f>
        <v>ALTA 3:3</v>
      </c>
      <c r="N8" s="445" t="str">
        <f>IF($L8=11,"BAJA 1:1",IF($L8=12,"BAJA 2:1",IF($L8=13,"BAJA 3:1",IF($L8=14,"MODERADA 4:1","ALTA 5:1"))))</f>
        <v>ALTA 5:1</v>
      </c>
      <c r="O8" s="445" t="str">
        <f>IF($L8=21,"BAJA 1:2",IF($L8=22,"BAJA 2:2",IF($L8=23,"MODERADA 3:2",IF($L8=24,"ALTA 4:2","ALTA 5:2"))))</f>
        <v>ALTA 5:2</v>
      </c>
      <c r="P8" s="445" t="str">
        <f>IF($L8=31,"MODERADA 1:3",IF($L8=32,"MODERADA 2:3",IF($L8=33,"ALTA 3:3",IF($L8=34,"ALTA 4:3","EXTREMA 5:3"))))</f>
        <v>ALTA 3:3</v>
      </c>
      <c r="Q8" s="445" t="str">
        <f>IF($L8=41,"ALTA 1:4",IF($L8=42,"ALTA 2:4",IF($L8=43,"EXTREMA 3:4",IF($L8=44,"EXTREMA 4:4","EXTREMA 5:4"))))</f>
        <v>EXTREMA 5:4</v>
      </c>
      <c r="R8" s="445" t="str">
        <f>IF($L8=51,"ALTA 1:5",IF($L8=52,"EXTREMA 2:5",IF($L8=53,"EXTREMA 3:5",IF($L8=54,"EXTREMA 4:5","EXTREMA 5:5"))))</f>
        <v>EXTREMA 5:5</v>
      </c>
      <c r="S8" s="445" t="s">
        <v>269</v>
      </c>
      <c r="T8" s="69" t="s">
        <v>455</v>
      </c>
      <c r="U8" s="70" t="s">
        <v>456</v>
      </c>
      <c r="V8" s="70" t="s">
        <v>457</v>
      </c>
      <c r="W8" s="70" t="s">
        <v>458</v>
      </c>
      <c r="X8" s="70" t="s">
        <v>459</v>
      </c>
      <c r="Y8" s="69" t="s">
        <v>460</v>
      </c>
      <c r="Z8" s="71" t="s">
        <v>461</v>
      </c>
      <c r="AA8" s="71" t="s">
        <v>277</v>
      </c>
      <c r="AB8" s="71">
        <f t="shared" ref="AB8:AB13" si="0">IF(AA8 = "Asignado",$AB$85,IF(AA8="No asignado",0,""))</f>
        <v>15</v>
      </c>
      <c r="AC8" s="71" t="s">
        <v>278</v>
      </c>
      <c r="AD8" s="71">
        <f t="shared" ref="AD8:AD13" si="1">IF(AC8 = "Adecuado",$AB$85,IF(AC8="No adecuado",0,""))</f>
        <v>15</v>
      </c>
      <c r="AE8" s="71" t="s">
        <v>279</v>
      </c>
      <c r="AF8" s="71">
        <f t="shared" ref="AF8:AF13" si="2">IF(AE8 = "Oportuna",$AB$85,IF(AE8="Inoportuna",0,""))</f>
        <v>15</v>
      </c>
      <c r="AG8" s="71" t="s">
        <v>337</v>
      </c>
      <c r="AH8" s="71">
        <f t="shared" ref="AH8:AH13" si="3">IF(AG8 = "Prevenir",$AB$85,IF(AG8="Detectar",$AB$86,IF(AG8="No es un control",0,"")))</f>
        <v>10</v>
      </c>
      <c r="AI8" s="71" t="s">
        <v>280</v>
      </c>
      <c r="AJ8" s="71">
        <f t="shared" ref="AJ8:AJ13" si="4">IF(AI8 = "Confiable",$AB$85,IF(AI8="No confiable",0,""))</f>
        <v>15</v>
      </c>
      <c r="AK8" s="6" t="s">
        <v>281</v>
      </c>
      <c r="AL8" s="72">
        <f t="shared" ref="AL8:AL13" si="5">IF(AK8 = "Se investigan y resuelven oportunamente",$AB$85,IF(AK8="No se investigan y resuelven oportunamente",0,""))</f>
        <v>15</v>
      </c>
      <c r="AM8" s="71" t="s">
        <v>282</v>
      </c>
      <c r="AN8" s="72">
        <f t="shared" ref="AN8:AN13" si="6">IF(AM8 = "Completa",$AB$85,IF(AM8="Incompleta",$AB$86,IF(AM8="No existe",0,"")))</f>
        <v>15</v>
      </c>
      <c r="AO8" s="72">
        <f t="shared" ref="AO8:AO13" si="7">+AB8+AD8+AF8+AH8+AJ8+AL8+AN8</f>
        <v>100</v>
      </c>
      <c r="AP8" s="71" t="str">
        <f>+IF(AO8&gt;96,"Fuerte",IF(AO8&lt;86,"Débil","Moderado"))</f>
        <v>Fuerte</v>
      </c>
      <c r="AQ8" s="71" t="s">
        <v>283</v>
      </c>
      <c r="AR8" s="71" t="s">
        <v>283</v>
      </c>
      <c r="AS8" s="458" t="s">
        <v>341</v>
      </c>
      <c r="AT8" s="445" t="s">
        <v>284</v>
      </c>
      <c r="AU8" s="445">
        <v>2</v>
      </c>
      <c r="AV8" s="455" t="str">
        <f>IF(AU8=5,"CASI SEGURO",IF(AU8=4,"PROBABLE",IF(AU8=3,"POSIBLE",IF(AU8=2,"IMPROBABLE","RARA VEZ"))))</f>
        <v>IMPROBABLE</v>
      </c>
      <c r="AW8" s="445" t="s">
        <v>284</v>
      </c>
      <c r="AX8" s="445">
        <v>2</v>
      </c>
      <c r="AY8" s="455" t="str">
        <f>IF(AX8=1,"INSIGNIFICANTE",IF(AX8=2,"MENOR",IF(AX8=3,"MODERADO",IF(AX8=4,"MAYOR","CATASTRÓFICO"))))</f>
        <v>MENOR</v>
      </c>
      <c r="AZ8" s="455">
        <f>IF(AX8=2,AU8+20,IF(AX8=3,AU8+30,IF(AX8=4,AU8+40,IF(AX8=5,AU8+50,AU8+10))))</f>
        <v>22</v>
      </c>
      <c r="BA8" s="453" t="str">
        <f>IF(AX8=1,$BB8,IF(AX8=2,$BC$8,IF(AX8=3,$BD$8,IF(AX8=4,$BE$8,$BF$8))))</f>
        <v>BAJA 2:2</v>
      </c>
      <c r="BB8" s="445" t="str">
        <f>IF($AZ8=11,"BAJA 1:1",IF($AZ8=12,"BAJA 2:1",IF($AZ8=13,"BAJA 3:1",IF($AZ8=14,"MODERADA 4:1","ALTA 5:1"))))</f>
        <v>ALTA 5:1</v>
      </c>
      <c r="BC8" s="445" t="str">
        <f>IF($AZ8=21,"BAJA 1:2",IF($AZ8=22,"BAJA 2:2",IF($AZ8=23,"MODERADA 3:2",IF($AZ8=24,"ALTA 4:2","ALTA 5:2"))))</f>
        <v>BAJA 2:2</v>
      </c>
      <c r="BD8" s="445" t="str">
        <f>IF($AZ8=31,"MODERADA 1:3",IF($AZ8=32,"MODERADA 2:3",IF($AZ8=33,"ALTA 3:3",IF($AZ8=34,"ALTA 4:3","EXTREMA 5:3"))))</f>
        <v>EXTREMA 5:3</v>
      </c>
      <c r="BE8" s="445" t="str">
        <f>IF($AZ8=41,"ALTA 1:4",IF($AZ8=42,"ALTA 2:4",IF($AZ8=43,"EXTREMA 3:4",IF($AZ8=44,"EXTREMA 4:4","EXTREMA 5:4"))))</f>
        <v>EXTREMA 5:4</v>
      </c>
      <c r="BF8" s="445" t="str">
        <f>IF($AZ8=51,"ALTA 1:5",IF($AZ8=52,"EXTREMA 2:5",IF($AZ8=53,"EXTREMA 3:5",IF($AZ8=54,"EXTREMA 4:5","EXTREMA 5:5"))))</f>
        <v>EXTREMA 5:5</v>
      </c>
      <c r="BG8" s="529" t="s">
        <v>462</v>
      </c>
      <c r="BH8" s="529" t="s">
        <v>456</v>
      </c>
      <c r="BI8" s="529" t="s">
        <v>463</v>
      </c>
      <c r="BJ8" s="533">
        <v>44196</v>
      </c>
      <c r="BK8" s="529" t="s">
        <v>464</v>
      </c>
      <c r="BL8" s="454" t="s">
        <v>465</v>
      </c>
      <c r="BM8" s="454" t="s">
        <v>466</v>
      </c>
      <c r="BN8" s="454" t="s">
        <v>456</v>
      </c>
      <c r="BO8" s="454" t="s">
        <v>467</v>
      </c>
      <c r="BP8" s="454" t="s">
        <v>468</v>
      </c>
      <c r="BQ8" s="454" t="s">
        <v>469</v>
      </c>
      <c r="BR8" s="523" t="s">
        <v>470</v>
      </c>
      <c r="BS8" s="524" t="s">
        <v>471</v>
      </c>
      <c r="BT8" s="524" t="s">
        <v>472</v>
      </c>
      <c r="BU8" s="521" t="s">
        <v>473</v>
      </c>
      <c r="BV8" s="521" t="s">
        <v>474</v>
      </c>
      <c r="BW8" s="521" t="s">
        <v>475</v>
      </c>
      <c r="BX8" s="521" t="s">
        <v>476</v>
      </c>
      <c r="BY8" s="522" t="s">
        <v>477</v>
      </c>
      <c r="BZ8" s="526" t="s">
        <v>478</v>
      </c>
      <c r="CA8" s="526" t="s">
        <v>479</v>
      </c>
      <c r="CB8" s="527" t="s">
        <v>480</v>
      </c>
      <c r="CC8" s="522" t="s">
        <v>481</v>
      </c>
      <c r="CD8" s="526"/>
      <c r="CE8" s="526" t="s">
        <v>482</v>
      </c>
      <c r="CF8" s="528" t="s">
        <v>483</v>
      </c>
      <c r="CG8" s="35"/>
    </row>
    <row r="9" spans="1:85" ht="165" customHeight="1">
      <c r="A9" s="436"/>
      <c r="B9" s="436"/>
      <c r="C9" s="436"/>
      <c r="D9" s="436"/>
      <c r="E9" s="436"/>
      <c r="F9" s="436"/>
      <c r="G9" s="436"/>
      <c r="H9" s="436"/>
      <c r="I9" s="436"/>
      <c r="J9" s="436"/>
      <c r="K9" s="436"/>
      <c r="L9" s="436"/>
      <c r="M9" s="436"/>
      <c r="N9" s="436"/>
      <c r="O9" s="436"/>
      <c r="P9" s="436"/>
      <c r="Q9" s="436"/>
      <c r="R9" s="436"/>
      <c r="S9" s="436"/>
      <c r="T9" s="69" t="s">
        <v>484</v>
      </c>
      <c r="U9" s="70" t="s">
        <v>456</v>
      </c>
      <c r="V9" s="70" t="s">
        <v>457</v>
      </c>
      <c r="W9" s="70" t="s">
        <v>485</v>
      </c>
      <c r="X9" s="70" t="s">
        <v>486</v>
      </c>
      <c r="Y9" s="69" t="s">
        <v>487</v>
      </c>
      <c r="Z9" s="71" t="s">
        <v>488</v>
      </c>
      <c r="AA9" s="71" t="s">
        <v>277</v>
      </c>
      <c r="AB9" s="71">
        <f t="shared" si="0"/>
        <v>15</v>
      </c>
      <c r="AC9" s="71" t="s">
        <v>278</v>
      </c>
      <c r="AD9" s="71">
        <f t="shared" si="1"/>
        <v>15</v>
      </c>
      <c r="AE9" s="71" t="s">
        <v>279</v>
      </c>
      <c r="AF9" s="71">
        <f t="shared" si="2"/>
        <v>15</v>
      </c>
      <c r="AG9" s="71" t="s">
        <v>276</v>
      </c>
      <c r="AH9" s="71">
        <f t="shared" si="3"/>
        <v>15</v>
      </c>
      <c r="AI9" s="71" t="s">
        <v>280</v>
      </c>
      <c r="AJ9" s="71">
        <f t="shared" si="4"/>
        <v>15</v>
      </c>
      <c r="AK9" s="6" t="s">
        <v>281</v>
      </c>
      <c r="AL9" s="72">
        <f t="shared" si="5"/>
        <v>15</v>
      </c>
      <c r="AM9" s="71" t="s">
        <v>282</v>
      </c>
      <c r="AN9" s="72">
        <f t="shared" si="6"/>
        <v>15</v>
      </c>
      <c r="AO9" s="72">
        <f t="shared" si="7"/>
        <v>105</v>
      </c>
      <c r="AP9" s="71" t="str">
        <f t="shared" ref="AP9:AP13" si="8">+IF(AO9&gt;96,"Fuerte",IF(AO9&lt;85,"Débil","Moderado"))</f>
        <v>Fuerte</v>
      </c>
      <c r="AQ9" s="71" t="s">
        <v>341</v>
      </c>
      <c r="AR9" s="71" t="s">
        <v>341</v>
      </c>
      <c r="AS9" s="436"/>
      <c r="AT9" s="436"/>
      <c r="AU9" s="436"/>
      <c r="AV9" s="436"/>
      <c r="AW9" s="436"/>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29"/>
      <c r="CC9" s="436"/>
      <c r="CD9" s="436"/>
      <c r="CE9" s="436"/>
      <c r="CF9" s="436"/>
      <c r="CG9" s="35"/>
    </row>
    <row r="10" spans="1:85" ht="234.75" customHeight="1">
      <c r="A10" s="445" t="s">
        <v>37</v>
      </c>
      <c r="B10" s="445" t="s">
        <v>450</v>
      </c>
      <c r="C10" s="445" t="s">
        <v>489</v>
      </c>
      <c r="D10" s="445" t="s">
        <v>490</v>
      </c>
      <c r="E10" s="445" t="s">
        <v>491</v>
      </c>
      <c r="F10" s="445" t="s">
        <v>492</v>
      </c>
      <c r="G10" s="445" t="s">
        <v>318</v>
      </c>
      <c r="H10" s="445">
        <v>4</v>
      </c>
      <c r="I10" s="455" t="str">
        <f>IF(H10=5,"CASI SEGURO",IF(H10=4,"PROBABLE",IF(H10=3,"POSIBLE",IF(H10=2,"IMPROBABLE","RARA VEZ"))))</f>
        <v>PROBABLE</v>
      </c>
      <c r="J10" s="445">
        <v>3</v>
      </c>
      <c r="K10" s="455" t="str">
        <f>IF(J10=1,"INSIGNIFICANTE",IF(J10=2,"MENOR",IF(J10=3,"MODERADO",IF(J10=4,"MAYOR","CATASTRÓFICO"))))</f>
        <v>MODERADO</v>
      </c>
      <c r="L10" s="455">
        <f>IF(J10=2,H10+20,IF(J10=3,H10+30,IF(J10=4,H10+40,IF(J10=5,H10+50,H10+10))))</f>
        <v>34</v>
      </c>
      <c r="M10" s="453" t="str">
        <f>IF(J10=1,$N$10,IF(J10=2,$O$10,IF(J10=3,$P$10,IF(J10=4,$Q$10,$R$10))))</f>
        <v>ALTA 4:3</v>
      </c>
      <c r="N10" s="445" t="str">
        <f>IF($L10=11,"BAJA 1:1",IF($L10=12,"BAJA 2:1",IF($L10=13,"BAJA 3:1",IF($L10=14,"MODERADA 4:1","ALTA 5:1"))))</f>
        <v>ALTA 5:1</v>
      </c>
      <c r="O10" s="445" t="str">
        <f>IF($L10=21,"BAJA 1:2",IF($L10=22,"BAJA 2:2",IF($L10=23,"MODERADA 3:2",IF($L10=24,"ALTA 4:2","ALTA 5:2"))))</f>
        <v>ALTA 5:2</v>
      </c>
      <c r="P10" s="445" t="str">
        <f>IF($L10=31,"MODERADA 1:3",IF($L10=32,"MODERADA 2:3",IF($L10=33,"ALTA 3:3",IF($L10=34,"ALTA 4:3","EXTREMA 5:3"))))</f>
        <v>ALTA 4:3</v>
      </c>
      <c r="Q10" s="445" t="str">
        <f>IF($L10=41,"ALTA 1:4",IF($L10=42,"ALTA 2:4",IF($L10=43,"EXTREMA 3:4",IF($L10=44,"EXTREMA 4:4","EXTREMA 5:4"))))</f>
        <v>EXTREMA 5:4</v>
      </c>
      <c r="R10" s="445" t="str">
        <f>IF($L10=51,"ALTA 1:5",IF($L10=52,"EXTREMA 2:5",IF($L10=53,"EXTREMA 3:5",IF($L10=54,"EXTREMA 4:5","EXTREMA 5:5"))))</f>
        <v>EXTREMA 5:5</v>
      </c>
      <c r="S10" s="445" t="s">
        <v>269</v>
      </c>
      <c r="T10" s="69" t="s">
        <v>493</v>
      </c>
      <c r="U10" s="70" t="s">
        <v>456</v>
      </c>
      <c r="V10" s="30" t="s">
        <v>494</v>
      </c>
      <c r="W10" s="10" t="s">
        <v>495</v>
      </c>
      <c r="X10" s="10" t="s">
        <v>496</v>
      </c>
      <c r="Y10" s="73" t="s">
        <v>497</v>
      </c>
      <c r="Z10" s="71" t="s">
        <v>488</v>
      </c>
      <c r="AA10" s="71" t="s">
        <v>277</v>
      </c>
      <c r="AB10" s="71">
        <f t="shared" si="0"/>
        <v>15</v>
      </c>
      <c r="AC10" s="71" t="s">
        <v>278</v>
      </c>
      <c r="AD10" s="71">
        <f t="shared" si="1"/>
        <v>15</v>
      </c>
      <c r="AE10" s="71" t="s">
        <v>279</v>
      </c>
      <c r="AF10" s="71">
        <f t="shared" si="2"/>
        <v>15</v>
      </c>
      <c r="AG10" s="71" t="s">
        <v>276</v>
      </c>
      <c r="AH10" s="71">
        <f t="shared" si="3"/>
        <v>15</v>
      </c>
      <c r="AI10" s="71" t="s">
        <v>280</v>
      </c>
      <c r="AJ10" s="71">
        <f t="shared" si="4"/>
        <v>15</v>
      </c>
      <c r="AK10" s="6" t="s">
        <v>281</v>
      </c>
      <c r="AL10" s="72">
        <f t="shared" si="5"/>
        <v>15</v>
      </c>
      <c r="AM10" s="71" t="s">
        <v>282</v>
      </c>
      <c r="AN10" s="72">
        <f t="shared" si="6"/>
        <v>15</v>
      </c>
      <c r="AO10" s="72">
        <f t="shared" si="7"/>
        <v>105</v>
      </c>
      <c r="AP10" s="71" t="str">
        <f t="shared" si="8"/>
        <v>Fuerte</v>
      </c>
      <c r="AQ10" s="71" t="s">
        <v>283</v>
      </c>
      <c r="AR10" s="71" t="s">
        <v>283</v>
      </c>
      <c r="AS10" s="458" t="s">
        <v>283</v>
      </c>
      <c r="AT10" s="445" t="s">
        <v>284</v>
      </c>
      <c r="AU10" s="445">
        <v>3</v>
      </c>
      <c r="AV10" s="455" t="str">
        <f>IF(AU10=5,"CASI SEGURO",IF(AU10=4,"PROBABLE",IF(AU10=3,"POSIBLE",IF(AU10=2,"IMPROBABLE","RARA VEZ"))))</f>
        <v>POSIBLE</v>
      </c>
      <c r="AW10" s="445" t="s">
        <v>284</v>
      </c>
      <c r="AX10" s="445">
        <v>2</v>
      </c>
      <c r="AY10" s="455" t="str">
        <f>IF(AX10=1,"INSIGNIFICANTE",IF(AX10=2,"MENOR",IF(AX10=3,"MODERADO",IF(AX10=4,"MAYOR","CATASTRÓFICO"))))</f>
        <v>MENOR</v>
      </c>
      <c r="AZ10" s="455">
        <f>IF(AX10=2,AU10+20,IF(AX10=3,AU10+30,IF(AX10=4,AU10+40,IF(AX10=5,AU10+50,AU10+10))))</f>
        <v>23</v>
      </c>
      <c r="BA10" s="453" t="str">
        <f>IF(AX10=1,$BB10,IF(AX10=2,$BC$10,IF(AX10=3,$BD$10,IF(AX10=4,$BE$10,$BF$10))))</f>
        <v>MODERADA 3:2</v>
      </c>
      <c r="BB10" s="445" t="str">
        <f>IF($AZ10=11,"BAJA 1:1",IF($AZ10=12,"BAJA 2:1",IF($AZ10=13,"BAJA 3:1",IF($AZ10=14,"MODERADA 4:1","ALTA 5:1"))))</f>
        <v>ALTA 5:1</v>
      </c>
      <c r="BC10" s="445" t="str">
        <f>IF($AZ10=21,"BAJA 1:2",IF($AZ10=22,"BAJA 2:2",IF($AZ10=23,"MODERADA 3:2",IF($AZ10=24,"ALTA 4:2","ALTA 5:2"))))</f>
        <v>MODERADA 3:2</v>
      </c>
      <c r="BD10" s="445" t="str">
        <f>IF($AZ10=31,"MODERADA 1:3",IF($AZ10=32,"MODERADA 2:3",IF($AZ10=33,"ALTA 3:3",IF($AZ10=34,"ALTA 4:3","EXTREMA 5:3"))))</f>
        <v>EXTREMA 5:3</v>
      </c>
      <c r="BE10" s="445" t="str">
        <f>IF($AZ10=41,"ALTA 1:4",IF($AZ10=42,"ALTA 2:4",IF($AZ10=43,"EXTREMA 3:4",IF($AZ10=44,"EXTREMA 4:4","EXTREMA 5:4"))))</f>
        <v>EXTREMA 5:4</v>
      </c>
      <c r="BF10" s="445" t="str">
        <f>IF($AZ10=51,"ALTA 1:5",IF($AZ10=52,"EXTREMA 2:5",IF($AZ10=53,"EXTREMA 3:5",IF($AZ10=54,"EXTREMA 4:5","EXTREMA 5:5"))))</f>
        <v>EXTREMA 5:5</v>
      </c>
      <c r="BG10" s="530" t="s">
        <v>498</v>
      </c>
      <c r="BH10" s="530" t="s">
        <v>456</v>
      </c>
      <c r="BI10" s="531">
        <v>43831</v>
      </c>
      <c r="BJ10" s="531">
        <v>44196</v>
      </c>
      <c r="BK10" s="530" t="s">
        <v>499</v>
      </c>
      <c r="BL10" s="454" t="s">
        <v>500</v>
      </c>
      <c r="BM10" s="445" t="s">
        <v>501</v>
      </c>
      <c r="BN10" s="445" t="s">
        <v>501</v>
      </c>
      <c r="BO10" s="445" t="s">
        <v>502</v>
      </c>
      <c r="BP10" s="445" t="s">
        <v>503</v>
      </c>
      <c r="BQ10" s="445" t="s">
        <v>504</v>
      </c>
      <c r="BR10" s="74" t="s">
        <v>505</v>
      </c>
      <c r="BS10" s="75" t="s">
        <v>506</v>
      </c>
      <c r="BT10" s="76" t="s">
        <v>507</v>
      </c>
      <c r="BU10" s="77" t="s">
        <v>508</v>
      </c>
      <c r="BV10" s="77" t="s">
        <v>509</v>
      </c>
      <c r="BW10" s="77" t="s">
        <v>510</v>
      </c>
      <c r="BX10" s="78" t="s">
        <v>511</v>
      </c>
      <c r="BY10" s="79" t="s">
        <v>512</v>
      </c>
      <c r="BZ10" s="79" t="s">
        <v>513</v>
      </c>
      <c r="CA10" s="79" t="s">
        <v>514</v>
      </c>
      <c r="CB10" s="80" t="s">
        <v>515</v>
      </c>
      <c r="CC10" s="81" t="s">
        <v>516</v>
      </c>
      <c r="CD10" s="79"/>
      <c r="CE10" s="79" t="s">
        <v>517</v>
      </c>
      <c r="CF10" s="82" t="s">
        <v>518</v>
      </c>
      <c r="CG10" s="35"/>
    </row>
    <row r="11" spans="1:85" ht="265.5" customHeight="1">
      <c r="A11" s="436"/>
      <c r="B11" s="436"/>
      <c r="C11" s="436"/>
      <c r="D11" s="436"/>
      <c r="E11" s="436"/>
      <c r="F11" s="436"/>
      <c r="G11" s="436"/>
      <c r="H11" s="436"/>
      <c r="I11" s="436"/>
      <c r="J11" s="436"/>
      <c r="K11" s="436"/>
      <c r="L11" s="436"/>
      <c r="M11" s="436"/>
      <c r="N11" s="436"/>
      <c r="O11" s="436"/>
      <c r="P11" s="436"/>
      <c r="Q11" s="436"/>
      <c r="R11" s="436"/>
      <c r="S11" s="436"/>
      <c r="T11" s="69" t="s">
        <v>519</v>
      </c>
      <c r="U11" s="70" t="s">
        <v>456</v>
      </c>
      <c r="V11" s="30" t="s">
        <v>457</v>
      </c>
      <c r="W11" s="83" t="s">
        <v>520</v>
      </c>
      <c r="X11" s="7" t="s">
        <v>521</v>
      </c>
      <c r="Y11" s="69" t="s">
        <v>522</v>
      </c>
      <c r="Z11" s="71" t="s">
        <v>488</v>
      </c>
      <c r="AA11" s="71" t="s">
        <v>277</v>
      </c>
      <c r="AB11" s="71">
        <f t="shared" si="0"/>
        <v>15</v>
      </c>
      <c r="AC11" s="71" t="s">
        <v>278</v>
      </c>
      <c r="AD11" s="71">
        <f t="shared" si="1"/>
        <v>15</v>
      </c>
      <c r="AE11" s="71" t="s">
        <v>279</v>
      </c>
      <c r="AF11" s="71">
        <f t="shared" si="2"/>
        <v>15</v>
      </c>
      <c r="AG11" s="71" t="s">
        <v>276</v>
      </c>
      <c r="AH11" s="71">
        <f t="shared" si="3"/>
        <v>15</v>
      </c>
      <c r="AI11" s="71" t="s">
        <v>280</v>
      </c>
      <c r="AJ11" s="71">
        <f t="shared" si="4"/>
        <v>15</v>
      </c>
      <c r="AK11" s="6" t="s">
        <v>281</v>
      </c>
      <c r="AL11" s="72">
        <f t="shared" si="5"/>
        <v>15</v>
      </c>
      <c r="AM11" s="71" t="s">
        <v>282</v>
      </c>
      <c r="AN11" s="72">
        <f t="shared" si="6"/>
        <v>15</v>
      </c>
      <c r="AO11" s="72">
        <f t="shared" si="7"/>
        <v>105</v>
      </c>
      <c r="AP11" s="71" t="str">
        <f t="shared" si="8"/>
        <v>Fuerte</v>
      </c>
      <c r="AQ11" s="71" t="s">
        <v>283</v>
      </c>
      <c r="AR11" s="71" t="s">
        <v>283</v>
      </c>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84" t="s">
        <v>523</v>
      </c>
      <c r="BS11" s="75" t="s">
        <v>524</v>
      </c>
      <c r="BT11" s="84" t="s">
        <v>525</v>
      </c>
      <c r="BU11" s="77" t="s">
        <v>526</v>
      </c>
      <c r="BV11" s="77" t="s">
        <v>527</v>
      </c>
      <c r="BW11" s="77" t="s">
        <v>528</v>
      </c>
      <c r="BX11" s="85" t="s">
        <v>529</v>
      </c>
      <c r="BY11" s="79" t="s">
        <v>530</v>
      </c>
      <c r="BZ11" s="79" t="s">
        <v>531</v>
      </c>
      <c r="CA11" s="79" t="s">
        <v>532</v>
      </c>
      <c r="CB11" s="80" t="s">
        <v>533</v>
      </c>
      <c r="CC11" s="79" t="s">
        <v>534</v>
      </c>
      <c r="CD11" s="79" t="s">
        <v>535</v>
      </c>
      <c r="CE11" s="79" t="s">
        <v>536</v>
      </c>
      <c r="CF11" s="82" t="s">
        <v>537</v>
      </c>
      <c r="CG11" s="35"/>
    </row>
    <row r="12" spans="1:85" ht="185.25" customHeight="1">
      <c r="A12" s="32" t="s">
        <v>37</v>
      </c>
      <c r="B12" s="86" t="s">
        <v>450</v>
      </c>
      <c r="C12" s="86" t="s">
        <v>489</v>
      </c>
      <c r="D12" s="32" t="s">
        <v>538</v>
      </c>
      <c r="E12" s="86" t="s">
        <v>539</v>
      </c>
      <c r="F12" s="86" t="s">
        <v>540</v>
      </c>
      <c r="G12" s="86" t="s">
        <v>318</v>
      </c>
      <c r="H12" s="86">
        <v>3</v>
      </c>
      <c r="I12" s="87" t="str">
        <f t="shared" ref="I12:I13" si="9">IF(H12=5,"CASI SEGURO",IF(H12=4,"PROBABLE",IF(H12=3,"POSIBLE",IF(H12=2,"IMPROBABLE","RARA VEZ"))))</f>
        <v>POSIBLE</v>
      </c>
      <c r="J12" s="86">
        <v>3</v>
      </c>
      <c r="K12" s="87" t="str">
        <f t="shared" ref="K12:K13" si="10">IF(J12=1,"INSIGNIFICANTE",IF(J12=2,"MENOR",IF(J12=3,"MODERADO",IF(J12=4,"MAYOR","CATASTRÓFICO"))))</f>
        <v>MODERADO</v>
      </c>
      <c r="L12" s="87">
        <f t="shared" ref="L12:L13" si="11">IF(J12=2,H12+20,IF(J12=3,H12+30,IF(J12=4,H12+40,IF(J12=5,H12+50,H12+10))))</f>
        <v>33</v>
      </c>
      <c r="M12" s="88" t="str">
        <f>IF(J12=1,$N$12,IF(J12=2,$O$12,IF(J12=3,$P$12,IF(J12=4,$Q$12,$R$12))))</f>
        <v>ALTA 3:3</v>
      </c>
      <c r="N12" s="86" t="str">
        <f t="shared" ref="N12:N13" si="12">IF($L12=11,"BAJA 1:1",IF($L12=12,"BAJA 2:1",IF($L12=13,"BAJA 3:1",IF($L12=14,"MODERADA 4:1","ALTA 5:1"))))</f>
        <v>ALTA 5:1</v>
      </c>
      <c r="O12" s="86" t="str">
        <f t="shared" ref="O12:O13" si="13">IF($L12=21,"BAJA 1:2",IF($L12=22,"BAJA 2:2",IF($L12=23,"MODERADA 3:2",IF($L12=24,"ALTA 4:2","ALTA 5:2"))))</f>
        <v>ALTA 5:2</v>
      </c>
      <c r="P12" s="86" t="str">
        <f t="shared" ref="P12:P13" si="14">IF($L12=31,"MODERADA 1:3",IF($L12=32,"MODERADA 2:3",IF($L12=33,"ALTA 3:3",IF($L12=34,"ALTA 4:3","EXTREMA 5:3"))))</f>
        <v>ALTA 3:3</v>
      </c>
      <c r="Q12" s="86" t="str">
        <f t="shared" ref="Q12:Q13" si="15">IF($L12=41,"ALTA 1:4",IF($L12=42,"ALTA 2:4",IF($L12=43,"EXTREMA 3:4",IF($L12=44,"EXTREMA 4:4","EXTREMA 5:4"))))</f>
        <v>EXTREMA 5:4</v>
      </c>
      <c r="R12" s="86" t="str">
        <f t="shared" ref="R12:R13" si="16">IF($L12=51,"ALTA 1:5",IF($L12=52,"EXTREMA 2:5",IF($L12=53,"EXTREMA 3:5",IF($L12=54,"EXTREMA 4:5","EXTREMA 5:5"))))</f>
        <v>EXTREMA 5:5</v>
      </c>
      <c r="S12" s="86" t="s">
        <v>269</v>
      </c>
      <c r="T12" s="69" t="s">
        <v>541</v>
      </c>
      <c r="U12" s="70" t="s">
        <v>456</v>
      </c>
      <c r="V12" s="89" t="s">
        <v>494</v>
      </c>
      <c r="W12" s="90" t="s">
        <v>542</v>
      </c>
      <c r="X12" s="7" t="s">
        <v>543</v>
      </c>
      <c r="Y12" s="69" t="s">
        <v>544</v>
      </c>
      <c r="Z12" s="71" t="s">
        <v>488</v>
      </c>
      <c r="AA12" s="71" t="s">
        <v>277</v>
      </c>
      <c r="AB12" s="71">
        <f t="shared" si="0"/>
        <v>15</v>
      </c>
      <c r="AC12" s="71" t="s">
        <v>278</v>
      </c>
      <c r="AD12" s="71">
        <f t="shared" si="1"/>
        <v>15</v>
      </c>
      <c r="AE12" s="71" t="s">
        <v>279</v>
      </c>
      <c r="AF12" s="71">
        <f t="shared" si="2"/>
        <v>15</v>
      </c>
      <c r="AG12" s="71" t="s">
        <v>276</v>
      </c>
      <c r="AH12" s="71">
        <f t="shared" si="3"/>
        <v>15</v>
      </c>
      <c r="AI12" s="71" t="s">
        <v>280</v>
      </c>
      <c r="AJ12" s="71">
        <f t="shared" si="4"/>
        <v>15</v>
      </c>
      <c r="AK12" s="6" t="s">
        <v>281</v>
      </c>
      <c r="AL12" s="72">
        <f t="shared" si="5"/>
        <v>15</v>
      </c>
      <c r="AM12" s="71" t="s">
        <v>282</v>
      </c>
      <c r="AN12" s="72">
        <f t="shared" si="6"/>
        <v>15</v>
      </c>
      <c r="AO12" s="72">
        <f t="shared" si="7"/>
        <v>105</v>
      </c>
      <c r="AP12" s="71" t="str">
        <f t="shared" si="8"/>
        <v>Fuerte</v>
      </c>
      <c r="AQ12" s="71" t="s">
        <v>283</v>
      </c>
      <c r="AR12" s="71" t="s">
        <v>283</v>
      </c>
      <c r="AS12" s="30" t="s">
        <v>283</v>
      </c>
      <c r="AT12" s="32" t="s">
        <v>284</v>
      </c>
      <c r="AU12" s="32">
        <v>1</v>
      </c>
      <c r="AV12" s="91" t="str">
        <f t="shared" ref="AV12:AV13" si="17">IF(AU12=5,"CASI SEGURO",IF(AU12=4,"PROBABLE",IF(AU12=3,"POSIBLE",IF(AU12=2,"IMPROBABLE","RARA VEZ"))))</f>
        <v>RARA VEZ</v>
      </c>
      <c r="AW12" s="32" t="s">
        <v>284</v>
      </c>
      <c r="AX12" s="32">
        <v>2</v>
      </c>
      <c r="AY12" s="91" t="str">
        <f t="shared" ref="AY12:AY13" si="18">IF(AX12=1,"INSIGNIFICANTE",IF(AX12=2,"MENOR",IF(AX12=3,"MODERADO",IF(AX12=4,"MAYOR","CATASTRÓFICO"))))</f>
        <v>MENOR</v>
      </c>
      <c r="AZ12" s="91">
        <f t="shared" ref="AZ12:AZ13" si="19">IF(AX12=2,AU12+20,IF(AX12=3,AU12+30,IF(AX12=4,AU12+40,IF(AX12=5,AU12+50,AU12+10))))</f>
        <v>21</v>
      </c>
      <c r="BA12" s="92" t="str">
        <f>IF(AX12=1,$BB12,IF(AX12=2,$BC$12,IF(AX12=3,$BD$12,IF(AX12=4,$BE$12,$BF$12))))</f>
        <v>BAJA 1:2</v>
      </c>
      <c r="BB12" s="32" t="str">
        <f t="shared" ref="BB12:BB13" si="20">IF($AZ12=11,"BAJA 1:1",IF($AZ12=12,"BAJA 2:1",IF($AZ12=13,"BAJA 3:1",IF($AZ12=14,"MODERADA 4:1","ALTA 5:1"))))</f>
        <v>ALTA 5:1</v>
      </c>
      <c r="BC12" s="32" t="str">
        <f t="shared" ref="BC12:BC13" si="21">IF($AZ12=21,"BAJA 1:2",IF($AZ12=22,"BAJA 2:2",IF($AZ12=23,"MODERADA 3:2",IF($AZ12=24,"ALTA 4:2","ALTA 5:2"))))</f>
        <v>BAJA 1:2</v>
      </c>
      <c r="BD12" s="32" t="str">
        <f t="shared" ref="BD12:BD13" si="22">IF($AZ12=31,"MODERADA 1:3",IF($AZ12=32,"MODERADA 2:3",IF($AZ12=33,"ALTA 3:3",IF($AZ12=34,"ALTA 4:3","EXTREMA 5:3"))))</f>
        <v>EXTREMA 5:3</v>
      </c>
      <c r="BE12" s="32" t="str">
        <f t="shared" ref="BE12:BE13" si="23">IF($AZ12=41,"ALTA 1:4",IF($AZ12=42,"ALTA 2:4",IF($AZ12=43,"EXTREMA 3:4",IF($AZ12=44,"EXTREMA 4:4","EXTREMA 5:4"))))</f>
        <v>EXTREMA 5:4</v>
      </c>
      <c r="BF12" s="32" t="str">
        <f t="shared" ref="BF12:BF13" si="24">IF($AZ12=51,"ALTA 1:5",IF($AZ12=52,"EXTREMA 2:5",IF($AZ12=53,"EXTREMA 3:5",IF($AZ12=54,"EXTREMA 4:5","EXTREMA 5:5"))))</f>
        <v>EXTREMA 5:5</v>
      </c>
      <c r="BG12" s="93" t="s">
        <v>545</v>
      </c>
      <c r="BH12" s="94" t="s">
        <v>456</v>
      </c>
      <c r="BI12" s="95">
        <v>43831</v>
      </c>
      <c r="BJ12" s="95">
        <v>44196</v>
      </c>
      <c r="BK12" s="93" t="s">
        <v>546</v>
      </c>
      <c r="BL12" s="70" t="s">
        <v>547</v>
      </c>
      <c r="BM12" s="86" t="s">
        <v>548</v>
      </c>
      <c r="BN12" s="86" t="s">
        <v>548</v>
      </c>
      <c r="BO12" s="86" t="s">
        <v>549</v>
      </c>
      <c r="BP12" s="86" t="s">
        <v>550</v>
      </c>
      <c r="BQ12" s="86" t="s">
        <v>551</v>
      </c>
      <c r="BR12" s="84" t="s">
        <v>552</v>
      </c>
      <c r="BS12" s="75" t="s">
        <v>553</v>
      </c>
      <c r="BT12" s="84" t="s">
        <v>554</v>
      </c>
      <c r="BU12" s="77" t="s">
        <v>555</v>
      </c>
      <c r="BV12" s="77" t="s">
        <v>553</v>
      </c>
      <c r="BW12" s="96" t="s">
        <v>556</v>
      </c>
      <c r="BX12" s="77" t="s">
        <v>557</v>
      </c>
      <c r="BY12" s="97" t="s">
        <v>558</v>
      </c>
      <c r="BZ12" s="98"/>
      <c r="CA12" s="99" t="s">
        <v>559</v>
      </c>
      <c r="CB12" s="100" t="s">
        <v>560</v>
      </c>
      <c r="CC12" s="97" t="s">
        <v>561</v>
      </c>
      <c r="CD12" s="101"/>
      <c r="CE12" s="97" t="s">
        <v>562</v>
      </c>
      <c r="CF12" s="82" t="s">
        <v>563</v>
      </c>
      <c r="CG12" s="35"/>
    </row>
    <row r="13" spans="1:85" ht="223.5" customHeight="1">
      <c r="A13" s="32" t="s">
        <v>37</v>
      </c>
      <c r="B13" s="86" t="s">
        <v>450</v>
      </c>
      <c r="C13" s="86" t="s">
        <v>564</v>
      </c>
      <c r="D13" s="32" t="s">
        <v>565</v>
      </c>
      <c r="E13" s="86" t="s">
        <v>566</v>
      </c>
      <c r="F13" s="86" t="s">
        <v>567</v>
      </c>
      <c r="G13" s="86" t="s">
        <v>330</v>
      </c>
      <c r="H13" s="86">
        <v>3</v>
      </c>
      <c r="I13" s="87" t="str">
        <f t="shared" si="9"/>
        <v>POSIBLE</v>
      </c>
      <c r="J13" s="86">
        <v>5</v>
      </c>
      <c r="K13" s="87" t="str">
        <f t="shared" si="10"/>
        <v>CATASTRÓFICO</v>
      </c>
      <c r="L13" s="87">
        <f t="shared" si="11"/>
        <v>53</v>
      </c>
      <c r="M13" s="88" t="str">
        <f>IF(J13=1,$N$13,IF(J13=2,$O$13,IF(J13=3,$P$13,IF(J13=4,$Q$13,$R$13))))</f>
        <v>EXTREMA 3:5</v>
      </c>
      <c r="N13" s="86" t="str">
        <f t="shared" si="12"/>
        <v>ALTA 5:1</v>
      </c>
      <c r="O13" s="86" t="str">
        <f t="shared" si="13"/>
        <v>ALTA 5:2</v>
      </c>
      <c r="P13" s="86" t="str">
        <f t="shared" si="14"/>
        <v>EXTREMA 5:3</v>
      </c>
      <c r="Q13" s="86" t="str">
        <f t="shared" si="15"/>
        <v>EXTREMA 5:4</v>
      </c>
      <c r="R13" s="86" t="str">
        <f t="shared" si="16"/>
        <v>EXTREMA 3:5</v>
      </c>
      <c r="S13" s="86" t="s">
        <v>269</v>
      </c>
      <c r="T13" s="102" t="s">
        <v>568</v>
      </c>
      <c r="U13" s="70" t="s">
        <v>569</v>
      </c>
      <c r="V13" s="32" t="s">
        <v>570</v>
      </c>
      <c r="W13" s="32" t="s">
        <v>571</v>
      </c>
      <c r="X13" s="7" t="s">
        <v>572</v>
      </c>
      <c r="Y13" s="103" t="s">
        <v>573</v>
      </c>
      <c r="Z13" s="71" t="s">
        <v>488</v>
      </c>
      <c r="AA13" s="71" t="s">
        <v>277</v>
      </c>
      <c r="AB13" s="71">
        <f t="shared" si="0"/>
        <v>15</v>
      </c>
      <c r="AC13" s="71" t="s">
        <v>278</v>
      </c>
      <c r="AD13" s="71">
        <f t="shared" si="1"/>
        <v>15</v>
      </c>
      <c r="AE13" s="71" t="s">
        <v>279</v>
      </c>
      <c r="AF13" s="71">
        <f t="shared" si="2"/>
        <v>15</v>
      </c>
      <c r="AG13" s="71" t="s">
        <v>276</v>
      </c>
      <c r="AH13" s="71">
        <f t="shared" si="3"/>
        <v>15</v>
      </c>
      <c r="AI13" s="71" t="s">
        <v>280</v>
      </c>
      <c r="AJ13" s="71">
        <f t="shared" si="4"/>
        <v>15</v>
      </c>
      <c r="AK13" s="6" t="s">
        <v>281</v>
      </c>
      <c r="AL13" s="72">
        <f t="shared" si="5"/>
        <v>15</v>
      </c>
      <c r="AM13" s="71" t="s">
        <v>282</v>
      </c>
      <c r="AN13" s="72">
        <f t="shared" si="6"/>
        <v>15</v>
      </c>
      <c r="AO13" s="72">
        <f t="shared" si="7"/>
        <v>105</v>
      </c>
      <c r="AP13" s="71" t="str">
        <f t="shared" si="8"/>
        <v>Fuerte</v>
      </c>
      <c r="AQ13" s="71" t="s">
        <v>283</v>
      </c>
      <c r="AR13" s="71" t="s">
        <v>283</v>
      </c>
      <c r="AS13" s="30" t="s">
        <v>283</v>
      </c>
      <c r="AT13" s="32" t="s">
        <v>284</v>
      </c>
      <c r="AU13" s="32">
        <v>2</v>
      </c>
      <c r="AV13" s="91" t="str">
        <f t="shared" si="17"/>
        <v>IMPROBABLE</v>
      </c>
      <c r="AW13" s="32" t="s">
        <v>284</v>
      </c>
      <c r="AX13" s="32">
        <v>4</v>
      </c>
      <c r="AY13" s="91" t="str">
        <f t="shared" si="18"/>
        <v>MAYOR</v>
      </c>
      <c r="AZ13" s="91">
        <f t="shared" si="19"/>
        <v>42</v>
      </c>
      <c r="BA13" s="92" t="str">
        <f>IF(AX13=1,$BB13,IF(AX13=2,$BC$13,IF(AX13=3,$BD$13,IF(AX13=4,$BE$13,$BF$13))))</f>
        <v>ALTA 2:4</v>
      </c>
      <c r="BB13" s="32" t="str">
        <f t="shared" si="20"/>
        <v>ALTA 5:1</v>
      </c>
      <c r="BC13" s="32" t="str">
        <f t="shared" si="21"/>
        <v>ALTA 5:2</v>
      </c>
      <c r="BD13" s="32" t="str">
        <f t="shared" si="22"/>
        <v>EXTREMA 5:3</v>
      </c>
      <c r="BE13" s="32" t="str">
        <f t="shared" si="23"/>
        <v>ALTA 2:4</v>
      </c>
      <c r="BF13" s="32" t="str">
        <f t="shared" si="24"/>
        <v>EXTREMA 5:5</v>
      </c>
      <c r="BG13" s="104" t="s">
        <v>574</v>
      </c>
      <c r="BH13" s="94" t="s">
        <v>456</v>
      </c>
      <c r="BI13" s="105">
        <v>43862</v>
      </c>
      <c r="BJ13" s="105">
        <v>44196</v>
      </c>
      <c r="BK13" s="94" t="s">
        <v>575</v>
      </c>
      <c r="BL13" s="32"/>
      <c r="BM13" s="32"/>
      <c r="BN13" s="32"/>
      <c r="BO13" s="32"/>
      <c r="BP13" s="32"/>
      <c r="BQ13" s="32"/>
      <c r="BR13" s="74" t="s">
        <v>576</v>
      </c>
      <c r="BS13" s="75" t="s">
        <v>506</v>
      </c>
      <c r="BT13" s="74" t="s">
        <v>577</v>
      </c>
      <c r="BU13" s="77" t="s">
        <v>578</v>
      </c>
      <c r="BV13" s="77" t="s">
        <v>579</v>
      </c>
      <c r="BW13" s="77" t="s">
        <v>580</v>
      </c>
      <c r="BX13" s="85" t="s">
        <v>581</v>
      </c>
      <c r="BY13" s="106" t="s">
        <v>582</v>
      </c>
      <c r="BZ13" s="107"/>
      <c r="CA13" s="108" t="s">
        <v>583</v>
      </c>
      <c r="CB13" s="80" t="s">
        <v>584</v>
      </c>
      <c r="CC13" s="109" t="s">
        <v>585</v>
      </c>
      <c r="CD13" s="101"/>
      <c r="CE13" s="79" t="s">
        <v>586</v>
      </c>
      <c r="CF13" s="82" t="s">
        <v>587</v>
      </c>
      <c r="CG13" s="35"/>
    </row>
    <row r="14" spans="1:8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38"/>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37"/>
      <c r="CC14" s="32"/>
      <c r="CD14" s="32"/>
      <c r="CE14" s="32"/>
      <c r="CF14" s="35"/>
      <c r="CG14" s="35"/>
    </row>
    <row r="15" spans="1:85" ht="13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t="s">
        <v>313</v>
      </c>
      <c r="AG15" s="38"/>
      <c r="AH15" s="12" t="s">
        <v>21</v>
      </c>
      <c r="AI15" s="12">
        <v>1</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37"/>
      <c r="CC15" s="32"/>
      <c r="CD15" s="32"/>
      <c r="CE15" s="32"/>
      <c r="CF15" s="35"/>
      <c r="CG15" s="35"/>
    </row>
    <row r="16" spans="1:85" ht="120">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t="s">
        <v>10</v>
      </c>
      <c r="AD16" s="12" t="s">
        <v>55</v>
      </c>
      <c r="AE16" s="12" t="s">
        <v>35</v>
      </c>
      <c r="AF16" s="12" t="s">
        <v>314</v>
      </c>
      <c r="AG16" s="38"/>
      <c r="AH16" s="12" t="s">
        <v>315</v>
      </c>
      <c r="AI16" s="12">
        <v>2</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37"/>
      <c r="CC16" s="32"/>
      <c r="CD16" s="32"/>
      <c r="CE16" s="32"/>
      <c r="CF16" s="35"/>
      <c r="CG16" s="35"/>
    </row>
    <row r="17" spans="1:85" ht="50.25" customHeight="1">
      <c r="A17" s="12"/>
      <c r="B17" s="12"/>
      <c r="C17" s="12"/>
      <c r="D17" s="12"/>
      <c r="E17" s="12"/>
      <c r="F17" s="12"/>
      <c r="G17" s="12"/>
      <c r="H17" s="12"/>
      <c r="I17" s="12"/>
      <c r="J17" s="12"/>
      <c r="K17" s="12"/>
      <c r="L17" s="12"/>
      <c r="M17" s="12"/>
      <c r="N17" s="12"/>
      <c r="O17" s="12"/>
      <c r="P17" s="12"/>
      <c r="Q17" s="12"/>
      <c r="R17" s="12"/>
      <c r="S17" s="39" t="s">
        <v>588</v>
      </c>
      <c r="T17" s="39"/>
      <c r="U17" s="12"/>
      <c r="V17" s="12"/>
      <c r="W17" s="12"/>
      <c r="X17" s="12"/>
      <c r="Y17" s="12"/>
      <c r="Z17" s="12"/>
      <c r="AA17" s="12"/>
      <c r="AB17" s="12"/>
      <c r="AC17" s="12" t="s">
        <v>13</v>
      </c>
      <c r="AD17" s="12" t="s">
        <v>24</v>
      </c>
      <c r="AE17" s="12" t="s">
        <v>131</v>
      </c>
      <c r="AF17" s="12" t="s">
        <v>317</v>
      </c>
      <c r="AG17" s="38"/>
      <c r="AH17" s="12" t="s">
        <v>318</v>
      </c>
      <c r="AI17" s="12">
        <v>3</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37"/>
      <c r="CC17" s="32"/>
      <c r="CD17" s="32"/>
      <c r="CE17" s="32"/>
      <c r="CF17" s="35"/>
      <c r="CG17" s="35"/>
    </row>
    <row r="18" spans="1:85" ht="56.25" customHeight="1">
      <c r="A18" s="12"/>
      <c r="B18" s="12"/>
      <c r="C18" s="12"/>
      <c r="D18" s="12"/>
      <c r="E18" s="12"/>
      <c r="F18" s="12"/>
      <c r="G18" s="12"/>
      <c r="H18" s="12"/>
      <c r="I18" s="12"/>
      <c r="J18" s="12"/>
      <c r="K18" s="12"/>
      <c r="L18" s="12"/>
      <c r="M18" s="12"/>
      <c r="N18" s="12"/>
      <c r="O18" s="12"/>
      <c r="P18" s="12"/>
      <c r="Q18" s="12"/>
      <c r="R18" s="12"/>
      <c r="S18" s="39" t="s">
        <v>589</v>
      </c>
      <c r="T18" s="39"/>
      <c r="U18" s="12"/>
      <c r="V18" s="12"/>
      <c r="W18" s="12"/>
      <c r="X18" s="12"/>
      <c r="Y18" s="12"/>
      <c r="Z18" s="12"/>
      <c r="AA18" s="12"/>
      <c r="AB18" s="12"/>
      <c r="AC18" s="12" t="s">
        <v>47</v>
      </c>
      <c r="AD18" s="12" t="s">
        <v>58</v>
      </c>
      <c r="AE18" s="12" t="s">
        <v>32</v>
      </c>
      <c r="AF18" s="12" t="s">
        <v>320</v>
      </c>
      <c r="AG18" s="38"/>
      <c r="AH18" s="12" t="s">
        <v>55</v>
      </c>
      <c r="AI18" s="12">
        <v>4</v>
      </c>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37"/>
      <c r="CC18" s="32"/>
      <c r="CD18" s="32"/>
      <c r="CE18" s="32"/>
      <c r="CF18" s="35"/>
      <c r="CG18" s="35"/>
    </row>
    <row r="19" spans="1:85" ht="50.25" customHeight="1">
      <c r="A19" s="12"/>
      <c r="B19" s="12"/>
      <c r="C19" s="12"/>
      <c r="D19" s="12"/>
      <c r="E19" s="12"/>
      <c r="F19" s="12"/>
      <c r="G19" s="12"/>
      <c r="H19" s="12"/>
      <c r="I19" s="12"/>
      <c r="J19" s="12"/>
      <c r="K19" s="12"/>
      <c r="L19" s="12"/>
      <c r="M19" s="12"/>
      <c r="N19" s="12"/>
      <c r="O19" s="12"/>
      <c r="P19" s="12"/>
      <c r="Q19" s="12"/>
      <c r="R19" s="12"/>
      <c r="S19" s="39" t="s">
        <v>590</v>
      </c>
      <c r="T19" s="39"/>
      <c r="U19" s="12"/>
      <c r="V19" s="12"/>
      <c r="W19" s="12"/>
      <c r="X19" s="12"/>
      <c r="Y19" s="12"/>
      <c r="Z19" s="12"/>
      <c r="AA19" s="12"/>
      <c r="AB19" s="12"/>
      <c r="AC19" s="12" t="s">
        <v>71</v>
      </c>
      <c r="AD19" s="12" t="s">
        <v>21</v>
      </c>
      <c r="AE19" s="12" t="s">
        <v>322</v>
      </c>
      <c r="AF19" s="12" t="s">
        <v>323</v>
      </c>
      <c r="AG19" s="38"/>
      <c r="AH19" s="12" t="s">
        <v>71</v>
      </c>
      <c r="AI19" s="12">
        <v>5</v>
      </c>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37"/>
      <c r="CC19" s="32"/>
      <c r="CD19" s="32"/>
      <c r="CE19" s="32"/>
      <c r="CF19" s="35"/>
      <c r="CG19" s="35"/>
    </row>
    <row r="20" spans="1:85" ht="165">
      <c r="A20" s="12"/>
      <c r="B20" s="12"/>
      <c r="C20" s="12"/>
      <c r="D20" s="12"/>
      <c r="E20" s="12"/>
      <c r="F20" s="12"/>
      <c r="G20" s="12"/>
      <c r="H20" s="12"/>
      <c r="I20" s="12"/>
      <c r="J20" s="12"/>
      <c r="K20" s="12"/>
      <c r="L20" s="12"/>
      <c r="M20" s="12"/>
      <c r="N20" s="12"/>
      <c r="O20" s="12"/>
      <c r="P20" s="12"/>
      <c r="Q20" s="12"/>
      <c r="R20" s="12"/>
      <c r="S20" s="39" t="s">
        <v>591</v>
      </c>
      <c r="T20" s="39"/>
      <c r="U20" s="12"/>
      <c r="V20" s="12"/>
      <c r="W20" s="12"/>
      <c r="X20" s="12"/>
      <c r="Y20" s="12"/>
      <c r="Z20" s="12"/>
      <c r="AA20" s="12"/>
      <c r="AB20" s="12"/>
      <c r="AC20" s="12" t="s">
        <v>85</v>
      </c>
      <c r="AD20" s="12" t="s">
        <v>89</v>
      </c>
      <c r="AE20" s="12" t="s">
        <v>94</v>
      </c>
      <c r="AF20" s="12" t="s">
        <v>61</v>
      </c>
      <c r="AG20" s="38"/>
      <c r="AH20" s="12" t="s">
        <v>326</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37"/>
      <c r="CC20" s="32"/>
      <c r="CD20" s="32"/>
      <c r="CE20" s="32"/>
      <c r="CF20" s="35"/>
      <c r="CG20" s="35"/>
    </row>
    <row r="21" spans="1:85" ht="15.7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t="s">
        <v>51</v>
      </c>
      <c r="AD21" s="12" t="s">
        <v>79</v>
      </c>
      <c r="AE21" s="12" t="s">
        <v>96</v>
      </c>
      <c r="AF21" s="12" t="s">
        <v>327</v>
      </c>
      <c r="AG21" s="40"/>
      <c r="AH21" s="12" t="s">
        <v>592</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37"/>
      <c r="CC21" s="32"/>
      <c r="CD21" s="32"/>
      <c r="CE21" s="32"/>
      <c r="CF21" s="35"/>
      <c r="CG21" s="35"/>
    </row>
    <row r="22" spans="1:85" ht="15.7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t="s">
        <v>328</v>
      </c>
      <c r="AD22" s="12" t="s">
        <v>61</v>
      </c>
      <c r="AE22" s="12" t="s">
        <v>98</v>
      </c>
      <c r="AF22" s="12" t="s">
        <v>329</v>
      </c>
      <c r="AG22" s="40"/>
      <c r="AH22" s="12" t="s">
        <v>330</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37"/>
      <c r="CC22" s="32"/>
      <c r="CD22" s="32"/>
      <c r="CE22" s="32"/>
      <c r="CF22" s="35"/>
      <c r="CG22" s="35"/>
    </row>
    <row r="23" spans="1:85"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t="s">
        <v>92</v>
      </c>
      <c r="AE23" s="12" t="s">
        <v>38</v>
      </c>
      <c r="AF23" s="12" t="s">
        <v>58</v>
      </c>
      <c r="AG23" s="40"/>
      <c r="AH23" s="12" t="s">
        <v>331</v>
      </c>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37"/>
      <c r="CC23" s="32"/>
      <c r="CD23" s="32"/>
      <c r="CE23" s="32"/>
      <c r="CF23" s="35"/>
      <c r="CG23" s="35"/>
    </row>
    <row r="24" spans="1:85"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t="s">
        <v>127</v>
      </c>
      <c r="AE24" s="12"/>
      <c r="AF24" s="12"/>
      <c r="AG24" s="41"/>
      <c r="AH24" s="12" t="s">
        <v>85</v>
      </c>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37"/>
      <c r="CC24" s="32"/>
      <c r="CD24" s="32"/>
      <c r="CE24" s="32"/>
      <c r="CF24" s="35"/>
      <c r="CG24" s="35"/>
    </row>
    <row r="25" spans="1:85"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t="s">
        <v>332</v>
      </c>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37"/>
      <c r="CC25" s="32"/>
      <c r="CD25" s="32"/>
      <c r="CE25" s="32"/>
      <c r="CF25" s="35"/>
      <c r="CG25" s="35"/>
    </row>
    <row r="26" spans="1:85"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41"/>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37"/>
      <c r="CC26" s="32"/>
      <c r="CD26" s="32"/>
      <c r="CE26" s="32"/>
      <c r="CF26" s="35"/>
      <c r="CG26" s="35"/>
    </row>
    <row r="27" spans="1:85"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41"/>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37"/>
      <c r="CC27" s="32"/>
      <c r="CD27" s="32"/>
      <c r="CE27" s="32"/>
      <c r="CF27" s="35"/>
      <c r="CG27" s="35"/>
    </row>
    <row r="28" spans="1:85"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41"/>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37"/>
      <c r="CC28" s="32"/>
      <c r="CD28" s="32"/>
      <c r="CE28" s="32"/>
      <c r="CF28" s="35"/>
      <c r="CG28" s="35"/>
    </row>
    <row r="29" spans="1:85"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41"/>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37"/>
      <c r="CC29" s="32"/>
      <c r="CD29" s="32"/>
      <c r="CE29" s="32"/>
      <c r="CF29" s="35"/>
      <c r="CG29" s="35"/>
    </row>
    <row r="30" spans="1:85"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41"/>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37"/>
      <c r="CC30" s="32"/>
      <c r="CD30" s="32"/>
      <c r="CE30" s="32"/>
      <c r="CF30" s="35"/>
      <c r="CG30" s="35"/>
    </row>
    <row r="31" spans="1:85" ht="15.75" customHeight="1">
      <c r="A31" s="12"/>
      <c r="B31" s="12"/>
      <c r="C31" s="12"/>
      <c r="D31" s="12"/>
      <c r="E31" s="12"/>
      <c r="F31" s="12"/>
      <c r="G31" s="12"/>
      <c r="H31" s="12"/>
      <c r="I31" s="12"/>
      <c r="J31" s="12"/>
      <c r="K31" s="12"/>
      <c r="L31" s="12"/>
      <c r="M31" s="12"/>
      <c r="N31" s="12"/>
      <c r="O31" s="12"/>
      <c r="P31" s="12"/>
      <c r="Q31" s="12"/>
      <c r="R31" s="12"/>
      <c r="S31" s="12"/>
      <c r="T31" s="12" t="s">
        <v>593</v>
      </c>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37"/>
      <c r="CC31" s="32"/>
      <c r="CD31" s="32"/>
      <c r="CE31" s="32"/>
      <c r="CF31" s="35"/>
      <c r="CG31" s="35"/>
    </row>
    <row r="32" spans="1:85"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37"/>
      <c r="CC32" s="32"/>
      <c r="CD32" s="32"/>
      <c r="CE32" s="32"/>
      <c r="CF32" s="35"/>
      <c r="CG32" s="35"/>
    </row>
    <row r="33" spans="1:85"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37"/>
      <c r="CC33" s="32"/>
      <c r="CD33" s="32"/>
      <c r="CE33" s="32"/>
      <c r="CF33" s="35"/>
      <c r="CG33" s="35"/>
    </row>
    <row r="34" spans="1:85"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t="s">
        <v>12</v>
      </c>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37"/>
      <c r="CC34" s="32"/>
      <c r="CD34" s="32"/>
      <c r="CE34" s="32"/>
      <c r="CF34" s="35"/>
      <c r="CG34" s="35"/>
    </row>
    <row r="35" spans="1:8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15</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37"/>
      <c r="CC35" s="32"/>
      <c r="CD35" s="32"/>
      <c r="CE35" s="32"/>
      <c r="CF35" s="35"/>
      <c r="CG35" s="35"/>
    </row>
    <row r="36" spans="1:85"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37"/>
      <c r="CC36" s="32"/>
      <c r="CD36" s="32"/>
      <c r="CE36" s="32"/>
      <c r="CF36" s="35"/>
      <c r="CG36" s="35"/>
    </row>
    <row r="37" spans="1:85"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t="s">
        <v>27</v>
      </c>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37"/>
      <c r="CC37" s="32"/>
      <c r="CD37" s="32"/>
      <c r="CE37" s="32"/>
      <c r="CF37" s="35"/>
      <c r="CG37" s="35"/>
    </row>
    <row r="38" spans="1:85"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t="s">
        <v>141</v>
      </c>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37"/>
      <c r="CC38" s="32"/>
      <c r="CD38" s="32"/>
      <c r="CE38" s="32"/>
      <c r="CF38" s="35"/>
      <c r="CG38" s="35"/>
    </row>
    <row r="39" spans="1:85"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37"/>
      <c r="CC39" s="32"/>
      <c r="CD39" s="32"/>
      <c r="CE39" s="32"/>
      <c r="CF39" s="35"/>
      <c r="CG39" s="35"/>
    </row>
    <row r="40" spans="1:85"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37"/>
      <c r="CC40" s="32"/>
      <c r="CD40" s="32"/>
      <c r="CE40" s="32"/>
      <c r="CF40" s="35"/>
      <c r="CG40" s="35"/>
    </row>
    <row r="41" spans="1:85"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37"/>
      <c r="CC41" s="32"/>
      <c r="CD41" s="32"/>
      <c r="CE41" s="32"/>
      <c r="CF41" s="35"/>
      <c r="CG41" s="35"/>
    </row>
    <row r="42" spans="1:85"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37"/>
      <c r="CC42" s="32"/>
      <c r="CD42" s="32"/>
      <c r="CE42" s="32"/>
      <c r="CF42" s="35"/>
      <c r="CG42" s="35"/>
    </row>
    <row r="43" spans="1:8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37"/>
      <c r="CC43" s="32"/>
      <c r="CD43" s="32"/>
      <c r="CE43" s="32"/>
      <c r="CF43" s="35"/>
      <c r="CG43" s="35"/>
    </row>
    <row r="44" spans="1:85"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37"/>
      <c r="CC44" s="32"/>
      <c r="CD44" s="32"/>
      <c r="CE44" s="32"/>
      <c r="CF44" s="35"/>
      <c r="CG44" s="35"/>
    </row>
    <row r="45" spans="1:8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37"/>
      <c r="CC45" s="32"/>
      <c r="CD45" s="32"/>
      <c r="CE45" s="32"/>
      <c r="CF45" s="35"/>
      <c r="CG45" s="35"/>
    </row>
    <row r="46" spans="1:85"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37"/>
      <c r="CC46" s="32"/>
      <c r="CD46" s="32"/>
      <c r="CE46" s="32"/>
      <c r="CF46" s="35"/>
      <c r="CG46" s="35"/>
    </row>
    <row r="47" spans="1:8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37"/>
      <c r="CC47" s="32"/>
      <c r="CD47" s="32"/>
      <c r="CE47" s="32"/>
      <c r="CF47" s="35"/>
      <c r="CG47" s="35"/>
    </row>
    <row r="48" spans="1:8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37"/>
      <c r="CC48" s="32"/>
      <c r="CD48" s="32"/>
      <c r="CE48" s="32"/>
      <c r="CF48" s="35"/>
      <c r="CG48" s="35"/>
    </row>
    <row r="49" spans="1:85"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37"/>
      <c r="CC49" s="32"/>
      <c r="CD49" s="32"/>
      <c r="CE49" s="32"/>
      <c r="CF49" s="35"/>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37"/>
      <c r="CC50" s="32"/>
      <c r="CD50" s="32"/>
      <c r="CE50" s="32"/>
      <c r="CF50" s="35"/>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37"/>
      <c r="CC51" s="32"/>
      <c r="CD51" s="32"/>
      <c r="CE51" s="32"/>
      <c r="CF51" s="35"/>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37"/>
      <c r="CC52" s="32"/>
      <c r="CD52" s="32"/>
      <c r="CE52" s="32"/>
      <c r="CF52" s="35"/>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37"/>
      <c r="CC53" s="32"/>
      <c r="CD53" s="32"/>
      <c r="CE53" s="32"/>
      <c r="CF53" s="35"/>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37"/>
      <c r="CC54" s="32"/>
      <c r="CD54" s="32"/>
      <c r="CE54" s="32"/>
      <c r="CF54" s="35"/>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37"/>
      <c r="CC55" s="32"/>
      <c r="CD55" s="32"/>
      <c r="CE55" s="32"/>
      <c r="CF55" s="35"/>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37"/>
      <c r="CC56" s="32"/>
      <c r="CD56" s="32"/>
      <c r="CE56" s="32"/>
      <c r="CF56" s="35"/>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37"/>
      <c r="CC57" s="32"/>
      <c r="CD57" s="32"/>
      <c r="CE57" s="32"/>
      <c r="CF57" s="35"/>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C58" s="12"/>
      <c r="CD58" s="12"/>
      <c r="CE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C59" s="12"/>
      <c r="CD59" s="12"/>
      <c r="CE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C60" s="12"/>
      <c r="CD60" s="12"/>
      <c r="CE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C61" s="12"/>
      <c r="CD61" s="12"/>
      <c r="CE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C62" s="12"/>
      <c r="CD62" s="12"/>
      <c r="CE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C63" s="12"/>
      <c r="CD63" s="12"/>
      <c r="CE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C64" s="12"/>
      <c r="CD64" s="12"/>
      <c r="CE64" s="12"/>
    </row>
    <row r="65" spans="1:83"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C65" s="12"/>
      <c r="CD65" s="12"/>
      <c r="CE65" s="12"/>
    </row>
    <row r="66" spans="1:83"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C66" s="12"/>
      <c r="CD66" s="12"/>
      <c r="CE66" s="12"/>
    </row>
    <row r="67" spans="1:83"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C67" s="12"/>
      <c r="CD67" s="12"/>
      <c r="CE67" s="12"/>
    </row>
    <row r="68" spans="1:83"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C68" s="12"/>
      <c r="CD68" s="12"/>
      <c r="CE68" s="12"/>
    </row>
    <row r="69" spans="1:83"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C69" s="12"/>
      <c r="CD69" s="12"/>
      <c r="CE69" s="12"/>
    </row>
    <row r="70" spans="1:83"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C70" s="12"/>
      <c r="CD70" s="12"/>
      <c r="CE70" s="12"/>
    </row>
    <row r="71" spans="1:83"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C71" s="12"/>
      <c r="CD71" s="12"/>
      <c r="CE71" s="12"/>
    </row>
    <row r="72" spans="1:83"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C72" s="12"/>
      <c r="CD72" s="12"/>
      <c r="CE72" s="12"/>
    </row>
    <row r="73" spans="1:83"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C73" s="12"/>
      <c r="CD73" s="12"/>
      <c r="CE73" s="12"/>
    </row>
    <row r="74" spans="1:83"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C74" s="12"/>
      <c r="CD74" s="12"/>
      <c r="CE74" s="12"/>
    </row>
    <row r="75" spans="1:83"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C75" s="12"/>
      <c r="CD75" s="12"/>
      <c r="CE75" s="12"/>
    </row>
    <row r="76" spans="1:83"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C76" s="12"/>
      <c r="CD76" s="12"/>
      <c r="CE76" s="12"/>
    </row>
    <row r="77" spans="1:83"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C77" s="12"/>
      <c r="CD77" s="12"/>
      <c r="CE77" s="12"/>
    </row>
    <row r="78" spans="1:83"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C78" s="12"/>
      <c r="CD78" s="12"/>
      <c r="CE78" s="12"/>
    </row>
    <row r="79" spans="1:83"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C79" s="12"/>
      <c r="CD79" s="12"/>
      <c r="CE79" s="12"/>
    </row>
    <row r="80" spans="1:83"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C80" s="12"/>
      <c r="CD80" s="12"/>
      <c r="CE80" s="12"/>
    </row>
    <row r="81" spans="1:83"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C81" s="12"/>
      <c r="CD81" s="12"/>
      <c r="CE81" s="12"/>
    </row>
    <row r="82" spans="1:83"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C82" s="12"/>
      <c r="CD82" s="12"/>
      <c r="CE82" s="12"/>
    </row>
    <row r="83" spans="1:83"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C83" s="12"/>
      <c r="CD83" s="12"/>
      <c r="CE83" s="12"/>
    </row>
    <row r="84" spans="1:83"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C84" s="12"/>
      <c r="CD84" s="12"/>
      <c r="CE84" s="12"/>
    </row>
    <row r="85" spans="1:83"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t="s">
        <v>277</v>
      </c>
      <c r="AB85" s="12">
        <v>15</v>
      </c>
      <c r="AC85" s="12" t="s">
        <v>278</v>
      </c>
      <c r="AD85" s="12">
        <v>15</v>
      </c>
      <c r="AE85" s="12" t="s">
        <v>279</v>
      </c>
      <c r="AF85" s="12"/>
      <c r="AG85" s="12" t="s">
        <v>276</v>
      </c>
      <c r="AH85" s="12"/>
      <c r="AI85" s="12" t="s">
        <v>280</v>
      </c>
      <c r="AJ85" s="12"/>
      <c r="AK85" s="12" t="s">
        <v>281</v>
      </c>
      <c r="AL85" s="12"/>
      <c r="AM85" s="12" t="s">
        <v>282</v>
      </c>
      <c r="AN85" s="12"/>
      <c r="AO85" s="12"/>
      <c r="AP85" s="12"/>
      <c r="AQ85" s="12" t="s">
        <v>283</v>
      </c>
      <c r="AR85" s="12"/>
      <c r="AS85" s="12"/>
      <c r="AT85" s="12" t="s">
        <v>284</v>
      </c>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C85" s="12"/>
      <c r="CD85" s="12"/>
      <c r="CE85" s="12"/>
    </row>
    <row r="86" spans="1:83"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t="s">
        <v>334</v>
      </c>
      <c r="AB86" s="12">
        <v>10</v>
      </c>
      <c r="AC86" s="12" t="s">
        <v>335</v>
      </c>
      <c r="AD86" s="12">
        <v>0</v>
      </c>
      <c r="AE86" s="12" t="s">
        <v>336</v>
      </c>
      <c r="AF86" s="12"/>
      <c r="AG86" s="12" t="s">
        <v>337</v>
      </c>
      <c r="AH86" s="12"/>
      <c r="AI86" s="12" t="s">
        <v>338</v>
      </c>
      <c r="AJ86" s="12"/>
      <c r="AK86" s="12" t="s">
        <v>339</v>
      </c>
      <c r="AL86" s="12"/>
      <c r="AM86" s="12" t="s">
        <v>340</v>
      </c>
      <c r="AN86" s="12"/>
      <c r="AO86" s="12"/>
      <c r="AP86" s="12"/>
      <c r="AQ86" s="12" t="s">
        <v>341</v>
      </c>
      <c r="AR86" s="12"/>
      <c r="AS86" s="12"/>
      <c r="AT86" s="12" t="s">
        <v>342</v>
      </c>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C86" s="12"/>
      <c r="CD86" s="12"/>
      <c r="CE86" s="12"/>
    </row>
    <row r="87" spans="1:83"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v>5</v>
      </c>
      <c r="AC87" s="12"/>
      <c r="AD87" s="12"/>
      <c r="AE87" s="12"/>
      <c r="AF87" s="12"/>
      <c r="AG87" s="12" t="s">
        <v>343</v>
      </c>
      <c r="AH87" s="12"/>
      <c r="AI87" s="12"/>
      <c r="AJ87" s="12"/>
      <c r="AK87" s="12"/>
      <c r="AL87" s="12"/>
      <c r="AM87" s="12" t="s">
        <v>344</v>
      </c>
      <c r="AN87" s="12"/>
      <c r="AO87" s="12"/>
      <c r="AP87" s="12"/>
      <c r="AQ87" s="12" t="s">
        <v>345</v>
      </c>
      <c r="AR87" s="12"/>
      <c r="AS87" s="12"/>
      <c r="AT87" s="12" t="s">
        <v>346</v>
      </c>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C87" s="12"/>
      <c r="CD87" s="12"/>
      <c r="CE87" s="12"/>
    </row>
    <row r="88" spans="1:83"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C88" s="12"/>
      <c r="CD88" s="12"/>
      <c r="CE88" s="12"/>
    </row>
    <row r="89" spans="1:83"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C89" s="12"/>
      <c r="CD89" s="12"/>
      <c r="CE89" s="12"/>
    </row>
    <row r="90" spans="1:83"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C90" s="12"/>
      <c r="CD90" s="12"/>
      <c r="CE90" s="12"/>
    </row>
    <row r="91" spans="1:83"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C91" s="12"/>
      <c r="CD91" s="12"/>
      <c r="CE91" s="12"/>
    </row>
    <row r="92" spans="1:83"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C92" s="12"/>
      <c r="CD92" s="12"/>
      <c r="CE92" s="12"/>
    </row>
    <row r="93" spans="1:83"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C93" s="12"/>
      <c r="CD93" s="12"/>
      <c r="CE93" s="12"/>
    </row>
    <row r="94" spans="1:83"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C94" s="12"/>
      <c r="CD94" s="12"/>
      <c r="CE94" s="12"/>
    </row>
    <row r="95" spans="1:83"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C95" s="12"/>
      <c r="CD95" s="12"/>
      <c r="CE95" s="12"/>
    </row>
    <row r="96" spans="1:83"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C96" s="12"/>
      <c r="CD96" s="12"/>
      <c r="CE96" s="12"/>
    </row>
    <row r="97" spans="1:83"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C97" s="12"/>
      <c r="CD97" s="12"/>
      <c r="CE97" s="12"/>
    </row>
    <row r="98" spans="1:83"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C98" s="12"/>
      <c r="CD98" s="12"/>
      <c r="CE98" s="12"/>
    </row>
    <row r="99" spans="1:83"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C99" s="12"/>
      <c r="CD99" s="12"/>
      <c r="CE99" s="12"/>
    </row>
    <row r="100" spans="1:83"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C100" s="12"/>
      <c r="CD100" s="12"/>
      <c r="CE100" s="12"/>
    </row>
    <row r="101" spans="1:83"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C101" s="12"/>
      <c r="CD101" s="12"/>
      <c r="CE101" s="12"/>
    </row>
    <row r="102" spans="1:83"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C102" s="12"/>
      <c r="CD102" s="12"/>
      <c r="CE102" s="12"/>
    </row>
    <row r="103" spans="1:83"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C103" s="12"/>
      <c r="CD103" s="12"/>
      <c r="CE103" s="12"/>
    </row>
    <row r="104" spans="1:83"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C104" s="12"/>
      <c r="CD104" s="12"/>
      <c r="CE104" s="12"/>
    </row>
    <row r="105" spans="1:83"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C105" s="12"/>
      <c r="CD105" s="12"/>
      <c r="CE105" s="12"/>
    </row>
    <row r="106" spans="1:83"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C106" s="12"/>
      <c r="CD106" s="12"/>
      <c r="CE106" s="12"/>
    </row>
    <row r="107" spans="1:83"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C107" s="12"/>
      <c r="CD107" s="12"/>
      <c r="CE107" s="12"/>
    </row>
    <row r="108" spans="1:83"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C108" s="12"/>
      <c r="CD108" s="12"/>
      <c r="CE108" s="12"/>
    </row>
    <row r="109" spans="1:83"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C109" s="12"/>
      <c r="CD109" s="12"/>
      <c r="CE109" s="12"/>
    </row>
    <row r="110" spans="1:83"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C110" s="12"/>
      <c r="CD110" s="12"/>
      <c r="CE110" s="12"/>
    </row>
    <row r="111" spans="1:83"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C111" s="12"/>
      <c r="CD111" s="12"/>
      <c r="CE111" s="12"/>
    </row>
    <row r="112" spans="1:83"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C112" s="12"/>
      <c r="CD112" s="12"/>
      <c r="CE112" s="12"/>
    </row>
    <row r="113" spans="1:83"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C113" s="12"/>
      <c r="CD113" s="12"/>
      <c r="CE113" s="12"/>
    </row>
    <row r="114" spans="1:83"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C114" s="12"/>
      <c r="CD114" s="12"/>
      <c r="CE114" s="12"/>
    </row>
    <row r="115" spans="1:83"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C115" s="12"/>
      <c r="CD115" s="12"/>
      <c r="CE115" s="12"/>
    </row>
    <row r="116" spans="1:83"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C116" s="12"/>
      <c r="CD116" s="12"/>
      <c r="CE116" s="12"/>
    </row>
    <row r="117" spans="1:83"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C117" s="12"/>
      <c r="CD117" s="12"/>
      <c r="CE117" s="12"/>
    </row>
    <row r="118" spans="1:83"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C118" s="12"/>
      <c r="CD118" s="12"/>
      <c r="CE118" s="12"/>
    </row>
    <row r="119" spans="1:83"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C119" s="12"/>
      <c r="CD119" s="12"/>
      <c r="CE119" s="12"/>
    </row>
    <row r="120" spans="1:83"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C120" s="12"/>
      <c r="CD120" s="12"/>
      <c r="CE120" s="12"/>
    </row>
    <row r="121" spans="1:83"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C121" s="12"/>
      <c r="CD121" s="12"/>
      <c r="CE121" s="12"/>
    </row>
    <row r="122" spans="1:83"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C122" s="12"/>
      <c r="CD122" s="12"/>
      <c r="CE122" s="12"/>
    </row>
    <row r="123" spans="1:83"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C123" s="12"/>
      <c r="CD123" s="12"/>
      <c r="CE123" s="12"/>
    </row>
    <row r="124" spans="1:83"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C124" s="12"/>
      <c r="CD124" s="12"/>
      <c r="CE124" s="12"/>
    </row>
    <row r="125" spans="1:83"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C125" s="12"/>
      <c r="CD125" s="12"/>
      <c r="CE125" s="12"/>
    </row>
    <row r="126" spans="1:83"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C126" s="12"/>
      <c r="CD126" s="12"/>
      <c r="CE126" s="12"/>
    </row>
    <row r="127" spans="1:83"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C127" s="12"/>
      <c r="CD127" s="12"/>
      <c r="CE127" s="12"/>
    </row>
    <row r="128" spans="1:83"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C128" s="12"/>
      <c r="CD128" s="12"/>
      <c r="CE128" s="12"/>
    </row>
    <row r="129" spans="1:83"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C129" s="12"/>
      <c r="CD129" s="12"/>
      <c r="CE129" s="12"/>
    </row>
    <row r="130" spans="1:83"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C130" s="12"/>
      <c r="CD130" s="12"/>
      <c r="CE130" s="12"/>
    </row>
    <row r="131" spans="1:83"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C131" s="12"/>
      <c r="CD131" s="12"/>
      <c r="CE131" s="12"/>
    </row>
    <row r="132" spans="1:83"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C132" s="12"/>
      <c r="CD132" s="12"/>
      <c r="CE132" s="12"/>
    </row>
    <row r="133" spans="1:83"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C133" s="12"/>
      <c r="CD133" s="12"/>
      <c r="CE133" s="12"/>
    </row>
    <row r="134" spans="1:83"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C134" s="12"/>
      <c r="CD134" s="12"/>
      <c r="CE134" s="12"/>
    </row>
    <row r="135" spans="1:83"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C135" s="12"/>
      <c r="CD135" s="12"/>
      <c r="CE135" s="12"/>
    </row>
    <row r="136" spans="1:83"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C136" s="12"/>
      <c r="CD136" s="12"/>
      <c r="CE136" s="12"/>
    </row>
    <row r="137" spans="1:83"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C137" s="12"/>
      <c r="CD137" s="12"/>
      <c r="CE137" s="12"/>
    </row>
    <row r="138" spans="1:83"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C138" s="12"/>
      <c r="CD138" s="12"/>
      <c r="CE138" s="12"/>
    </row>
    <row r="139" spans="1:83"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C139" s="12"/>
      <c r="CD139" s="12"/>
      <c r="CE139" s="12"/>
    </row>
    <row r="140" spans="1:83"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C140" s="12"/>
      <c r="CD140" s="12"/>
      <c r="CE140" s="12"/>
    </row>
    <row r="141" spans="1:83"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C141" s="12"/>
      <c r="CD141" s="12"/>
      <c r="CE141" s="12"/>
    </row>
    <row r="142" spans="1:83"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C142" s="12"/>
      <c r="CD142" s="12"/>
      <c r="CE142" s="12"/>
    </row>
    <row r="143" spans="1:83"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C143" s="12"/>
      <c r="CD143" s="12"/>
      <c r="CE143" s="12"/>
    </row>
    <row r="144" spans="1:83"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C144" s="12"/>
      <c r="CD144" s="12"/>
      <c r="CE144" s="12"/>
    </row>
    <row r="145" spans="1:83"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C145" s="12"/>
      <c r="CD145" s="12"/>
      <c r="CE145" s="12"/>
    </row>
    <row r="146" spans="1:83"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C146" s="12"/>
      <c r="CD146" s="12"/>
      <c r="CE146" s="12"/>
    </row>
    <row r="147" spans="1:83"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C147" s="12"/>
      <c r="CD147" s="12"/>
      <c r="CE147" s="12"/>
    </row>
    <row r="148" spans="1:83"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C148" s="12"/>
      <c r="CD148" s="12"/>
      <c r="CE148" s="12"/>
    </row>
    <row r="149" spans="1:83"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C149" s="12"/>
      <c r="CD149" s="12"/>
      <c r="CE149" s="12"/>
    </row>
    <row r="150" spans="1:83"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C150" s="12"/>
      <c r="CD150" s="12"/>
      <c r="CE150" s="12"/>
    </row>
    <row r="151" spans="1:83"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C151" s="12"/>
      <c r="CD151" s="12"/>
      <c r="CE151" s="12"/>
    </row>
    <row r="152" spans="1:83"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C152" s="12"/>
      <c r="CD152" s="12"/>
      <c r="CE152" s="12"/>
    </row>
    <row r="153" spans="1:83"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C153" s="12"/>
      <c r="CD153" s="12"/>
      <c r="CE153" s="12"/>
    </row>
    <row r="154" spans="1:83"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C154" s="12"/>
      <c r="CD154" s="12"/>
      <c r="CE154" s="12"/>
    </row>
    <row r="155" spans="1:83"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C155" s="12"/>
      <c r="CD155" s="12"/>
      <c r="CE155" s="12"/>
    </row>
    <row r="156" spans="1:83"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C156" s="12"/>
      <c r="CD156" s="12"/>
      <c r="CE156" s="12"/>
    </row>
    <row r="157" spans="1:83"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C157" s="12"/>
      <c r="CD157" s="12"/>
      <c r="CE157" s="12"/>
    </row>
    <row r="158" spans="1:83"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C158" s="12"/>
      <c r="CD158" s="12"/>
      <c r="CE158" s="12"/>
    </row>
    <row r="159" spans="1:83"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C159" s="12"/>
      <c r="CD159" s="12"/>
      <c r="CE159" s="12"/>
    </row>
    <row r="160" spans="1:83"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C160" s="12"/>
      <c r="CD160" s="12"/>
      <c r="CE160" s="12"/>
    </row>
    <row r="161" spans="1:83"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C161" s="12"/>
      <c r="CD161" s="12"/>
      <c r="CE161" s="12"/>
    </row>
    <row r="162" spans="1:83"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C162" s="12"/>
      <c r="CD162" s="12"/>
      <c r="CE162" s="12"/>
    </row>
    <row r="163" spans="1:83"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C163" s="12"/>
      <c r="CD163" s="12"/>
      <c r="CE163" s="12"/>
    </row>
    <row r="164" spans="1:83"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C164" s="12"/>
      <c r="CD164" s="12"/>
      <c r="CE164" s="12"/>
    </row>
    <row r="165" spans="1:83"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C165" s="12"/>
      <c r="CD165" s="12"/>
      <c r="CE165" s="12"/>
    </row>
    <row r="166" spans="1:83"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C166" s="12"/>
      <c r="CD166" s="12"/>
      <c r="CE166" s="12"/>
    </row>
    <row r="167" spans="1:83"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C167" s="12"/>
      <c r="CD167" s="12"/>
      <c r="CE167" s="12"/>
    </row>
    <row r="168" spans="1:83"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C168" s="12"/>
      <c r="CD168" s="12"/>
      <c r="CE168" s="12"/>
    </row>
    <row r="169" spans="1:83"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C169" s="12"/>
      <c r="CD169" s="12"/>
      <c r="CE169" s="12"/>
    </row>
    <row r="170" spans="1:83"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C170" s="12"/>
      <c r="CD170" s="12"/>
      <c r="CE170" s="12"/>
    </row>
    <row r="171" spans="1:83"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C171" s="12"/>
      <c r="CD171" s="12"/>
      <c r="CE171" s="12"/>
    </row>
    <row r="172" spans="1:83"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C172" s="12"/>
      <c r="CD172" s="12"/>
      <c r="CE172" s="12"/>
    </row>
    <row r="173" spans="1:83"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C173" s="12"/>
      <c r="CD173" s="12"/>
      <c r="CE173" s="12"/>
    </row>
    <row r="174" spans="1:83"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C174" s="12"/>
      <c r="CD174" s="12"/>
      <c r="CE174" s="12"/>
    </row>
    <row r="175" spans="1:83"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C175" s="12"/>
      <c r="CD175" s="12"/>
      <c r="CE175" s="12"/>
    </row>
    <row r="176" spans="1:83"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C176" s="12"/>
      <c r="CD176" s="12"/>
      <c r="CE176" s="12"/>
    </row>
    <row r="177" spans="1:83"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C177" s="12"/>
      <c r="CD177" s="12"/>
      <c r="CE177" s="12"/>
    </row>
    <row r="178" spans="1:83"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C178" s="12"/>
      <c r="CD178" s="12"/>
      <c r="CE178" s="12"/>
    </row>
    <row r="179" spans="1:83"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C179" s="12"/>
      <c r="CD179" s="12"/>
      <c r="CE179" s="12"/>
    </row>
    <row r="180" spans="1:83"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C180" s="12"/>
      <c r="CD180" s="12"/>
      <c r="CE180" s="12"/>
    </row>
    <row r="181" spans="1:83"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C181" s="12"/>
      <c r="CD181" s="12"/>
      <c r="CE181" s="12"/>
    </row>
    <row r="182" spans="1:83"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C182" s="12"/>
      <c r="CD182" s="12"/>
      <c r="CE182" s="12"/>
    </row>
    <row r="183" spans="1:83"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C183" s="12"/>
      <c r="CD183" s="12"/>
      <c r="CE183" s="12"/>
    </row>
    <row r="184" spans="1:83"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C184" s="12"/>
      <c r="CD184" s="12"/>
      <c r="CE184" s="12"/>
    </row>
    <row r="185" spans="1:83"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C185" s="12"/>
      <c r="CD185" s="12"/>
      <c r="CE185" s="12"/>
    </row>
    <row r="186" spans="1:83"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C186" s="12"/>
      <c r="CD186" s="12"/>
      <c r="CE186" s="12"/>
    </row>
    <row r="187" spans="1:83"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C187" s="12"/>
      <c r="CD187" s="12"/>
      <c r="CE187" s="12"/>
    </row>
    <row r="188" spans="1:83"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C188" s="12"/>
      <c r="CD188" s="12"/>
      <c r="CE188" s="12"/>
    </row>
    <row r="189" spans="1:83"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C189" s="12"/>
      <c r="CD189" s="12"/>
      <c r="CE189" s="12"/>
    </row>
    <row r="190" spans="1:83"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C190" s="12"/>
      <c r="CD190" s="12"/>
      <c r="CE190" s="12"/>
    </row>
    <row r="191" spans="1:83"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C191" s="12"/>
      <c r="CD191" s="12"/>
      <c r="CE191" s="12"/>
    </row>
    <row r="192" spans="1:83"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C192" s="12"/>
      <c r="CD192" s="12"/>
      <c r="CE192" s="12"/>
    </row>
    <row r="193" spans="1:83"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C193" s="12"/>
      <c r="CD193" s="12"/>
      <c r="CE193" s="12"/>
    </row>
    <row r="194" spans="1:83"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C194" s="12"/>
      <c r="CD194" s="12"/>
      <c r="CE194" s="12"/>
    </row>
    <row r="195" spans="1:83"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C195" s="12"/>
      <c r="CD195" s="12"/>
      <c r="CE195" s="12"/>
    </row>
    <row r="196" spans="1:83"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C196" s="12"/>
      <c r="CD196" s="12"/>
      <c r="CE196" s="12"/>
    </row>
    <row r="197" spans="1:83"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C197" s="12"/>
      <c r="CD197" s="12"/>
      <c r="CE197" s="12"/>
    </row>
    <row r="198" spans="1:83"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C198" s="12"/>
      <c r="CD198" s="12"/>
      <c r="CE198" s="12"/>
    </row>
    <row r="199" spans="1:83"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C199" s="12"/>
      <c r="CD199" s="12"/>
      <c r="CE199" s="12"/>
    </row>
    <row r="200" spans="1:83"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C200" s="12"/>
      <c r="CD200" s="12"/>
      <c r="CE200" s="12"/>
    </row>
    <row r="201" spans="1:83"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C201" s="12"/>
      <c r="CD201" s="12"/>
      <c r="CE201" s="12"/>
    </row>
    <row r="202" spans="1:83"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C202" s="12"/>
      <c r="CD202" s="12"/>
      <c r="CE202" s="12"/>
    </row>
    <row r="203" spans="1:83"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C203" s="12"/>
      <c r="CD203" s="12"/>
      <c r="CE203" s="12"/>
    </row>
    <row r="204" spans="1:83"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C204" s="12"/>
      <c r="CD204" s="12"/>
      <c r="CE204" s="12"/>
    </row>
    <row r="205" spans="1:83"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C205" s="12"/>
      <c r="CD205" s="12"/>
      <c r="CE205" s="12"/>
    </row>
    <row r="206" spans="1:83"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C206" s="12"/>
      <c r="CD206" s="12"/>
      <c r="CE206" s="12"/>
    </row>
    <row r="207" spans="1:83"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C207" s="12"/>
      <c r="CD207" s="12"/>
      <c r="CE207" s="12"/>
    </row>
    <row r="208" spans="1:83"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C208" s="12"/>
      <c r="CD208" s="12"/>
      <c r="CE208" s="12"/>
    </row>
    <row r="209" spans="1:83"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C209" s="12"/>
      <c r="CD209" s="12"/>
      <c r="CE209" s="12"/>
    </row>
    <row r="210" spans="1:83"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C210" s="12"/>
      <c r="CD210" s="12"/>
      <c r="CE210" s="12"/>
    </row>
    <row r="211" spans="1:83"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C211" s="12"/>
      <c r="CD211" s="12"/>
      <c r="CE211" s="12"/>
    </row>
    <row r="212" spans="1:83"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C212" s="12"/>
      <c r="CD212" s="12"/>
      <c r="CE212" s="12"/>
    </row>
    <row r="213" spans="1:83"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C213" s="12"/>
      <c r="CD213" s="12"/>
      <c r="CE213" s="12"/>
    </row>
    <row r="214" spans="1:83"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C214" s="12"/>
      <c r="CD214" s="12"/>
      <c r="CE214" s="12"/>
    </row>
    <row r="215" spans="1:83"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C215" s="12"/>
      <c r="CD215" s="12"/>
      <c r="CE215" s="12"/>
    </row>
    <row r="216" spans="1:83"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C216" s="12"/>
      <c r="CD216" s="12"/>
      <c r="CE216" s="12"/>
    </row>
    <row r="217" spans="1:83"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C217" s="12"/>
      <c r="CD217" s="12"/>
      <c r="CE217" s="12"/>
    </row>
    <row r="218" spans="1:83"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C218" s="12"/>
      <c r="CD218" s="12"/>
      <c r="CE218" s="12"/>
    </row>
    <row r="219" spans="1:83"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C219" s="12"/>
      <c r="CD219" s="12"/>
      <c r="CE219" s="12"/>
    </row>
    <row r="220" spans="1:83"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C220" s="12"/>
      <c r="CD220" s="12"/>
      <c r="CE220" s="12"/>
    </row>
    <row r="221" spans="1:83"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C221" s="12"/>
      <c r="CD221" s="12"/>
      <c r="CE221" s="12"/>
    </row>
    <row r="222" spans="1:83"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C222" s="12"/>
      <c r="CD222" s="12"/>
      <c r="CE222" s="12"/>
    </row>
    <row r="223" spans="1:83"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C223" s="12"/>
      <c r="CD223" s="12"/>
      <c r="CE223" s="12"/>
    </row>
    <row r="224" spans="1:83"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C224" s="12"/>
      <c r="CD224" s="12"/>
      <c r="CE224" s="12"/>
    </row>
    <row r="225" spans="1:83"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C225" s="12"/>
      <c r="CD225" s="12"/>
      <c r="CE225" s="12"/>
    </row>
    <row r="226" spans="1:83"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C226" s="12"/>
      <c r="CD226" s="12"/>
      <c r="CE226" s="12"/>
    </row>
    <row r="227" spans="1:83"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C227" s="12"/>
      <c r="CD227" s="12"/>
      <c r="CE227" s="12"/>
    </row>
    <row r="228" spans="1:83"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C228" s="12"/>
      <c r="CD228" s="12"/>
      <c r="CE228" s="12"/>
    </row>
    <row r="229" spans="1:83"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C229" s="12"/>
      <c r="CD229" s="12"/>
      <c r="CE229" s="12"/>
    </row>
    <row r="230" spans="1:83"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C230" s="12"/>
      <c r="CD230" s="12"/>
      <c r="CE230" s="12"/>
    </row>
    <row r="231" spans="1:83"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C231" s="12"/>
      <c r="CD231" s="12"/>
      <c r="CE231" s="12"/>
    </row>
    <row r="232" spans="1:83"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C232" s="12"/>
      <c r="CD232" s="12"/>
      <c r="CE232" s="12"/>
    </row>
    <row r="233" spans="1:83"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C233" s="12"/>
      <c r="CD233" s="12"/>
      <c r="CE233" s="12"/>
    </row>
    <row r="234" spans="1:83"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C234" s="12"/>
      <c r="CD234" s="12"/>
      <c r="CE234" s="12"/>
    </row>
    <row r="235" spans="1:83"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C235" s="12"/>
      <c r="CD235" s="12"/>
      <c r="CE235" s="12"/>
    </row>
    <row r="236" spans="1:83"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C236" s="12"/>
      <c r="CD236" s="12"/>
      <c r="CE236" s="12"/>
    </row>
    <row r="237" spans="1:83"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C237" s="12"/>
      <c r="CD237" s="12"/>
      <c r="CE237" s="12"/>
    </row>
    <row r="238" spans="1:83"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C238" s="12"/>
      <c r="CD238" s="12"/>
      <c r="CE238" s="12"/>
    </row>
    <row r="239" spans="1:83"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C239" s="12"/>
      <c r="CD239" s="12"/>
      <c r="CE239" s="12"/>
    </row>
    <row r="240" spans="1:83"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C240" s="12"/>
      <c r="CD240" s="12"/>
      <c r="CE240" s="12"/>
    </row>
    <row r="241" spans="1:83"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C241" s="12"/>
      <c r="CD241" s="12"/>
      <c r="CE241" s="12"/>
    </row>
    <row r="242" spans="1:83"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C242" s="12"/>
      <c r="CD242" s="12"/>
      <c r="CE242" s="12"/>
    </row>
    <row r="243" spans="1:83"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C243" s="12"/>
      <c r="CD243" s="12"/>
      <c r="CE243" s="12"/>
    </row>
    <row r="244" spans="1:83"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C244" s="12"/>
      <c r="CD244" s="12"/>
      <c r="CE244" s="12"/>
    </row>
    <row r="245" spans="1:83"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C245" s="12"/>
      <c r="CD245" s="12"/>
      <c r="CE245" s="12"/>
    </row>
    <row r="246" spans="1:83"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C246" s="12"/>
      <c r="CD246" s="12"/>
      <c r="CE246" s="12"/>
    </row>
    <row r="247" spans="1:83"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C247" s="12"/>
      <c r="CD247" s="12"/>
      <c r="CE247" s="12"/>
    </row>
    <row r="248" spans="1:83"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C248" s="12"/>
      <c r="CD248" s="12"/>
      <c r="CE248" s="12"/>
    </row>
    <row r="249" spans="1:83"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C249" s="12"/>
      <c r="CD249" s="12"/>
      <c r="CE249" s="12"/>
    </row>
    <row r="250" spans="1:83"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C250" s="12"/>
      <c r="CD250" s="12"/>
      <c r="CE250" s="12"/>
    </row>
    <row r="251" spans="1:83"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C251" s="12"/>
      <c r="CD251" s="12"/>
      <c r="CE251" s="12"/>
    </row>
    <row r="252" spans="1:83"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C252" s="12"/>
      <c r="CD252" s="12"/>
      <c r="CE252" s="12"/>
    </row>
    <row r="253" spans="1:83"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C253" s="12"/>
      <c r="CD253" s="12"/>
      <c r="CE253" s="12"/>
    </row>
    <row r="254" spans="1:83"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C254" s="12"/>
      <c r="CD254" s="12"/>
      <c r="CE254" s="12"/>
    </row>
    <row r="255" spans="1:83"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C255" s="12"/>
      <c r="CD255" s="12"/>
      <c r="CE255" s="12"/>
    </row>
    <row r="256" spans="1:83"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C256" s="12"/>
      <c r="CD256" s="12"/>
      <c r="CE256" s="12"/>
    </row>
    <row r="257" spans="1:83"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C257" s="12"/>
      <c r="CD257" s="12"/>
      <c r="CE257" s="12"/>
    </row>
    <row r="258" spans="1:83"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C258" s="12"/>
      <c r="CD258" s="12"/>
      <c r="CE258" s="12"/>
    </row>
    <row r="259" spans="1:83"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C259" s="12"/>
      <c r="CD259" s="12"/>
      <c r="CE259" s="12"/>
    </row>
    <row r="260" spans="1:83"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C260" s="12"/>
      <c r="CD260" s="12"/>
      <c r="CE260" s="12"/>
    </row>
    <row r="261" spans="1:83"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C261" s="12"/>
      <c r="CD261" s="12"/>
      <c r="CE261" s="12"/>
    </row>
    <row r="262" spans="1:83"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C262" s="12"/>
      <c r="CD262" s="12"/>
      <c r="CE262" s="12"/>
    </row>
    <row r="263" spans="1:83"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C263" s="12"/>
      <c r="CD263" s="12"/>
      <c r="CE263" s="12"/>
    </row>
    <row r="264" spans="1:83"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C264" s="12"/>
      <c r="CD264" s="12"/>
      <c r="CE264" s="12"/>
    </row>
    <row r="265" spans="1:83"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C265" s="12"/>
      <c r="CD265" s="12"/>
      <c r="CE265" s="12"/>
    </row>
    <row r="266" spans="1:83"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C266" s="12"/>
      <c r="CD266" s="12"/>
      <c r="CE266" s="12"/>
    </row>
    <row r="267" spans="1:83"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C267" s="12"/>
      <c r="CD267" s="12"/>
      <c r="CE267" s="12"/>
    </row>
    <row r="268" spans="1:83"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C268" s="12"/>
      <c r="CD268" s="12"/>
      <c r="CE268" s="12"/>
    </row>
    <row r="269" spans="1:83"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C269" s="12"/>
      <c r="CD269" s="12"/>
      <c r="CE269" s="12"/>
    </row>
    <row r="270" spans="1:83"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C270" s="12"/>
      <c r="CD270" s="12"/>
      <c r="CE270" s="12"/>
    </row>
    <row r="271" spans="1:83"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C271" s="12"/>
      <c r="CD271" s="12"/>
      <c r="CE271" s="12"/>
    </row>
    <row r="272" spans="1:83"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C272" s="12"/>
      <c r="CD272" s="12"/>
      <c r="CE272" s="12"/>
    </row>
    <row r="273" spans="1:83"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C273" s="12"/>
      <c r="CD273" s="12"/>
      <c r="CE273" s="12"/>
    </row>
    <row r="274" spans="1:83"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C274" s="12"/>
      <c r="CD274" s="12"/>
      <c r="CE274" s="12"/>
    </row>
    <row r="275" spans="1:83"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C275" s="12"/>
      <c r="CD275" s="12"/>
      <c r="CE275" s="12"/>
    </row>
    <row r="276" spans="1:83"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C276" s="12"/>
      <c r="CD276" s="12"/>
      <c r="CE276" s="12"/>
    </row>
    <row r="277" spans="1:83"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C277" s="12"/>
      <c r="CD277" s="12"/>
      <c r="CE277" s="12"/>
    </row>
    <row r="278" spans="1:83"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C278" s="12"/>
      <c r="CD278" s="12"/>
      <c r="CE278" s="12"/>
    </row>
    <row r="279" spans="1:83"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C279" s="12"/>
      <c r="CD279" s="12"/>
      <c r="CE279" s="12"/>
    </row>
    <row r="280" spans="1:83"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C280" s="12"/>
      <c r="CD280" s="12"/>
      <c r="CE280" s="12"/>
    </row>
    <row r="281" spans="1:83"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C281" s="12"/>
      <c r="CD281" s="12"/>
      <c r="CE281" s="12"/>
    </row>
    <row r="282" spans="1:83"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C282" s="12"/>
      <c r="CD282" s="12"/>
      <c r="CE282" s="12"/>
    </row>
    <row r="283" spans="1:83"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C283" s="12"/>
      <c r="CD283" s="12"/>
      <c r="CE283" s="12"/>
    </row>
    <row r="284" spans="1:83"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C284" s="12"/>
      <c r="CD284" s="12"/>
      <c r="CE284" s="12"/>
    </row>
    <row r="285" spans="1:83"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C285" s="12"/>
      <c r="CD285" s="12"/>
      <c r="CE285" s="12"/>
    </row>
    <row r="286" spans="1:83"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C286" s="12"/>
      <c r="CD286" s="12"/>
      <c r="CE286" s="12"/>
    </row>
    <row r="287" spans="1:83"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C287" s="12"/>
      <c r="CD287" s="12"/>
      <c r="CE287" s="12"/>
    </row>
    <row r="288" spans="1:83" ht="15.75" customHeight="1">
      <c r="BX288" s="37"/>
    </row>
    <row r="289" spans="76:76" ht="15.75" customHeight="1">
      <c r="BX289" s="37"/>
    </row>
    <row r="290" spans="76:76" ht="15.75" customHeight="1">
      <c r="BX290" s="37"/>
    </row>
    <row r="291" spans="76:76" ht="15.75" customHeight="1">
      <c r="BX291" s="37"/>
    </row>
    <row r="292" spans="76:76" ht="15.75" customHeight="1">
      <c r="BX292" s="37"/>
    </row>
    <row r="293" spans="76:76" ht="15.75" customHeight="1">
      <c r="BX293" s="37"/>
    </row>
    <row r="294" spans="76:76" ht="15.75" customHeight="1">
      <c r="BX294" s="37"/>
    </row>
    <row r="295" spans="76:76" ht="15.75" customHeight="1">
      <c r="BX295" s="37"/>
    </row>
    <row r="296" spans="76:76" ht="15.75" customHeight="1">
      <c r="BX296" s="37"/>
    </row>
    <row r="297" spans="76:76" ht="15.75" customHeight="1">
      <c r="BX297" s="37"/>
    </row>
    <row r="298" spans="76:76" ht="15.75" customHeight="1">
      <c r="BX298" s="37"/>
    </row>
    <row r="299" spans="76:76" ht="15.75" customHeight="1">
      <c r="BX299" s="37"/>
    </row>
    <row r="300" spans="76:76" ht="15.75" customHeight="1">
      <c r="BX300" s="37"/>
    </row>
    <row r="301" spans="76:76" ht="15.75" customHeight="1">
      <c r="BX301" s="37"/>
    </row>
    <row r="302" spans="76:76" ht="15.75" customHeight="1">
      <c r="BX302" s="37"/>
    </row>
    <row r="303" spans="76:76" ht="15.75" customHeight="1">
      <c r="BX303" s="37"/>
    </row>
    <row r="304" spans="76:76" ht="15.75" customHeight="1">
      <c r="BX304" s="37"/>
    </row>
    <row r="305" spans="76:76" ht="15.75" customHeight="1">
      <c r="BX305" s="37"/>
    </row>
    <row r="306" spans="76:76" ht="15.75" customHeight="1">
      <c r="BX306" s="37"/>
    </row>
    <row r="307" spans="76:76" ht="15.75" customHeight="1">
      <c r="BX307" s="37"/>
    </row>
    <row r="308" spans="76:76" ht="15.75" customHeight="1">
      <c r="BX308" s="37"/>
    </row>
    <row r="309" spans="76:76" ht="15.75" customHeight="1">
      <c r="BX309" s="37"/>
    </row>
    <row r="310" spans="76:76" ht="15.75" customHeight="1">
      <c r="BX310" s="37"/>
    </row>
    <row r="311" spans="76:76" ht="15.75" customHeight="1">
      <c r="BX311" s="37"/>
    </row>
    <row r="312" spans="76:76" ht="15.75" customHeight="1">
      <c r="BX312" s="37"/>
    </row>
    <row r="313" spans="76:76" ht="15.75" customHeight="1">
      <c r="BX313" s="37"/>
    </row>
    <row r="314" spans="76:76" ht="15.75" customHeight="1">
      <c r="BX314" s="37"/>
    </row>
    <row r="315" spans="76:76" ht="15.75" customHeight="1">
      <c r="BX315" s="37"/>
    </row>
    <row r="316" spans="76:76" ht="15.75" customHeight="1">
      <c r="BX316" s="37"/>
    </row>
    <row r="317" spans="76:76" ht="15.75" customHeight="1">
      <c r="BX317" s="37"/>
    </row>
    <row r="318" spans="76:76" ht="15.75" customHeight="1">
      <c r="BX318" s="37"/>
    </row>
    <row r="319" spans="76:76" ht="15.75" customHeight="1">
      <c r="BX319" s="37"/>
    </row>
    <row r="320" spans="76:76" ht="15.75" customHeight="1">
      <c r="BX320" s="37"/>
    </row>
    <row r="321" spans="76:76" ht="15.75" customHeight="1">
      <c r="BX321" s="37"/>
    </row>
    <row r="322" spans="76:76" ht="15.75" customHeight="1">
      <c r="BX322" s="37"/>
    </row>
    <row r="323" spans="76:76" ht="15.75" customHeight="1">
      <c r="BX323" s="37"/>
    </row>
    <row r="324" spans="76:76" ht="15.75" customHeight="1">
      <c r="BX324" s="37"/>
    </row>
    <row r="325" spans="76:76" ht="15.75" customHeight="1">
      <c r="BX325" s="37"/>
    </row>
    <row r="326" spans="76:76" ht="15.75" customHeight="1">
      <c r="BX326" s="37"/>
    </row>
    <row r="327" spans="76:76" ht="15.75" customHeight="1">
      <c r="BX327" s="37"/>
    </row>
    <row r="328" spans="76:76" ht="15.75" customHeight="1">
      <c r="BX328" s="37"/>
    </row>
    <row r="329" spans="76:76" ht="15.75" customHeight="1">
      <c r="BX329" s="37"/>
    </row>
    <row r="330" spans="76:76" ht="15.75" customHeight="1">
      <c r="BX330" s="37"/>
    </row>
    <row r="331" spans="76:76" ht="15.75" customHeight="1">
      <c r="BX331" s="37"/>
    </row>
    <row r="332" spans="76:76" ht="15.75" customHeight="1">
      <c r="BX332" s="37"/>
    </row>
    <row r="333" spans="76:76" ht="15.75" customHeight="1">
      <c r="BX333" s="37"/>
    </row>
    <row r="334" spans="76:76" ht="15.75" customHeight="1">
      <c r="BX334" s="37"/>
    </row>
    <row r="335" spans="76:76" ht="15.75" customHeight="1">
      <c r="BX335" s="37"/>
    </row>
    <row r="336" spans="76:76" ht="15.75" customHeight="1">
      <c r="BX336" s="37"/>
    </row>
    <row r="337" spans="76:76" ht="15.75" customHeight="1">
      <c r="BX337" s="37"/>
    </row>
    <row r="338" spans="76:76" ht="15.75" customHeight="1">
      <c r="BX338" s="37"/>
    </row>
    <row r="339" spans="76:76" ht="15.75" customHeight="1">
      <c r="BX339" s="37"/>
    </row>
    <row r="340" spans="76:76" ht="15.75" customHeight="1">
      <c r="BX340" s="37"/>
    </row>
    <row r="341" spans="76:76" ht="15.75" customHeight="1">
      <c r="BX341" s="37"/>
    </row>
    <row r="342" spans="76:76" ht="15.75" customHeight="1">
      <c r="BX342" s="37"/>
    </row>
    <row r="343" spans="76:76" ht="15.75" customHeight="1">
      <c r="BX343" s="37"/>
    </row>
    <row r="344" spans="76:76" ht="15.75" customHeight="1">
      <c r="BX344" s="37"/>
    </row>
    <row r="345" spans="76:76" ht="15.75" customHeight="1">
      <c r="BX345" s="37"/>
    </row>
    <row r="346" spans="76:76" ht="15.75" customHeight="1">
      <c r="BX346" s="37"/>
    </row>
    <row r="347" spans="76:76" ht="15.75" customHeight="1">
      <c r="BX347" s="37"/>
    </row>
    <row r="348" spans="76:76" ht="15.75" customHeight="1">
      <c r="BX348" s="37"/>
    </row>
    <row r="349" spans="76:76" ht="15.75" customHeight="1">
      <c r="BX349" s="37"/>
    </row>
    <row r="350" spans="76:76" ht="15.75" customHeight="1">
      <c r="BX350" s="37"/>
    </row>
    <row r="351" spans="76:76" ht="15.75" customHeight="1">
      <c r="BX351" s="37"/>
    </row>
    <row r="352" spans="76:76" ht="15.75" customHeight="1">
      <c r="BX352" s="37"/>
    </row>
    <row r="353" spans="76:76" ht="15.75" customHeight="1">
      <c r="BX353" s="37"/>
    </row>
    <row r="354" spans="76:76" ht="15.75" customHeight="1">
      <c r="BX354" s="37"/>
    </row>
    <row r="355" spans="76:76" ht="15.75" customHeight="1">
      <c r="BX355" s="37"/>
    </row>
    <row r="356" spans="76:76" ht="15.75" customHeight="1">
      <c r="BX356" s="37"/>
    </row>
    <row r="357" spans="76:76" ht="15.75" customHeight="1">
      <c r="BX357" s="37"/>
    </row>
    <row r="358" spans="76:76" ht="15.75" customHeight="1">
      <c r="BX358" s="37"/>
    </row>
    <row r="359" spans="76:76" ht="15.75" customHeight="1">
      <c r="BX359" s="37"/>
    </row>
    <row r="360" spans="76:76" ht="15.75" customHeight="1">
      <c r="BX360" s="37"/>
    </row>
    <row r="361" spans="76:76" ht="15.75" customHeight="1">
      <c r="BX361" s="37"/>
    </row>
    <row r="362" spans="76:76" ht="15.75" customHeight="1">
      <c r="BX362" s="37"/>
    </row>
    <row r="363" spans="76:76" ht="15.75" customHeight="1">
      <c r="BX363" s="37"/>
    </row>
    <row r="364" spans="76:76" ht="15.75" customHeight="1">
      <c r="BX364" s="37"/>
    </row>
    <row r="365" spans="76:76" ht="15.75" customHeight="1">
      <c r="BX365" s="37"/>
    </row>
    <row r="366" spans="76:76" ht="15.75" customHeight="1">
      <c r="BX366" s="37"/>
    </row>
    <row r="367" spans="76:76" ht="15.75" customHeight="1">
      <c r="BX367" s="37"/>
    </row>
    <row r="368" spans="76:76" ht="15.75" customHeight="1">
      <c r="BX368" s="37"/>
    </row>
    <row r="369" spans="76:76" ht="15.75" customHeight="1">
      <c r="BX369" s="37"/>
    </row>
    <row r="370" spans="76:76" ht="15.75" customHeight="1">
      <c r="BX370" s="37"/>
    </row>
    <row r="371" spans="76:76" ht="15.75" customHeight="1">
      <c r="BX371" s="37"/>
    </row>
    <row r="372" spans="76:76" ht="15.75" customHeight="1">
      <c r="BX372" s="37"/>
    </row>
    <row r="373" spans="76:76" ht="15.75" customHeight="1">
      <c r="BX373" s="37"/>
    </row>
    <row r="374" spans="76:76" ht="15.75" customHeight="1">
      <c r="BX374" s="37"/>
    </row>
    <row r="375" spans="76:76" ht="15.75" customHeight="1">
      <c r="BX375" s="37"/>
    </row>
    <row r="376" spans="76:76" ht="15.75" customHeight="1">
      <c r="BX376" s="37"/>
    </row>
    <row r="377" spans="76:76" ht="15.75" customHeight="1">
      <c r="BX377" s="37"/>
    </row>
    <row r="378" spans="76:76" ht="15.75" customHeight="1">
      <c r="BX378" s="37"/>
    </row>
    <row r="379" spans="76:76" ht="15.75" customHeight="1">
      <c r="BX379" s="37"/>
    </row>
    <row r="380" spans="76:76" ht="15.75" customHeight="1">
      <c r="BX380" s="37"/>
    </row>
    <row r="381" spans="76:76" ht="15.75" customHeight="1">
      <c r="BX381" s="37"/>
    </row>
    <row r="382" spans="76:76" ht="15.75" customHeight="1">
      <c r="BX382" s="37"/>
    </row>
    <row r="383" spans="76:76" ht="15.75" customHeight="1">
      <c r="BX383" s="37"/>
    </row>
    <row r="384" spans="76:76" ht="15.75" customHeight="1">
      <c r="BX384" s="37"/>
    </row>
    <row r="385" spans="76:76" ht="15.75" customHeight="1">
      <c r="BX385" s="37"/>
    </row>
    <row r="386" spans="76:76" ht="15.75" customHeight="1">
      <c r="BX386" s="37"/>
    </row>
    <row r="387" spans="76:76" ht="15.75" customHeight="1">
      <c r="BX387" s="37"/>
    </row>
    <row r="388" spans="76:76" ht="15.75" customHeight="1">
      <c r="BX388" s="37"/>
    </row>
    <row r="389" spans="76:76" ht="15.75" customHeight="1">
      <c r="BX389" s="37"/>
    </row>
    <row r="390" spans="76:76" ht="15.75" customHeight="1">
      <c r="BX390" s="37"/>
    </row>
    <row r="391" spans="76:76" ht="15.75" customHeight="1">
      <c r="BX391" s="37"/>
    </row>
    <row r="392" spans="76:76" ht="15.75" customHeight="1">
      <c r="BX392" s="37"/>
    </row>
    <row r="393" spans="76:76" ht="15.75" customHeight="1">
      <c r="BX393" s="37"/>
    </row>
    <row r="394" spans="76:76" ht="15.75" customHeight="1">
      <c r="BX394" s="37"/>
    </row>
    <row r="395" spans="76:76" ht="15.75" customHeight="1">
      <c r="BX395" s="37"/>
    </row>
    <row r="396" spans="76:76" ht="15.75" customHeight="1">
      <c r="BX396" s="37"/>
    </row>
    <row r="397" spans="76:76" ht="15.75" customHeight="1">
      <c r="BX397" s="37"/>
    </row>
    <row r="398" spans="76:76" ht="15.75" customHeight="1">
      <c r="BX398" s="37"/>
    </row>
    <row r="399" spans="76:76" ht="15.75" customHeight="1">
      <c r="BX399" s="37"/>
    </row>
    <row r="400" spans="76:76" ht="15.75" customHeight="1">
      <c r="BX400" s="37"/>
    </row>
    <row r="401" spans="76:76" ht="15.75" customHeight="1">
      <c r="BX401" s="37"/>
    </row>
    <row r="402" spans="76:76" ht="15.75" customHeight="1">
      <c r="BX402" s="37"/>
    </row>
    <row r="403" spans="76:76" ht="15.75" customHeight="1">
      <c r="BX403" s="37"/>
    </row>
    <row r="404" spans="76:76" ht="15.75" customHeight="1">
      <c r="BX404" s="37"/>
    </row>
    <row r="405" spans="76:76" ht="15.75" customHeight="1">
      <c r="BX405" s="37"/>
    </row>
    <row r="406" spans="76:76" ht="15.75" customHeight="1">
      <c r="BX406" s="37"/>
    </row>
    <row r="407" spans="76:76" ht="15.75" customHeight="1">
      <c r="BX407" s="37"/>
    </row>
    <row r="408" spans="76:76" ht="15.75" customHeight="1">
      <c r="BX408" s="37"/>
    </row>
    <row r="409" spans="76:76" ht="15.75" customHeight="1">
      <c r="BX409" s="37"/>
    </row>
    <row r="410" spans="76:76" ht="15.75" customHeight="1">
      <c r="BX410" s="37"/>
    </row>
    <row r="411" spans="76:76" ht="15.75" customHeight="1">
      <c r="BX411" s="37"/>
    </row>
    <row r="412" spans="76:76" ht="15.75" customHeight="1">
      <c r="BX412" s="37"/>
    </row>
    <row r="413" spans="76:76" ht="15.75" customHeight="1">
      <c r="BX413" s="37"/>
    </row>
    <row r="414" spans="76:76" ht="15.75" customHeight="1">
      <c r="BX414" s="37"/>
    </row>
    <row r="415" spans="76:76" ht="15.75" customHeight="1">
      <c r="BX415" s="37"/>
    </row>
    <row r="416" spans="76:76" ht="15.75" customHeight="1">
      <c r="BX416" s="37"/>
    </row>
    <row r="417" spans="76:76" ht="15.75" customHeight="1">
      <c r="BX417" s="37"/>
    </row>
    <row r="418" spans="76:76" ht="15.75" customHeight="1">
      <c r="BX418" s="37"/>
    </row>
    <row r="419" spans="76:76" ht="15.75" customHeight="1">
      <c r="BX419" s="37"/>
    </row>
    <row r="420" spans="76:76" ht="15.75" customHeight="1">
      <c r="BX420" s="37"/>
    </row>
    <row r="421" spans="76:76" ht="15.75" customHeight="1">
      <c r="BX421" s="37"/>
    </row>
    <row r="422" spans="76:76" ht="15.75" customHeight="1">
      <c r="BX422" s="37"/>
    </row>
    <row r="423" spans="76:76" ht="15.75" customHeight="1">
      <c r="BX423" s="37"/>
    </row>
    <row r="424" spans="76:76" ht="15.75" customHeight="1">
      <c r="BX424" s="37"/>
    </row>
    <row r="425" spans="76:76" ht="15.75" customHeight="1">
      <c r="BX425" s="37"/>
    </row>
    <row r="426" spans="76:76" ht="15.75" customHeight="1">
      <c r="BX426" s="37"/>
    </row>
    <row r="427" spans="76:76" ht="15.75" customHeight="1">
      <c r="BX427" s="37"/>
    </row>
    <row r="428" spans="76:76" ht="15.75" customHeight="1">
      <c r="BX428" s="37"/>
    </row>
    <row r="429" spans="76:76" ht="15.75" customHeight="1">
      <c r="BX429" s="37"/>
    </row>
    <row r="430" spans="76:76" ht="15.75" customHeight="1">
      <c r="BX430" s="37"/>
    </row>
    <row r="431" spans="76:76" ht="15.75" customHeight="1">
      <c r="BX431" s="37"/>
    </row>
    <row r="432" spans="76:76" ht="15.75" customHeight="1">
      <c r="BX432" s="37"/>
    </row>
    <row r="433" spans="76:76" ht="15.75" customHeight="1">
      <c r="BX433" s="37"/>
    </row>
    <row r="434" spans="76:76" ht="15.75" customHeight="1">
      <c r="BX434" s="37"/>
    </row>
    <row r="435" spans="76:76" ht="15.75" customHeight="1">
      <c r="BX435" s="37"/>
    </row>
    <row r="436" spans="76:76" ht="15.75" customHeight="1">
      <c r="BX436" s="37"/>
    </row>
    <row r="437" spans="76:76" ht="15.75" customHeight="1">
      <c r="BX437" s="37"/>
    </row>
    <row r="438" spans="76:76" ht="15.75" customHeight="1">
      <c r="BX438" s="37"/>
    </row>
    <row r="439" spans="76:76" ht="15.75" customHeight="1">
      <c r="BX439" s="37"/>
    </row>
    <row r="440" spans="76:76" ht="15.75" customHeight="1">
      <c r="BX440" s="37"/>
    </row>
    <row r="441" spans="76:76" ht="15.75" customHeight="1">
      <c r="BX441" s="37"/>
    </row>
    <row r="442" spans="76:76" ht="15.75" customHeight="1">
      <c r="BX442" s="37"/>
    </row>
    <row r="443" spans="76:76" ht="15.75" customHeight="1">
      <c r="BX443" s="37"/>
    </row>
    <row r="444" spans="76:76" ht="15.75" customHeight="1">
      <c r="BX444" s="37"/>
    </row>
    <row r="445" spans="76:76" ht="15.75" customHeight="1">
      <c r="BX445" s="37"/>
    </row>
    <row r="446" spans="76:76" ht="15.75" customHeight="1">
      <c r="BX446" s="37"/>
    </row>
    <row r="447" spans="76:76" ht="15.75" customHeight="1">
      <c r="BX447" s="37"/>
    </row>
    <row r="448" spans="76:76" ht="15.75" customHeight="1">
      <c r="BX448" s="37"/>
    </row>
    <row r="449" spans="76:76" ht="15.75" customHeight="1">
      <c r="BX449" s="37"/>
    </row>
    <row r="450" spans="76:76" ht="15.75" customHeight="1">
      <c r="BX450" s="37"/>
    </row>
    <row r="451" spans="76:76" ht="15.75" customHeight="1">
      <c r="BX451" s="37"/>
    </row>
    <row r="452" spans="76:76" ht="15.75" customHeight="1">
      <c r="BX452" s="37"/>
    </row>
    <row r="453" spans="76:76" ht="15.75" customHeight="1">
      <c r="BX453" s="37"/>
    </row>
    <row r="454" spans="76:76" ht="15.75" customHeight="1">
      <c r="BX454" s="37"/>
    </row>
    <row r="455" spans="76:76" ht="15.75" customHeight="1">
      <c r="BX455" s="37"/>
    </row>
    <row r="456" spans="76:76" ht="15.75" customHeight="1">
      <c r="BX456" s="37"/>
    </row>
    <row r="457" spans="76:76" ht="15.75" customHeight="1">
      <c r="BX457" s="37"/>
    </row>
    <row r="458" spans="76:76" ht="15.75" customHeight="1">
      <c r="BX458" s="37"/>
    </row>
    <row r="459" spans="76:76" ht="15.75" customHeight="1">
      <c r="BX459" s="37"/>
    </row>
    <row r="460" spans="76:76" ht="15.75" customHeight="1">
      <c r="BX460" s="37"/>
    </row>
    <row r="461" spans="76:76" ht="15.75" customHeight="1">
      <c r="BX461" s="37"/>
    </row>
    <row r="462" spans="76:76" ht="15.75" customHeight="1">
      <c r="BX462" s="37"/>
    </row>
    <row r="463" spans="76:76" ht="15.75" customHeight="1">
      <c r="BX463" s="37"/>
    </row>
    <row r="464" spans="76:76" ht="15.75" customHeight="1">
      <c r="BX464" s="37"/>
    </row>
    <row r="465" spans="76:76" ht="15.75" customHeight="1">
      <c r="BX465" s="37"/>
    </row>
    <row r="466" spans="76:76" ht="15.75" customHeight="1">
      <c r="BX466" s="37"/>
    </row>
    <row r="467" spans="76:76" ht="15.75" customHeight="1">
      <c r="BX467" s="37"/>
    </row>
    <row r="468" spans="76:76" ht="15.75" customHeight="1">
      <c r="BX468" s="37"/>
    </row>
    <row r="469" spans="76:76" ht="15.75" customHeight="1">
      <c r="BX469" s="37"/>
    </row>
    <row r="470" spans="76:76" ht="15.75" customHeight="1">
      <c r="BX470" s="37"/>
    </row>
    <row r="471" spans="76:76" ht="15.75" customHeight="1">
      <c r="BX471" s="37"/>
    </row>
    <row r="472" spans="76:76" ht="15.75" customHeight="1">
      <c r="BX472" s="37"/>
    </row>
    <row r="473" spans="76:76" ht="15.75" customHeight="1">
      <c r="BX473" s="37"/>
    </row>
    <row r="474" spans="76:76" ht="15.75" customHeight="1">
      <c r="BX474" s="37"/>
    </row>
    <row r="475" spans="76:76" ht="15.75" customHeight="1">
      <c r="BX475" s="37"/>
    </row>
    <row r="476" spans="76:76" ht="15.75" customHeight="1">
      <c r="BX476" s="37"/>
    </row>
    <row r="477" spans="76:76" ht="15.75" customHeight="1">
      <c r="BX477" s="37"/>
    </row>
    <row r="478" spans="76:76" ht="15.75" customHeight="1">
      <c r="BX478" s="37"/>
    </row>
    <row r="479" spans="76:76" ht="15.75" customHeight="1">
      <c r="BX479" s="37"/>
    </row>
    <row r="480" spans="76:76" ht="15.75" customHeight="1">
      <c r="BX480" s="37"/>
    </row>
    <row r="481" spans="76:76" ht="15.75" customHeight="1">
      <c r="BX481" s="37"/>
    </row>
    <row r="482" spans="76:76" ht="15.75" customHeight="1">
      <c r="BX482" s="37"/>
    </row>
    <row r="483" spans="76:76" ht="15.75" customHeight="1">
      <c r="BX483" s="37"/>
    </row>
    <row r="484" spans="76:76" ht="15.75" customHeight="1">
      <c r="BX484" s="37"/>
    </row>
    <row r="485" spans="76:76" ht="15.75" customHeight="1">
      <c r="BX485" s="37"/>
    </row>
    <row r="486" spans="76:76" ht="15.75" customHeight="1">
      <c r="BX486" s="37"/>
    </row>
    <row r="487" spans="76:76" ht="15.75" customHeight="1">
      <c r="BX487" s="37"/>
    </row>
    <row r="488" spans="76:76" ht="15.75" customHeight="1">
      <c r="BX488" s="37"/>
    </row>
    <row r="489" spans="76:76" ht="15.75" customHeight="1">
      <c r="BX489" s="37"/>
    </row>
    <row r="490" spans="76:76" ht="15.75" customHeight="1">
      <c r="BX490" s="37"/>
    </row>
    <row r="491" spans="76:76" ht="15.75" customHeight="1">
      <c r="BX491" s="37"/>
    </row>
    <row r="492" spans="76:76" ht="15.75" customHeight="1">
      <c r="BX492" s="37"/>
    </row>
    <row r="493" spans="76:76" ht="15.75" customHeight="1">
      <c r="BX493" s="37"/>
    </row>
    <row r="494" spans="76:76" ht="15.75" customHeight="1">
      <c r="BX494" s="37"/>
    </row>
    <row r="495" spans="76:76" ht="15.75" customHeight="1">
      <c r="BX495" s="37"/>
    </row>
    <row r="496" spans="76:76" ht="15.75" customHeight="1">
      <c r="BX496" s="37"/>
    </row>
    <row r="497" spans="76:76" ht="15.75" customHeight="1">
      <c r="BX497" s="37"/>
    </row>
    <row r="498" spans="76:76" ht="15.75" customHeight="1">
      <c r="BX498" s="37"/>
    </row>
    <row r="499" spans="76:76" ht="15.75" customHeight="1">
      <c r="BX499" s="37"/>
    </row>
    <row r="500" spans="76:76" ht="15.75" customHeight="1">
      <c r="BX500" s="37"/>
    </row>
    <row r="501" spans="76:76" ht="15.75" customHeight="1">
      <c r="BX501" s="37"/>
    </row>
    <row r="502" spans="76:76" ht="15.75" customHeight="1">
      <c r="BX502" s="37"/>
    </row>
    <row r="503" spans="76:76" ht="15.75" customHeight="1">
      <c r="BX503" s="37"/>
    </row>
    <row r="504" spans="76:76" ht="15.75" customHeight="1">
      <c r="BX504" s="37"/>
    </row>
    <row r="505" spans="76:76" ht="15.75" customHeight="1">
      <c r="BX505" s="37"/>
    </row>
    <row r="506" spans="76:76" ht="15.75" customHeight="1">
      <c r="BX506" s="37"/>
    </row>
    <row r="507" spans="76:76" ht="15.75" customHeight="1">
      <c r="BX507" s="37"/>
    </row>
    <row r="508" spans="76:76" ht="15.75" customHeight="1">
      <c r="BX508" s="37"/>
    </row>
    <row r="509" spans="76:76" ht="15.75" customHeight="1">
      <c r="BX509" s="37"/>
    </row>
    <row r="510" spans="76:76" ht="15.75" customHeight="1">
      <c r="BX510" s="37"/>
    </row>
    <row r="511" spans="76:76" ht="15.75" customHeight="1">
      <c r="BX511" s="37"/>
    </row>
    <row r="512" spans="76:76" ht="15.75" customHeight="1">
      <c r="BX512" s="37"/>
    </row>
    <row r="513" spans="76:76" ht="15.75" customHeight="1">
      <c r="BX513" s="37"/>
    </row>
    <row r="514" spans="76:76" ht="15.75" customHeight="1">
      <c r="BX514" s="37"/>
    </row>
    <row r="515" spans="76:76" ht="15.75" customHeight="1">
      <c r="BX515" s="37"/>
    </row>
    <row r="516" spans="76:76" ht="15.75" customHeight="1">
      <c r="BX516" s="37"/>
    </row>
    <row r="517" spans="76:76" ht="15.75" customHeight="1">
      <c r="BX517" s="37"/>
    </row>
    <row r="518" spans="76:76" ht="15.75" customHeight="1">
      <c r="BX518" s="37"/>
    </row>
    <row r="519" spans="76:76" ht="15.75" customHeight="1">
      <c r="BX519" s="37"/>
    </row>
    <row r="520" spans="76:76" ht="15.75" customHeight="1">
      <c r="BX520" s="37"/>
    </row>
    <row r="521" spans="76:76" ht="15.75" customHeight="1">
      <c r="BX521" s="37"/>
    </row>
    <row r="522" spans="76:76" ht="15.75" customHeight="1">
      <c r="BX522" s="37"/>
    </row>
    <row r="523" spans="76:76" ht="15.75" customHeight="1">
      <c r="BX523" s="37"/>
    </row>
    <row r="524" spans="76:76" ht="15.75" customHeight="1">
      <c r="BX524" s="37"/>
    </row>
    <row r="525" spans="76:76" ht="15.75" customHeight="1">
      <c r="BX525" s="37"/>
    </row>
    <row r="526" spans="76:76" ht="15.75" customHeight="1">
      <c r="BX526" s="37"/>
    </row>
    <row r="527" spans="76:76" ht="15.75" customHeight="1">
      <c r="BX527" s="37"/>
    </row>
    <row r="528" spans="76:76" ht="15.75" customHeight="1">
      <c r="BX528" s="37"/>
    </row>
    <row r="529" spans="76:76" ht="15.75" customHeight="1">
      <c r="BX529" s="37"/>
    </row>
    <row r="530" spans="76:76" ht="15.75" customHeight="1">
      <c r="BX530" s="37"/>
    </row>
    <row r="531" spans="76:76" ht="15.75" customHeight="1">
      <c r="BX531" s="37"/>
    </row>
    <row r="532" spans="76:76" ht="15.75" customHeight="1">
      <c r="BX532" s="37"/>
    </row>
    <row r="533" spans="76:76" ht="15.75" customHeight="1">
      <c r="BX533" s="37"/>
    </row>
    <row r="534" spans="76:76" ht="15.75" customHeight="1">
      <c r="BX534" s="37"/>
    </row>
    <row r="535" spans="76:76" ht="15.75" customHeight="1">
      <c r="BX535" s="37"/>
    </row>
    <row r="536" spans="76:76" ht="15.75" customHeight="1">
      <c r="BX536" s="37"/>
    </row>
    <row r="537" spans="76:76" ht="15.75" customHeight="1">
      <c r="BX537" s="37"/>
    </row>
    <row r="538" spans="76:76" ht="15.75" customHeight="1">
      <c r="BX538" s="37"/>
    </row>
    <row r="539" spans="76:76" ht="15.75" customHeight="1">
      <c r="BX539" s="37"/>
    </row>
    <row r="540" spans="76:76" ht="15.75" customHeight="1">
      <c r="BX540" s="37"/>
    </row>
    <row r="541" spans="76:76" ht="15.75" customHeight="1">
      <c r="BX541" s="37"/>
    </row>
    <row r="542" spans="76:76" ht="15.75" customHeight="1">
      <c r="BX542" s="37"/>
    </row>
    <row r="543" spans="76:76" ht="15.75" customHeight="1">
      <c r="BX543" s="37"/>
    </row>
    <row r="544" spans="76:76" ht="15.75" customHeight="1">
      <c r="BX544" s="37"/>
    </row>
    <row r="545" spans="76:76" ht="15.75" customHeight="1">
      <c r="BX545" s="37"/>
    </row>
    <row r="546" spans="76:76" ht="15.75" customHeight="1">
      <c r="BX546" s="37"/>
    </row>
    <row r="547" spans="76:76" ht="15.75" customHeight="1">
      <c r="BX547" s="37"/>
    </row>
    <row r="548" spans="76:76" ht="15.75" customHeight="1">
      <c r="BX548" s="37"/>
    </row>
    <row r="549" spans="76:76" ht="15.75" customHeight="1">
      <c r="BX549" s="37"/>
    </row>
    <row r="550" spans="76:76" ht="15.75" customHeight="1">
      <c r="BX550" s="37"/>
    </row>
    <row r="551" spans="76:76" ht="15.75" customHeight="1">
      <c r="BX551" s="37"/>
    </row>
    <row r="552" spans="76:76" ht="15.75" customHeight="1">
      <c r="BX552" s="37"/>
    </row>
    <row r="553" spans="76:76" ht="15.75" customHeight="1">
      <c r="BX553" s="37"/>
    </row>
    <row r="554" spans="76:76" ht="15.75" customHeight="1">
      <c r="BX554" s="37"/>
    </row>
    <row r="555" spans="76:76" ht="15.75" customHeight="1">
      <c r="BX555" s="37"/>
    </row>
    <row r="556" spans="76:76" ht="15.75" customHeight="1">
      <c r="BX556" s="37"/>
    </row>
    <row r="557" spans="76:76" ht="15.75" customHeight="1">
      <c r="BX557" s="37"/>
    </row>
    <row r="558" spans="76:76" ht="15.75" customHeight="1">
      <c r="BX558" s="37"/>
    </row>
    <row r="559" spans="76:76" ht="15.75" customHeight="1">
      <c r="BX559" s="37"/>
    </row>
    <row r="560" spans="76:76" ht="15.75" customHeight="1">
      <c r="BX560" s="37"/>
    </row>
    <row r="561" spans="76:76" ht="15.75" customHeight="1">
      <c r="BX561" s="37"/>
    </row>
    <row r="562" spans="76:76" ht="15.75" customHeight="1">
      <c r="BX562" s="37"/>
    </row>
    <row r="563" spans="76:76" ht="15.75" customHeight="1">
      <c r="BX563" s="37"/>
    </row>
    <row r="564" spans="76:76" ht="15.75" customHeight="1">
      <c r="BX564" s="37"/>
    </row>
    <row r="565" spans="76:76" ht="15.75" customHeight="1">
      <c r="BX565" s="37"/>
    </row>
    <row r="566" spans="76:76" ht="15.75" customHeight="1">
      <c r="BX566" s="37"/>
    </row>
    <row r="567" spans="76:76" ht="15.75" customHeight="1">
      <c r="BX567" s="37"/>
    </row>
    <row r="568" spans="76:76" ht="15.75" customHeight="1">
      <c r="BX568" s="37"/>
    </row>
    <row r="569" spans="76:76" ht="15.75" customHeight="1">
      <c r="BX569" s="37"/>
    </row>
    <row r="570" spans="76:76" ht="15.75" customHeight="1">
      <c r="BX570" s="37"/>
    </row>
    <row r="571" spans="76:76" ht="15.75" customHeight="1">
      <c r="BX571" s="37"/>
    </row>
    <row r="572" spans="76:76" ht="15.75" customHeight="1">
      <c r="BX572" s="37"/>
    </row>
    <row r="573" spans="76:76" ht="15.75" customHeight="1">
      <c r="BX573" s="37"/>
    </row>
    <row r="574" spans="76:76" ht="15.75" customHeight="1">
      <c r="BX574" s="37"/>
    </row>
    <row r="575" spans="76:76" ht="15.75" customHeight="1">
      <c r="BX575" s="37"/>
    </row>
    <row r="576" spans="76:76" ht="15.75" customHeight="1">
      <c r="BX576" s="37"/>
    </row>
    <row r="577" spans="76:76" ht="15.75" customHeight="1">
      <c r="BX577" s="37"/>
    </row>
    <row r="578" spans="76:76" ht="15.75" customHeight="1">
      <c r="BX578" s="37"/>
    </row>
    <row r="579" spans="76:76" ht="15.75" customHeight="1">
      <c r="BX579" s="37"/>
    </row>
    <row r="580" spans="76:76" ht="15.75" customHeight="1">
      <c r="BX580" s="37"/>
    </row>
    <row r="581" spans="76:76" ht="15.75" customHeight="1">
      <c r="BX581" s="37"/>
    </row>
    <row r="582" spans="76:76" ht="15.75" customHeight="1">
      <c r="BX582" s="37"/>
    </row>
    <row r="583" spans="76:76" ht="15.75" customHeight="1">
      <c r="BX583" s="37"/>
    </row>
    <row r="584" spans="76:76" ht="15.75" customHeight="1">
      <c r="BX584" s="37"/>
    </row>
    <row r="585" spans="76:76" ht="15.75" customHeight="1">
      <c r="BX585" s="37"/>
    </row>
    <row r="586" spans="76:76" ht="15.75" customHeight="1">
      <c r="BX586" s="37"/>
    </row>
    <row r="587" spans="76:76" ht="15.75" customHeight="1">
      <c r="BX587" s="37"/>
    </row>
    <row r="588" spans="76:76" ht="15.75" customHeight="1">
      <c r="BX588" s="37"/>
    </row>
    <row r="589" spans="76:76" ht="15.75" customHeight="1">
      <c r="BX589" s="37"/>
    </row>
    <row r="590" spans="76:76" ht="15.75" customHeight="1">
      <c r="BX590" s="37"/>
    </row>
    <row r="591" spans="76:76" ht="15.75" customHeight="1">
      <c r="BX591" s="37"/>
    </row>
    <row r="592" spans="76:76" ht="15.75" customHeight="1">
      <c r="BX592" s="37"/>
    </row>
    <row r="593" spans="76:76" ht="15.75" customHeight="1">
      <c r="BX593" s="37"/>
    </row>
    <row r="594" spans="76:76" ht="15.75" customHeight="1">
      <c r="BX594" s="37"/>
    </row>
    <row r="595" spans="76:76" ht="15.75" customHeight="1">
      <c r="BX595" s="37"/>
    </row>
    <row r="596" spans="76:76" ht="15.75" customHeight="1">
      <c r="BX596" s="37"/>
    </row>
    <row r="597" spans="76:76" ht="15.75" customHeight="1">
      <c r="BX597" s="37"/>
    </row>
    <row r="598" spans="76:76" ht="15.75" customHeight="1">
      <c r="BX598" s="37"/>
    </row>
    <row r="599" spans="76:76" ht="15.75" customHeight="1">
      <c r="BX599" s="37"/>
    </row>
    <row r="600" spans="76:76" ht="15.75" customHeight="1">
      <c r="BX600" s="37"/>
    </row>
    <row r="601" spans="76:76" ht="15.75" customHeight="1">
      <c r="BX601" s="37"/>
    </row>
    <row r="602" spans="76:76" ht="15.75" customHeight="1">
      <c r="BX602" s="37"/>
    </row>
    <row r="603" spans="76:76" ht="15.75" customHeight="1">
      <c r="BX603" s="37"/>
    </row>
    <row r="604" spans="76:76" ht="15.75" customHeight="1">
      <c r="BX604" s="37"/>
    </row>
    <row r="605" spans="76:76" ht="15.75" customHeight="1">
      <c r="BX605" s="37"/>
    </row>
    <row r="606" spans="76:76" ht="15.75" customHeight="1">
      <c r="BX606" s="37"/>
    </row>
    <row r="607" spans="76:76" ht="15.75" customHeight="1">
      <c r="BX607" s="37"/>
    </row>
    <row r="608" spans="76:76" ht="15.75" customHeight="1">
      <c r="BX608" s="37"/>
    </row>
    <row r="609" spans="76:76" ht="15.75" customHeight="1">
      <c r="BX609" s="37"/>
    </row>
    <row r="610" spans="76:76" ht="15.75" customHeight="1">
      <c r="BX610" s="37"/>
    </row>
    <row r="611" spans="76:76" ht="15.75" customHeight="1">
      <c r="BX611" s="37"/>
    </row>
    <row r="612" spans="76:76" ht="15.75" customHeight="1">
      <c r="BX612" s="37"/>
    </row>
    <row r="613" spans="76:76" ht="15.75" customHeight="1">
      <c r="BX613" s="37"/>
    </row>
    <row r="614" spans="76:76" ht="15.75" customHeight="1">
      <c r="BX614" s="37"/>
    </row>
    <row r="615" spans="76:76" ht="15.75" customHeight="1">
      <c r="BX615" s="37"/>
    </row>
    <row r="616" spans="76:76" ht="15.75" customHeight="1">
      <c r="BX616" s="37"/>
    </row>
    <row r="617" spans="76:76" ht="15.75" customHeight="1">
      <c r="BX617" s="37"/>
    </row>
    <row r="618" spans="76:76" ht="15.75" customHeight="1">
      <c r="BX618" s="37"/>
    </row>
    <row r="619" spans="76:76" ht="15.75" customHeight="1">
      <c r="BX619" s="37"/>
    </row>
    <row r="620" spans="76:76" ht="15.75" customHeight="1">
      <c r="BX620" s="37"/>
    </row>
    <row r="621" spans="76:76" ht="15.75" customHeight="1">
      <c r="BX621" s="37"/>
    </row>
    <row r="622" spans="76:76" ht="15.75" customHeight="1">
      <c r="BX622" s="37"/>
    </row>
    <row r="623" spans="76:76" ht="15.75" customHeight="1">
      <c r="BX623" s="37"/>
    </row>
    <row r="624" spans="76:76" ht="15.75" customHeight="1">
      <c r="BX624" s="37"/>
    </row>
    <row r="625" spans="76:76" ht="15.75" customHeight="1">
      <c r="BX625" s="37"/>
    </row>
    <row r="626" spans="76:76" ht="15.75" customHeight="1">
      <c r="BX626" s="37"/>
    </row>
    <row r="627" spans="76:76" ht="15.75" customHeight="1">
      <c r="BX627" s="37"/>
    </row>
    <row r="628" spans="76:76" ht="15.75" customHeight="1">
      <c r="BX628" s="37"/>
    </row>
    <row r="629" spans="76:76" ht="15.75" customHeight="1">
      <c r="BX629" s="37"/>
    </row>
    <row r="630" spans="76:76" ht="15.75" customHeight="1">
      <c r="BX630" s="37"/>
    </row>
    <row r="631" spans="76:76" ht="15.75" customHeight="1">
      <c r="BX631" s="37"/>
    </row>
    <row r="632" spans="76:76" ht="15.75" customHeight="1">
      <c r="BX632" s="37"/>
    </row>
    <row r="633" spans="76:76" ht="15.75" customHeight="1">
      <c r="BX633" s="37"/>
    </row>
    <row r="634" spans="76:76" ht="15.75" customHeight="1">
      <c r="BX634" s="37"/>
    </row>
    <row r="635" spans="76:76" ht="15.75" customHeight="1">
      <c r="BX635" s="37"/>
    </row>
    <row r="636" spans="76:76" ht="15.75" customHeight="1">
      <c r="BX636" s="37"/>
    </row>
    <row r="637" spans="76:76" ht="15.75" customHeight="1">
      <c r="BX637" s="37"/>
    </row>
    <row r="638" spans="76:76" ht="15.75" customHeight="1">
      <c r="BX638" s="37"/>
    </row>
    <row r="639" spans="76:76" ht="15.75" customHeight="1">
      <c r="BX639" s="37"/>
    </row>
    <row r="640" spans="76:76" ht="15.75" customHeight="1">
      <c r="BX640" s="37"/>
    </row>
    <row r="641" spans="76:76" ht="15.75" customHeight="1">
      <c r="BX641" s="37"/>
    </row>
    <row r="642" spans="76:76" ht="15.75" customHeight="1">
      <c r="BX642" s="37"/>
    </row>
    <row r="643" spans="76:76" ht="15.75" customHeight="1">
      <c r="BX643" s="37"/>
    </row>
    <row r="644" spans="76:76" ht="15.75" customHeight="1">
      <c r="BX644" s="37"/>
    </row>
    <row r="645" spans="76:76" ht="15.75" customHeight="1">
      <c r="BX645" s="37"/>
    </row>
    <row r="646" spans="76:76" ht="15.75" customHeight="1">
      <c r="BX646" s="37"/>
    </row>
    <row r="647" spans="76:76" ht="15.75" customHeight="1">
      <c r="BX647" s="37"/>
    </row>
    <row r="648" spans="76:76" ht="15.75" customHeight="1">
      <c r="BX648" s="37"/>
    </row>
    <row r="649" spans="76:76" ht="15.75" customHeight="1">
      <c r="BX649" s="37"/>
    </row>
    <row r="650" spans="76:76" ht="15.75" customHeight="1">
      <c r="BX650" s="37"/>
    </row>
    <row r="651" spans="76:76" ht="15.75" customHeight="1">
      <c r="BX651" s="37"/>
    </row>
    <row r="652" spans="76:76" ht="15.75" customHeight="1">
      <c r="BX652" s="37"/>
    </row>
    <row r="653" spans="76:76" ht="15.75" customHeight="1">
      <c r="BX653" s="37"/>
    </row>
    <row r="654" spans="76:76" ht="15.75" customHeight="1">
      <c r="BX654" s="37"/>
    </row>
    <row r="655" spans="76:76" ht="15.75" customHeight="1">
      <c r="BX655" s="37"/>
    </row>
    <row r="656" spans="76:76" ht="15.75" customHeight="1">
      <c r="BX656" s="37"/>
    </row>
    <row r="657" spans="76:76" ht="15.75" customHeight="1">
      <c r="BX657" s="37"/>
    </row>
    <row r="658" spans="76:76" ht="15.75" customHeight="1">
      <c r="BX658" s="37"/>
    </row>
    <row r="659" spans="76:76" ht="15.75" customHeight="1">
      <c r="BX659" s="37"/>
    </row>
    <row r="660" spans="76:76" ht="15.75" customHeight="1">
      <c r="BX660" s="37"/>
    </row>
    <row r="661" spans="76:76" ht="15.75" customHeight="1">
      <c r="BX661" s="37"/>
    </row>
    <row r="662" spans="76:76" ht="15.75" customHeight="1">
      <c r="BX662" s="37"/>
    </row>
    <row r="663" spans="76:76" ht="15.75" customHeight="1">
      <c r="BX663" s="37"/>
    </row>
    <row r="664" spans="76:76" ht="15.75" customHeight="1">
      <c r="BX664" s="37"/>
    </row>
    <row r="665" spans="76:76" ht="15.75" customHeight="1">
      <c r="BX665" s="37"/>
    </row>
    <row r="666" spans="76:76" ht="15.75" customHeight="1">
      <c r="BX666" s="37"/>
    </row>
    <row r="667" spans="76:76" ht="15.75" customHeight="1">
      <c r="BX667" s="37"/>
    </row>
    <row r="668" spans="76:76" ht="15.75" customHeight="1">
      <c r="BX668" s="37"/>
    </row>
    <row r="669" spans="76:76" ht="15.75" customHeight="1">
      <c r="BX669" s="37"/>
    </row>
    <row r="670" spans="76:76" ht="15.75" customHeight="1">
      <c r="BX670" s="37"/>
    </row>
    <row r="671" spans="76:76" ht="15.75" customHeight="1">
      <c r="BX671" s="37"/>
    </row>
    <row r="672" spans="76:76" ht="15.75" customHeight="1">
      <c r="BX672" s="37"/>
    </row>
    <row r="673" spans="76:76" ht="15.75" customHeight="1">
      <c r="BX673" s="37"/>
    </row>
    <row r="674" spans="76:76" ht="15.75" customHeight="1">
      <c r="BX674" s="37"/>
    </row>
    <row r="675" spans="76:76" ht="15.75" customHeight="1">
      <c r="BX675" s="37"/>
    </row>
    <row r="676" spans="76:76" ht="15.75" customHeight="1">
      <c r="BX676" s="37"/>
    </row>
    <row r="677" spans="76:76" ht="15.75" customHeight="1">
      <c r="BX677" s="37"/>
    </row>
    <row r="678" spans="76:76" ht="15.75" customHeight="1">
      <c r="BX678" s="37"/>
    </row>
    <row r="679" spans="76:76" ht="15.75" customHeight="1">
      <c r="BX679" s="37"/>
    </row>
    <row r="680" spans="76:76" ht="15.75" customHeight="1">
      <c r="BX680" s="37"/>
    </row>
    <row r="681" spans="76:76" ht="15.75" customHeight="1">
      <c r="BX681" s="37"/>
    </row>
    <row r="682" spans="76:76" ht="15.75" customHeight="1">
      <c r="BX682" s="37"/>
    </row>
    <row r="683" spans="76:76" ht="15.75" customHeight="1">
      <c r="BX683" s="37"/>
    </row>
    <row r="684" spans="76:76" ht="15.75" customHeight="1">
      <c r="BX684" s="37"/>
    </row>
    <row r="685" spans="76:76" ht="15.75" customHeight="1">
      <c r="BX685" s="37"/>
    </row>
    <row r="686" spans="76:76" ht="15.75" customHeight="1">
      <c r="BX686" s="37"/>
    </row>
    <row r="687" spans="76:76" ht="15.75" customHeight="1">
      <c r="BX687" s="37"/>
    </row>
    <row r="688" spans="76:76" ht="15.75" customHeight="1">
      <c r="BX688" s="37"/>
    </row>
    <row r="689" spans="76:76" ht="15.75" customHeight="1">
      <c r="BX689" s="37"/>
    </row>
    <row r="690" spans="76:76" ht="15.75" customHeight="1">
      <c r="BX690" s="37"/>
    </row>
    <row r="691" spans="76:76" ht="15.75" customHeight="1">
      <c r="BX691" s="37"/>
    </row>
    <row r="692" spans="76:76" ht="15.75" customHeight="1">
      <c r="BX692" s="37"/>
    </row>
    <row r="693" spans="76:76" ht="15.75" customHeight="1">
      <c r="BX693" s="37"/>
    </row>
    <row r="694" spans="76:76" ht="15.75" customHeight="1">
      <c r="BX694" s="37"/>
    </row>
    <row r="695" spans="76:76" ht="15.75" customHeight="1">
      <c r="BX695" s="37"/>
    </row>
    <row r="696" spans="76:76" ht="15.75" customHeight="1">
      <c r="BX696" s="37"/>
    </row>
    <row r="697" spans="76:76" ht="15.75" customHeight="1">
      <c r="BX697" s="37"/>
    </row>
    <row r="698" spans="76:76" ht="15.75" customHeight="1">
      <c r="BX698" s="37"/>
    </row>
    <row r="699" spans="76:76" ht="15.75" customHeight="1">
      <c r="BX699" s="37"/>
    </row>
    <row r="700" spans="76:76" ht="15.75" customHeight="1">
      <c r="BX700" s="37"/>
    </row>
    <row r="701" spans="76:76" ht="15.75" customHeight="1">
      <c r="BX701" s="37"/>
    </row>
    <row r="702" spans="76:76" ht="15.75" customHeight="1">
      <c r="BX702" s="37"/>
    </row>
    <row r="703" spans="76:76" ht="15.75" customHeight="1">
      <c r="BX703" s="37"/>
    </row>
    <row r="704" spans="76:76" ht="15.75" customHeight="1">
      <c r="BX704" s="37"/>
    </row>
    <row r="705" spans="76:76" ht="15.75" customHeight="1">
      <c r="BX705" s="37"/>
    </row>
    <row r="706" spans="76:76" ht="15.75" customHeight="1">
      <c r="BX706" s="37"/>
    </row>
    <row r="707" spans="76:76" ht="15.75" customHeight="1">
      <c r="BX707" s="37"/>
    </row>
    <row r="708" spans="76:76" ht="15.75" customHeight="1">
      <c r="BX708" s="37"/>
    </row>
    <row r="709" spans="76:76" ht="15.75" customHeight="1">
      <c r="BX709" s="37"/>
    </row>
    <row r="710" spans="76:76" ht="15.75" customHeight="1">
      <c r="BX710" s="37"/>
    </row>
    <row r="711" spans="76:76" ht="15.75" customHeight="1">
      <c r="BX711" s="37"/>
    </row>
    <row r="712" spans="76:76" ht="15.75" customHeight="1">
      <c r="BX712" s="37"/>
    </row>
    <row r="713" spans="76:76" ht="15.75" customHeight="1">
      <c r="BX713" s="37"/>
    </row>
    <row r="714" spans="76:76" ht="15.75" customHeight="1">
      <c r="BX714" s="37"/>
    </row>
    <row r="715" spans="76:76" ht="15.75" customHeight="1">
      <c r="BX715" s="37"/>
    </row>
    <row r="716" spans="76:76" ht="15.75" customHeight="1">
      <c r="BX716" s="37"/>
    </row>
    <row r="717" spans="76:76" ht="15.75" customHeight="1">
      <c r="BX717" s="37"/>
    </row>
    <row r="718" spans="76:76" ht="15.75" customHeight="1">
      <c r="BX718" s="37"/>
    </row>
    <row r="719" spans="76:76" ht="15.75" customHeight="1">
      <c r="BX719" s="37"/>
    </row>
    <row r="720" spans="76:76" ht="15.75" customHeight="1">
      <c r="BX720" s="37"/>
    </row>
    <row r="721" spans="76:76" ht="15.75" customHeight="1">
      <c r="BX721" s="37"/>
    </row>
    <row r="722" spans="76:76" ht="15.75" customHeight="1">
      <c r="BX722" s="37"/>
    </row>
    <row r="723" spans="76:76" ht="15.75" customHeight="1">
      <c r="BX723" s="37"/>
    </row>
    <row r="724" spans="76:76" ht="15.75" customHeight="1">
      <c r="BX724" s="37"/>
    </row>
    <row r="725" spans="76:76" ht="15.75" customHeight="1">
      <c r="BX725" s="37"/>
    </row>
    <row r="726" spans="76:76" ht="15.75" customHeight="1">
      <c r="BX726" s="37"/>
    </row>
    <row r="727" spans="76:76" ht="15.75" customHeight="1">
      <c r="BX727" s="37"/>
    </row>
    <row r="728" spans="76:76" ht="15.75" customHeight="1">
      <c r="BX728" s="37"/>
    </row>
    <row r="729" spans="76:76" ht="15.75" customHeight="1">
      <c r="BX729" s="37"/>
    </row>
    <row r="730" spans="76:76" ht="15.75" customHeight="1">
      <c r="BX730" s="37"/>
    </row>
    <row r="731" spans="76:76" ht="15.75" customHeight="1">
      <c r="BX731" s="37"/>
    </row>
    <row r="732" spans="76:76" ht="15.75" customHeight="1">
      <c r="BX732" s="37"/>
    </row>
    <row r="733" spans="76:76" ht="15.75" customHeight="1">
      <c r="BX733" s="37"/>
    </row>
    <row r="734" spans="76:76" ht="15.75" customHeight="1">
      <c r="BX734" s="37"/>
    </row>
    <row r="735" spans="76:76" ht="15.75" customHeight="1">
      <c r="BX735" s="37"/>
    </row>
    <row r="736" spans="76:76" ht="15.75" customHeight="1">
      <c r="BX736" s="37"/>
    </row>
    <row r="737" spans="76:76" ht="15.75" customHeight="1">
      <c r="BX737" s="37"/>
    </row>
    <row r="738" spans="76:76" ht="15.75" customHeight="1">
      <c r="BX738" s="37"/>
    </row>
    <row r="739" spans="76:76" ht="15.75" customHeight="1">
      <c r="BX739" s="37"/>
    </row>
    <row r="740" spans="76:76" ht="15.75" customHeight="1">
      <c r="BX740" s="37"/>
    </row>
    <row r="741" spans="76:76" ht="15.75" customHeight="1">
      <c r="BX741" s="37"/>
    </row>
    <row r="742" spans="76:76" ht="15.75" customHeight="1">
      <c r="BX742" s="37"/>
    </row>
    <row r="743" spans="76:76" ht="15.75" customHeight="1">
      <c r="BX743" s="37"/>
    </row>
    <row r="744" spans="76:76" ht="15.75" customHeight="1">
      <c r="BX744" s="37"/>
    </row>
    <row r="745" spans="76:76" ht="15.75" customHeight="1">
      <c r="BX745" s="37"/>
    </row>
    <row r="746" spans="76:76" ht="15.75" customHeight="1">
      <c r="BX746" s="37"/>
    </row>
    <row r="747" spans="76:76" ht="15.75" customHeight="1">
      <c r="BX747" s="37"/>
    </row>
    <row r="748" spans="76:76" ht="15.75" customHeight="1">
      <c r="BX748" s="37"/>
    </row>
    <row r="749" spans="76:76" ht="15.75" customHeight="1">
      <c r="BX749" s="37"/>
    </row>
    <row r="750" spans="76:76" ht="15.75" customHeight="1">
      <c r="BX750" s="37"/>
    </row>
    <row r="751" spans="76:76" ht="15.75" customHeight="1">
      <c r="BX751" s="37"/>
    </row>
    <row r="752" spans="76:76" ht="15.75" customHeight="1">
      <c r="BX752" s="37"/>
    </row>
    <row r="753" spans="76:76" ht="15.75" customHeight="1">
      <c r="BX753" s="37"/>
    </row>
    <row r="754" spans="76:76" ht="15.75" customHeight="1">
      <c r="BX754" s="37"/>
    </row>
    <row r="755" spans="76:76" ht="15.75" customHeight="1">
      <c r="BX755" s="37"/>
    </row>
    <row r="756" spans="76:76" ht="15.75" customHeight="1">
      <c r="BX756" s="37"/>
    </row>
    <row r="757" spans="76:76" ht="15.75" customHeight="1">
      <c r="BX757" s="37"/>
    </row>
    <row r="758" spans="76:76" ht="15.75" customHeight="1">
      <c r="BX758" s="37"/>
    </row>
    <row r="759" spans="76:76" ht="15.75" customHeight="1">
      <c r="BX759" s="37"/>
    </row>
    <row r="760" spans="76:76" ht="15.75" customHeight="1">
      <c r="BX760" s="37"/>
    </row>
    <row r="761" spans="76:76" ht="15.75" customHeight="1">
      <c r="BX761" s="37"/>
    </row>
    <row r="762" spans="76:76" ht="15.75" customHeight="1">
      <c r="BX762" s="37"/>
    </row>
    <row r="763" spans="76:76" ht="15.75" customHeight="1">
      <c r="BX763" s="37"/>
    </row>
    <row r="764" spans="76:76" ht="15.75" customHeight="1">
      <c r="BX764" s="37"/>
    </row>
    <row r="765" spans="76:76" ht="15.75" customHeight="1">
      <c r="BX765" s="37"/>
    </row>
    <row r="766" spans="76:76" ht="15.75" customHeight="1">
      <c r="BX766" s="37"/>
    </row>
    <row r="767" spans="76:76" ht="15.75" customHeight="1">
      <c r="BX767" s="37"/>
    </row>
    <row r="768" spans="76:76" ht="15.75" customHeight="1">
      <c r="BX768" s="37"/>
    </row>
    <row r="769" spans="76:76" ht="15.75" customHeight="1">
      <c r="BX769" s="37"/>
    </row>
    <row r="770" spans="76:76" ht="15.75" customHeight="1">
      <c r="BX770" s="37"/>
    </row>
    <row r="771" spans="76:76" ht="15.75" customHeight="1">
      <c r="BX771" s="37"/>
    </row>
    <row r="772" spans="76:76" ht="15.75" customHeight="1">
      <c r="BX772" s="37"/>
    </row>
    <row r="773" spans="76:76" ht="15.75" customHeight="1">
      <c r="BX773" s="37"/>
    </row>
    <row r="774" spans="76:76" ht="15.75" customHeight="1">
      <c r="BX774" s="37"/>
    </row>
    <row r="775" spans="76:76" ht="15.75" customHeight="1">
      <c r="BX775" s="37"/>
    </row>
    <row r="776" spans="76:76" ht="15.75" customHeight="1">
      <c r="BX776" s="37"/>
    </row>
    <row r="777" spans="76:76" ht="15.75" customHeight="1">
      <c r="BX777" s="37"/>
    </row>
    <row r="778" spans="76:76" ht="15.75" customHeight="1">
      <c r="BX778" s="37"/>
    </row>
    <row r="779" spans="76:76" ht="15.75" customHeight="1">
      <c r="BX779" s="37"/>
    </row>
    <row r="780" spans="76:76" ht="15.75" customHeight="1">
      <c r="BX780" s="37"/>
    </row>
    <row r="781" spans="76:76" ht="15.75" customHeight="1">
      <c r="BX781" s="37"/>
    </row>
    <row r="782" spans="76:76" ht="15.75" customHeight="1">
      <c r="BX782" s="37"/>
    </row>
    <row r="783" spans="76:76" ht="15.75" customHeight="1">
      <c r="BX783" s="37"/>
    </row>
    <row r="784" spans="76:76" ht="15.75" customHeight="1">
      <c r="BX784" s="37"/>
    </row>
    <row r="785" spans="76:76" ht="15.75" customHeight="1">
      <c r="BX785" s="37"/>
    </row>
    <row r="786" spans="76:76" ht="15.75" customHeight="1">
      <c r="BX786" s="37"/>
    </row>
    <row r="787" spans="76:76" ht="15.75" customHeight="1">
      <c r="BX787" s="37"/>
    </row>
    <row r="788" spans="76:76" ht="15.75" customHeight="1">
      <c r="BX788" s="37"/>
    </row>
    <row r="789" spans="76:76" ht="15.75" customHeight="1">
      <c r="BX789" s="37"/>
    </row>
    <row r="790" spans="76:76" ht="15.75" customHeight="1">
      <c r="BX790" s="37"/>
    </row>
    <row r="791" spans="76:76" ht="15.75" customHeight="1">
      <c r="BX791" s="37"/>
    </row>
    <row r="792" spans="76:76" ht="15.75" customHeight="1">
      <c r="BX792" s="37"/>
    </row>
    <row r="793" spans="76:76" ht="15.75" customHeight="1">
      <c r="BX793" s="37"/>
    </row>
    <row r="794" spans="76:76" ht="15.75" customHeight="1">
      <c r="BX794" s="37"/>
    </row>
    <row r="795" spans="76:76" ht="15.75" customHeight="1">
      <c r="BX795" s="37"/>
    </row>
    <row r="796" spans="76:76" ht="15.75" customHeight="1">
      <c r="BX796" s="37"/>
    </row>
    <row r="797" spans="76:76" ht="15.75" customHeight="1">
      <c r="BX797" s="37"/>
    </row>
    <row r="798" spans="76:76" ht="15.75" customHeight="1">
      <c r="BX798" s="37"/>
    </row>
    <row r="799" spans="76:76" ht="15.75" customHeight="1">
      <c r="BX799" s="37"/>
    </row>
    <row r="800" spans="76:76" ht="15.75" customHeight="1">
      <c r="BX800" s="37"/>
    </row>
    <row r="801" spans="76:76" ht="15.75" customHeight="1">
      <c r="BX801" s="37"/>
    </row>
    <row r="802" spans="76:76" ht="15.75" customHeight="1">
      <c r="BX802" s="37"/>
    </row>
    <row r="803" spans="76:76" ht="15.75" customHeight="1">
      <c r="BX803" s="37"/>
    </row>
    <row r="804" spans="76:76" ht="15.75" customHeight="1">
      <c r="BX804" s="37"/>
    </row>
    <row r="805" spans="76:76" ht="15.75" customHeight="1">
      <c r="BX805" s="37"/>
    </row>
    <row r="806" spans="76:76" ht="15.75" customHeight="1">
      <c r="BX806" s="37"/>
    </row>
    <row r="807" spans="76:76" ht="15.75" customHeight="1">
      <c r="BX807" s="37"/>
    </row>
    <row r="808" spans="76:76" ht="15.75" customHeight="1">
      <c r="BX808" s="37"/>
    </row>
    <row r="809" spans="76:76" ht="15.75" customHeight="1">
      <c r="BX809" s="37"/>
    </row>
    <row r="810" spans="76:76" ht="15.75" customHeight="1">
      <c r="BX810" s="37"/>
    </row>
    <row r="811" spans="76:76" ht="15.75" customHeight="1">
      <c r="BX811" s="37"/>
    </row>
    <row r="812" spans="76:76" ht="15.75" customHeight="1">
      <c r="BX812" s="37"/>
    </row>
    <row r="813" spans="76:76" ht="15.75" customHeight="1">
      <c r="BX813" s="37"/>
    </row>
    <row r="814" spans="76:76" ht="15.75" customHeight="1">
      <c r="BX814" s="37"/>
    </row>
    <row r="815" spans="76:76" ht="15.75" customHeight="1">
      <c r="BX815" s="37"/>
    </row>
    <row r="816" spans="76:76" ht="15.75" customHeight="1">
      <c r="BX816" s="37"/>
    </row>
    <row r="817" spans="76:76" ht="15.75" customHeight="1">
      <c r="BX817" s="37"/>
    </row>
    <row r="818" spans="76:76" ht="15.75" customHeight="1">
      <c r="BX818" s="37"/>
    </row>
    <row r="819" spans="76:76" ht="15.75" customHeight="1">
      <c r="BX819" s="37"/>
    </row>
    <row r="820" spans="76:76" ht="15.75" customHeight="1">
      <c r="BX820" s="37"/>
    </row>
    <row r="821" spans="76:76" ht="15.75" customHeight="1">
      <c r="BX821" s="37"/>
    </row>
    <row r="822" spans="76:76" ht="15.75" customHeight="1">
      <c r="BX822" s="37"/>
    </row>
    <row r="823" spans="76:76" ht="15.75" customHeight="1">
      <c r="BX823" s="37"/>
    </row>
    <row r="824" spans="76:76" ht="15.75" customHeight="1">
      <c r="BX824" s="37"/>
    </row>
    <row r="825" spans="76:76" ht="15.75" customHeight="1">
      <c r="BX825" s="37"/>
    </row>
    <row r="826" spans="76:76" ht="15.75" customHeight="1">
      <c r="BX826" s="37"/>
    </row>
    <row r="827" spans="76:76" ht="15.75" customHeight="1">
      <c r="BX827" s="37"/>
    </row>
    <row r="828" spans="76:76" ht="15.75" customHeight="1">
      <c r="BX828" s="37"/>
    </row>
    <row r="829" spans="76:76" ht="15.75" customHeight="1">
      <c r="BX829" s="37"/>
    </row>
    <row r="830" spans="76:76" ht="15.75" customHeight="1">
      <c r="BX830" s="37"/>
    </row>
    <row r="831" spans="76:76" ht="15.75" customHeight="1">
      <c r="BX831" s="37"/>
    </row>
    <row r="832" spans="76:76" ht="15.75" customHeight="1">
      <c r="BX832" s="37"/>
    </row>
    <row r="833" spans="76:76" ht="15.75" customHeight="1">
      <c r="BX833" s="37"/>
    </row>
    <row r="834" spans="76:76" ht="15.75" customHeight="1">
      <c r="BX834" s="37"/>
    </row>
    <row r="835" spans="76:76" ht="15.75" customHeight="1">
      <c r="BX835" s="37"/>
    </row>
    <row r="836" spans="76:76" ht="15.75" customHeight="1">
      <c r="BX836" s="37"/>
    </row>
    <row r="837" spans="76:76" ht="15.75" customHeight="1">
      <c r="BX837" s="37"/>
    </row>
    <row r="838" spans="76:76" ht="15.75" customHeight="1">
      <c r="BX838" s="37"/>
    </row>
    <row r="839" spans="76:76" ht="15.75" customHeight="1">
      <c r="BX839" s="37"/>
    </row>
    <row r="840" spans="76:76" ht="15.75" customHeight="1">
      <c r="BX840" s="37"/>
    </row>
    <row r="841" spans="76:76" ht="15.75" customHeight="1">
      <c r="BX841" s="37"/>
    </row>
    <row r="842" spans="76:76" ht="15.75" customHeight="1">
      <c r="BX842" s="37"/>
    </row>
    <row r="843" spans="76:76" ht="15.75" customHeight="1">
      <c r="BX843" s="37"/>
    </row>
    <row r="844" spans="76:76" ht="15.75" customHeight="1">
      <c r="BX844" s="37"/>
    </row>
    <row r="845" spans="76:76" ht="15.75" customHeight="1">
      <c r="BX845" s="37"/>
    </row>
    <row r="846" spans="76:76" ht="15.75" customHeight="1">
      <c r="BX846" s="37"/>
    </row>
    <row r="847" spans="76:76" ht="15.75" customHeight="1">
      <c r="BX847" s="37"/>
    </row>
    <row r="848" spans="76:76" ht="15.75" customHeight="1">
      <c r="BX848" s="37"/>
    </row>
    <row r="849" spans="76:76" ht="15.75" customHeight="1">
      <c r="BX849" s="37"/>
    </row>
    <row r="850" spans="76:76" ht="15.75" customHeight="1">
      <c r="BX850" s="37"/>
    </row>
    <row r="851" spans="76:76" ht="15.75" customHeight="1">
      <c r="BX851" s="37"/>
    </row>
    <row r="852" spans="76:76" ht="15.75" customHeight="1">
      <c r="BX852" s="37"/>
    </row>
    <row r="853" spans="76:76" ht="15.75" customHeight="1">
      <c r="BX853" s="37"/>
    </row>
    <row r="854" spans="76:76" ht="15.75" customHeight="1">
      <c r="BX854" s="37"/>
    </row>
    <row r="855" spans="76:76" ht="15.75" customHeight="1">
      <c r="BX855" s="37"/>
    </row>
    <row r="856" spans="76:76" ht="15.75" customHeight="1">
      <c r="BX856" s="37"/>
    </row>
    <row r="857" spans="76:76" ht="15.75" customHeight="1">
      <c r="BX857" s="37"/>
    </row>
    <row r="858" spans="76:76" ht="15.75" customHeight="1">
      <c r="BX858" s="37"/>
    </row>
    <row r="859" spans="76:76" ht="15.75" customHeight="1">
      <c r="BX859" s="37"/>
    </row>
    <row r="860" spans="76:76" ht="15.75" customHeight="1">
      <c r="BX860" s="37"/>
    </row>
    <row r="861" spans="76:76" ht="15.75" customHeight="1">
      <c r="BX861" s="37"/>
    </row>
    <row r="862" spans="76:76" ht="15.75" customHeight="1">
      <c r="BX862" s="37"/>
    </row>
    <row r="863" spans="76:76" ht="15.75" customHeight="1">
      <c r="BX863" s="37"/>
    </row>
    <row r="864" spans="76:76" ht="15.75" customHeight="1">
      <c r="BX864" s="37"/>
    </row>
    <row r="865" spans="76:76" ht="15.75" customHeight="1">
      <c r="BX865" s="37"/>
    </row>
    <row r="866" spans="76:76" ht="15.75" customHeight="1">
      <c r="BX866" s="37"/>
    </row>
    <row r="867" spans="76:76" ht="15.75" customHeight="1">
      <c r="BX867" s="37"/>
    </row>
    <row r="868" spans="76:76" ht="15.75" customHeight="1">
      <c r="BX868" s="37"/>
    </row>
    <row r="869" spans="76:76" ht="15.75" customHeight="1">
      <c r="BX869" s="37"/>
    </row>
    <row r="870" spans="76:76" ht="15.75" customHeight="1">
      <c r="BX870" s="37"/>
    </row>
    <row r="871" spans="76:76" ht="15.75" customHeight="1">
      <c r="BX871" s="37"/>
    </row>
    <row r="872" spans="76:76" ht="15.75" customHeight="1">
      <c r="BX872" s="37"/>
    </row>
    <row r="873" spans="76:76" ht="15.75" customHeight="1">
      <c r="BX873" s="37"/>
    </row>
    <row r="874" spans="76:76" ht="15.75" customHeight="1">
      <c r="BX874" s="37"/>
    </row>
    <row r="875" spans="76:76" ht="15.75" customHeight="1">
      <c r="BX875" s="37"/>
    </row>
    <row r="876" spans="76:76" ht="15.75" customHeight="1">
      <c r="BX876" s="37"/>
    </row>
    <row r="877" spans="76:76" ht="15.75" customHeight="1">
      <c r="BX877" s="37"/>
    </row>
    <row r="878" spans="76:76" ht="15.75" customHeight="1">
      <c r="BX878" s="37"/>
    </row>
    <row r="879" spans="76:76" ht="15.75" customHeight="1">
      <c r="BX879" s="37"/>
    </row>
    <row r="880" spans="76:76" ht="15.75" customHeight="1">
      <c r="BX880" s="37"/>
    </row>
    <row r="881" spans="76:76" ht="15.75" customHeight="1">
      <c r="BX881" s="37"/>
    </row>
    <row r="882" spans="76:76" ht="15.75" customHeight="1">
      <c r="BX882" s="37"/>
    </row>
    <row r="883" spans="76:76" ht="15.75" customHeight="1">
      <c r="BX883" s="37"/>
    </row>
    <row r="884" spans="76:76" ht="15.75" customHeight="1">
      <c r="BX884" s="37"/>
    </row>
    <row r="885" spans="76:76" ht="15.75" customHeight="1">
      <c r="BX885" s="37"/>
    </row>
    <row r="886" spans="76:76" ht="15.75" customHeight="1">
      <c r="BX886" s="37"/>
    </row>
    <row r="887" spans="76:76" ht="15.75" customHeight="1">
      <c r="BX887" s="37"/>
    </row>
    <row r="888" spans="76:76" ht="15.75" customHeight="1">
      <c r="BX888" s="37"/>
    </row>
    <row r="889" spans="76:76" ht="15.75" customHeight="1">
      <c r="BX889" s="37"/>
    </row>
    <row r="890" spans="76:76" ht="15.75" customHeight="1">
      <c r="BX890" s="37"/>
    </row>
    <row r="891" spans="76:76" ht="15.75" customHeight="1">
      <c r="BX891" s="37"/>
    </row>
    <row r="892" spans="76:76" ht="15.75" customHeight="1">
      <c r="BX892" s="37"/>
    </row>
    <row r="893" spans="76:76" ht="15.75" customHeight="1">
      <c r="BX893" s="37"/>
    </row>
    <row r="894" spans="76:76" ht="15.75" customHeight="1">
      <c r="BX894" s="37"/>
    </row>
    <row r="895" spans="76:76" ht="15.75" customHeight="1">
      <c r="BX895" s="37"/>
    </row>
    <row r="896" spans="76:76" ht="15.75" customHeight="1">
      <c r="BX896" s="37"/>
    </row>
    <row r="897" spans="76:76" ht="15.75" customHeight="1">
      <c r="BX897" s="37"/>
    </row>
    <row r="898" spans="76:76" ht="15.75" customHeight="1">
      <c r="BX898" s="37"/>
    </row>
    <row r="899" spans="76:76" ht="15.75" customHeight="1">
      <c r="BX899" s="37"/>
    </row>
    <row r="900" spans="76:76" ht="15.75" customHeight="1">
      <c r="BX900" s="37"/>
    </row>
    <row r="901" spans="76:76" ht="15.75" customHeight="1">
      <c r="BX901" s="37"/>
    </row>
    <row r="902" spans="76:76" ht="15.75" customHeight="1">
      <c r="BX902" s="37"/>
    </row>
    <row r="903" spans="76:76" ht="15.75" customHeight="1">
      <c r="BX903" s="37"/>
    </row>
    <row r="904" spans="76:76" ht="15.75" customHeight="1">
      <c r="BX904" s="37"/>
    </row>
    <row r="905" spans="76:76" ht="15.75" customHeight="1">
      <c r="BX905" s="37"/>
    </row>
    <row r="906" spans="76:76" ht="15.75" customHeight="1">
      <c r="BX906" s="37"/>
    </row>
    <row r="907" spans="76:76" ht="15.75" customHeight="1">
      <c r="BX907" s="37"/>
    </row>
    <row r="908" spans="76:76" ht="15.75" customHeight="1">
      <c r="BX908" s="37"/>
    </row>
    <row r="909" spans="76:76" ht="15.75" customHeight="1">
      <c r="BX909" s="37"/>
    </row>
    <row r="910" spans="76:76" ht="15.75" customHeight="1">
      <c r="BX910" s="37"/>
    </row>
    <row r="911" spans="76:76" ht="15.75" customHeight="1">
      <c r="BX911" s="37"/>
    </row>
    <row r="912" spans="76:76" ht="15.75" customHeight="1">
      <c r="BX912" s="37"/>
    </row>
    <row r="913" spans="76:76" ht="15.75" customHeight="1">
      <c r="BX913" s="37"/>
    </row>
    <row r="914" spans="76:76" ht="15.75" customHeight="1">
      <c r="BX914" s="37"/>
    </row>
    <row r="915" spans="76:76" ht="15.75" customHeight="1">
      <c r="BX915" s="37"/>
    </row>
    <row r="916" spans="76:76" ht="15.75" customHeight="1">
      <c r="BX916" s="37"/>
    </row>
    <row r="917" spans="76:76" ht="15.75" customHeight="1">
      <c r="BX917" s="37"/>
    </row>
    <row r="918" spans="76:76" ht="15.75" customHeight="1">
      <c r="BX918" s="37"/>
    </row>
    <row r="919" spans="76:76" ht="15.75" customHeight="1">
      <c r="BX919" s="37"/>
    </row>
    <row r="920" spans="76:76" ht="15.75" customHeight="1">
      <c r="BX920" s="37"/>
    </row>
    <row r="921" spans="76:76" ht="15.75" customHeight="1">
      <c r="BX921" s="37"/>
    </row>
    <row r="922" spans="76:76" ht="15.75" customHeight="1">
      <c r="BX922" s="37"/>
    </row>
    <row r="923" spans="76:76" ht="15.75" customHeight="1">
      <c r="BX923" s="37"/>
    </row>
    <row r="924" spans="76:76" ht="15.75" customHeight="1">
      <c r="BX924" s="37"/>
    </row>
    <row r="925" spans="76:76" ht="15.75" customHeight="1">
      <c r="BX925" s="37"/>
    </row>
    <row r="926" spans="76:76" ht="15.75" customHeight="1">
      <c r="BX926" s="37"/>
    </row>
    <row r="927" spans="76:76" ht="15.75" customHeight="1">
      <c r="BX927" s="37"/>
    </row>
    <row r="928" spans="76:76" ht="15.75" customHeight="1">
      <c r="BX928" s="37"/>
    </row>
    <row r="929" spans="76:76" ht="15.75" customHeight="1">
      <c r="BX929" s="37"/>
    </row>
    <row r="930" spans="76:76" ht="15.75" customHeight="1">
      <c r="BX930" s="37"/>
    </row>
    <row r="931" spans="76:76" ht="15.75" customHeight="1">
      <c r="BX931" s="37"/>
    </row>
    <row r="932" spans="76:76" ht="15.75" customHeight="1">
      <c r="BX932" s="37"/>
    </row>
    <row r="933" spans="76:76" ht="15.75" customHeight="1">
      <c r="BX933" s="37"/>
    </row>
    <row r="934" spans="76:76" ht="15.75" customHeight="1">
      <c r="BX934" s="37"/>
    </row>
    <row r="935" spans="76:76" ht="15.75" customHeight="1">
      <c r="BX935" s="37"/>
    </row>
    <row r="936" spans="76:76" ht="15.75" customHeight="1">
      <c r="BX936" s="37"/>
    </row>
    <row r="937" spans="76:76" ht="15.75" customHeight="1">
      <c r="BX937" s="37"/>
    </row>
    <row r="938" spans="76:76" ht="15.75" customHeight="1">
      <c r="BX938" s="37"/>
    </row>
    <row r="939" spans="76:76" ht="15.75" customHeight="1">
      <c r="BX939" s="37"/>
    </row>
    <row r="940" spans="76:76" ht="15.75" customHeight="1">
      <c r="BX940" s="37"/>
    </row>
    <row r="941" spans="76:76" ht="15.75" customHeight="1">
      <c r="BX941" s="37"/>
    </row>
    <row r="942" spans="76:76" ht="15.75" customHeight="1">
      <c r="BX942" s="37"/>
    </row>
    <row r="943" spans="76:76" ht="15.75" customHeight="1">
      <c r="BX943" s="37"/>
    </row>
    <row r="944" spans="76:76" ht="15.75" customHeight="1">
      <c r="BX944" s="37"/>
    </row>
    <row r="945" spans="76:76" ht="15.75" customHeight="1">
      <c r="BX945" s="37"/>
    </row>
    <row r="946" spans="76:76" ht="15.75" customHeight="1">
      <c r="BX946" s="37"/>
    </row>
    <row r="947" spans="76:76" ht="15.75" customHeight="1">
      <c r="BX947" s="37"/>
    </row>
    <row r="948" spans="76:76" ht="15.75" customHeight="1">
      <c r="BX948" s="37"/>
    </row>
    <row r="949" spans="76:76" ht="15.75" customHeight="1">
      <c r="BX949" s="37"/>
    </row>
    <row r="950" spans="76:76" ht="15.75" customHeight="1">
      <c r="BX950" s="37"/>
    </row>
    <row r="951" spans="76:76" ht="15.75" customHeight="1">
      <c r="BX951" s="37"/>
    </row>
    <row r="952" spans="76:76" ht="15.75" customHeight="1">
      <c r="BX952" s="37"/>
    </row>
    <row r="953" spans="76:76" ht="15.75" customHeight="1">
      <c r="BX953" s="37"/>
    </row>
    <row r="954" spans="76:76" ht="15.75" customHeight="1">
      <c r="BX954" s="37"/>
    </row>
    <row r="955" spans="76:76" ht="15.75" customHeight="1">
      <c r="BX955" s="37"/>
    </row>
    <row r="956" spans="76:76" ht="15.75" customHeight="1">
      <c r="BX956" s="37"/>
    </row>
    <row r="957" spans="76:76" ht="15.75" customHeight="1">
      <c r="BX957" s="37"/>
    </row>
    <row r="958" spans="76:76" ht="15.75" customHeight="1">
      <c r="BX958" s="37"/>
    </row>
    <row r="959" spans="76:76" ht="15.75" customHeight="1">
      <c r="BX959" s="37"/>
    </row>
    <row r="960" spans="76:76" ht="15.75" customHeight="1">
      <c r="BX960" s="37"/>
    </row>
    <row r="961" spans="76:76" ht="15.75" customHeight="1">
      <c r="BX961" s="37"/>
    </row>
    <row r="962" spans="76:76" ht="15.75" customHeight="1">
      <c r="BX962" s="37"/>
    </row>
    <row r="963" spans="76:76" ht="15.75" customHeight="1">
      <c r="BX963" s="37"/>
    </row>
    <row r="964" spans="76:76" ht="15.75" customHeight="1">
      <c r="BX964" s="37"/>
    </row>
    <row r="965" spans="76:76" ht="15.75" customHeight="1">
      <c r="BX965" s="37"/>
    </row>
    <row r="966" spans="76:76" ht="15.75" customHeight="1">
      <c r="BX966" s="37"/>
    </row>
    <row r="967" spans="76:76" ht="15.75" customHeight="1">
      <c r="BX967" s="37"/>
    </row>
    <row r="968" spans="76:76" ht="15.75" customHeight="1">
      <c r="BX968" s="37"/>
    </row>
    <row r="969" spans="76:76" ht="15.75" customHeight="1">
      <c r="BX969" s="37"/>
    </row>
    <row r="970" spans="76:76" ht="15.75" customHeight="1">
      <c r="BX970" s="37"/>
    </row>
    <row r="971" spans="76:76" ht="15.75" customHeight="1">
      <c r="BX971" s="37"/>
    </row>
    <row r="972" spans="76:76" ht="15.75" customHeight="1">
      <c r="BX972" s="37"/>
    </row>
    <row r="973" spans="76:76" ht="15.75" customHeight="1">
      <c r="BX973" s="37"/>
    </row>
    <row r="974" spans="76:76" ht="15.75" customHeight="1">
      <c r="BX974" s="37"/>
    </row>
    <row r="975" spans="76:76" ht="15.75" customHeight="1">
      <c r="BX975" s="37"/>
    </row>
    <row r="976" spans="76:76" ht="15.75" customHeight="1">
      <c r="BX976" s="37"/>
    </row>
    <row r="977" spans="76:76" ht="15.75" customHeight="1">
      <c r="BX977" s="37"/>
    </row>
    <row r="978" spans="76:76" ht="15.75" customHeight="1">
      <c r="BX978" s="37"/>
    </row>
    <row r="979" spans="76:76" ht="15.75" customHeight="1">
      <c r="BX979" s="37"/>
    </row>
    <row r="980" spans="76:76" ht="15.75" customHeight="1">
      <c r="BX980" s="37"/>
    </row>
    <row r="981" spans="76:76" ht="15.75" customHeight="1">
      <c r="BX981" s="37"/>
    </row>
    <row r="982" spans="76:76" ht="15.75" customHeight="1">
      <c r="BX982" s="37"/>
    </row>
    <row r="983" spans="76:76" ht="15.75" customHeight="1">
      <c r="BX983" s="37"/>
    </row>
    <row r="984" spans="76:76" ht="15.75" customHeight="1">
      <c r="BX984" s="37"/>
    </row>
    <row r="985" spans="76:76" ht="15.75" customHeight="1">
      <c r="BX985" s="37"/>
    </row>
    <row r="986" spans="76:76" ht="15.75" customHeight="1">
      <c r="BX986" s="37"/>
    </row>
    <row r="987" spans="76:76" ht="15.75" customHeight="1">
      <c r="BX987" s="37"/>
    </row>
    <row r="988" spans="76:76" ht="15.75" customHeight="1">
      <c r="BX988" s="37"/>
    </row>
    <row r="989" spans="76:76" ht="15.75" customHeight="1">
      <c r="BX989" s="37"/>
    </row>
    <row r="990" spans="76:76" ht="15.75" customHeight="1">
      <c r="BX990" s="37"/>
    </row>
    <row r="991" spans="76:76" ht="15.75" customHeight="1">
      <c r="BX991" s="37"/>
    </row>
    <row r="992" spans="76:76" ht="15.75" customHeight="1">
      <c r="BX992" s="37"/>
    </row>
    <row r="993" spans="76:76" ht="15.75" customHeight="1">
      <c r="BX993" s="37"/>
    </row>
    <row r="994" spans="76:76" ht="15.75" customHeight="1">
      <c r="BX994" s="37"/>
    </row>
    <row r="995" spans="76:76" ht="15.75" customHeight="1">
      <c r="BX995" s="37"/>
    </row>
    <row r="996" spans="76:76" ht="15.75" customHeight="1">
      <c r="BX996" s="37"/>
    </row>
    <row r="997" spans="76:76" ht="15.75" customHeight="1">
      <c r="BX997" s="37"/>
    </row>
    <row r="998" spans="76:76" ht="15.75" customHeight="1">
      <c r="BX998" s="37"/>
    </row>
    <row r="999" spans="76:76" ht="15.75" customHeight="1">
      <c r="BX999" s="37"/>
    </row>
    <row r="1000" spans="76:76" ht="15.75" customHeight="1">
      <c r="BX1000" s="37"/>
    </row>
  </sheetData>
  <mergeCells count="135">
    <mergeCell ref="BO10:BO11"/>
    <mergeCell ref="BP10:BP11"/>
    <mergeCell ref="BQ10:BQ11"/>
    <mergeCell ref="BJ8:BJ9"/>
    <mergeCell ref="BK8:BK9"/>
    <mergeCell ref="BJ10:BJ11"/>
    <mergeCell ref="BK10:BK11"/>
    <mergeCell ref="BL10:BL11"/>
    <mergeCell ref="BM10:BM11"/>
    <mergeCell ref="BN10:BN11"/>
    <mergeCell ref="BH10:BH11"/>
    <mergeCell ref="BI10:BI11"/>
    <mergeCell ref="AT5:BA6"/>
    <mergeCell ref="BG5:BK6"/>
    <mergeCell ref="AS8:AS9"/>
    <mergeCell ref="AT8:AT9"/>
    <mergeCell ref="AU8:AU9"/>
    <mergeCell ref="AV8:AV9"/>
    <mergeCell ref="AW8:AW9"/>
    <mergeCell ref="AX10:AX11"/>
    <mergeCell ref="AY10:AY11"/>
    <mergeCell ref="BB10:BB11"/>
    <mergeCell ref="BC10:BC11"/>
    <mergeCell ref="BD8:BD9"/>
    <mergeCell ref="BE8:BE9"/>
    <mergeCell ref="BD10:BD11"/>
    <mergeCell ref="BE10:BE11"/>
    <mergeCell ref="BF8:BF9"/>
    <mergeCell ref="BG8:BG9"/>
    <mergeCell ref="BF10:BF11"/>
    <mergeCell ref="BG10:BG11"/>
    <mergeCell ref="AZ10:AZ11"/>
    <mergeCell ref="BA10:BA11"/>
    <mergeCell ref="AZ8:AZ9"/>
    <mergeCell ref="BA8:BA9"/>
    <mergeCell ref="AS10:AS11"/>
    <mergeCell ref="AT10:AT11"/>
    <mergeCell ref="AU10:AU11"/>
    <mergeCell ref="AV10:AV11"/>
    <mergeCell ref="AW10:AW11"/>
    <mergeCell ref="S8:S9"/>
    <mergeCell ref="BZ8:BZ9"/>
    <mergeCell ref="CA8:CA9"/>
    <mergeCell ref="CB8:CB9"/>
    <mergeCell ref="CC8:CC9"/>
    <mergeCell ref="CD8:CD9"/>
    <mergeCell ref="CE8:CE9"/>
    <mergeCell ref="CF8:CF9"/>
    <mergeCell ref="AX8:AX9"/>
    <mergeCell ref="AY8:AY9"/>
    <mergeCell ref="BL8:BL9"/>
    <mergeCell ref="BM8:BM9"/>
    <mergeCell ref="BN8:BN9"/>
    <mergeCell ref="BO8:BO9"/>
    <mergeCell ref="BP8:BP9"/>
    <mergeCell ref="BB8:BB9"/>
    <mergeCell ref="BC8:BC9"/>
    <mergeCell ref="BH8:BH9"/>
    <mergeCell ref="BI8:BI9"/>
    <mergeCell ref="A8:A9"/>
    <mergeCell ref="B8:B9"/>
    <mergeCell ref="C8:C9"/>
    <mergeCell ref="D8:D9"/>
    <mergeCell ref="G6:G7"/>
    <mergeCell ref="H6:I7"/>
    <mergeCell ref="E6:E7"/>
    <mergeCell ref="F6:F7"/>
    <mergeCell ref="E8:E9"/>
    <mergeCell ref="F8:F9"/>
    <mergeCell ref="G8:G9"/>
    <mergeCell ref="H8:H9"/>
    <mergeCell ref="I8:I9"/>
    <mergeCell ref="BX8:BX9"/>
    <mergeCell ref="BY8:BY9"/>
    <mergeCell ref="BQ8:BQ9"/>
    <mergeCell ref="BR8:BR9"/>
    <mergeCell ref="BS8:BS9"/>
    <mergeCell ref="BT8:BT9"/>
    <mergeCell ref="BU8:BU9"/>
    <mergeCell ref="BV8:BV9"/>
    <mergeCell ref="BW8:BW9"/>
    <mergeCell ref="Q10:Q11"/>
    <mergeCell ref="R10:R11"/>
    <mergeCell ref="S10:S11"/>
    <mergeCell ref="H10:H11"/>
    <mergeCell ref="I10:I11"/>
    <mergeCell ref="J10:J11"/>
    <mergeCell ref="K10:K11"/>
    <mergeCell ref="L10:L11"/>
    <mergeCell ref="M10:M11"/>
    <mergeCell ref="N10:N11"/>
    <mergeCell ref="A10:A11"/>
    <mergeCell ref="B10:B11"/>
    <mergeCell ref="C10:C11"/>
    <mergeCell ref="D10:D11"/>
    <mergeCell ref="E10:E11"/>
    <mergeCell ref="F10:F11"/>
    <mergeCell ref="G10:G11"/>
    <mergeCell ref="O10:O11"/>
    <mergeCell ref="P10:P11"/>
    <mergeCell ref="Q8:Q9"/>
    <mergeCell ref="R8:R9"/>
    <mergeCell ref="J8:J9"/>
    <mergeCell ref="K8:K9"/>
    <mergeCell ref="L8:L9"/>
    <mergeCell ref="M8:M9"/>
    <mergeCell ref="N8:N9"/>
    <mergeCell ref="O8:O9"/>
    <mergeCell ref="P8:P9"/>
    <mergeCell ref="AU7:AV7"/>
    <mergeCell ref="AX7:AY7"/>
    <mergeCell ref="A1:A3"/>
    <mergeCell ref="B1:H1"/>
    <mergeCell ref="B2:H2"/>
    <mergeCell ref="CC4:CG4"/>
    <mergeCell ref="A5:A7"/>
    <mergeCell ref="B5:B7"/>
    <mergeCell ref="CC5:CG6"/>
    <mergeCell ref="B3:H3"/>
    <mergeCell ref="D5:M5"/>
    <mergeCell ref="BL5:BQ6"/>
    <mergeCell ref="BR5:BT6"/>
    <mergeCell ref="BU5:BX6"/>
    <mergeCell ref="BY5:CB6"/>
    <mergeCell ref="C5:C7"/>
    <mergeCell ref="D6:D7"/>
    <mergeCell ref="S5:S7"/>
    <mergeCell ref="T5:AS5"/>
    <mergeCell ref="T6:Z6"/>
    <mergeCell ref="AA6:AP6"/>
    <mergeCell ref="AQ6:AQ7"/>
    <mergeCell ref="AR6:AR7"/>
    <mergeCell ref="AS6:AS7"/>
    <mergeCell ref="J6:K7"/>
    <mergeCell ref="M6:M7"/>
  </mergeCells>
  <conditionalFormatting sqref="I8 I10 I12:I13">
    <cfRule type="cellIs" dxfId="3235" priority="1" operator="equal">
      <formula>"RARA VEZ"</formula>
    </cfRule>
  </conditionalFormatting>
  <conditionalFormatting sqref="I8 I10 I12:I13">
    <cfRule type="cellIs" dxfId="3234" priority="2" operator="equal">
      <formula>"IMPROBABLE"</formula>
    </cfRule>
  </conditionalFormatting>
  <conditionalFormatting sqref="I8 I10 I12:I13">
    <cfRule type="cellIs" dxfId="3233" priority="3" operator="equal">
      <formula>"POSIBLE"</formula>
    </cfRule>
  </conditionalFormatting>
  <conditionalFormatting sqref="I8 I10 I12:I13">
    <cfRule type="cellIs" dxfId="3232" priority="4" operator="equal">
      <formula>"PROBABLE"</formula>
    </cfRule>
  </conditionalFormatting>
  <conditionalFormatting sqref="I8 I10 I12:I13">
    <cfRule type="cellIs" dxfId="3231" priority="5" operator="equal">
      <formula>"CASI SEGURO"</formula>
    </cfRule>
  </conditionalFormatting>
  <conditionalFormatting sqref="K8:L8 K10:L10 K12:L13">
    <cfRule type="containsText" dxfId="3230" priority="6" stopIfTrue="1" operator="containsText" text="ALTA">
      <formula>NOT(ISERROR(SEARCH(("ALTA"),(K8))))</formula>
    </cfRule>
  </conditionalFormatting>
  <conditionalFormatting sqref="K8:L8 K10:L10 K12:L13">
    <cfRule type="containsText" dxfId="3229" priority="7" stopIfTrue="1" operator="containsText" text="MEDIA">
      <formula>NOT(ISERROR(SEARCH(("MEDIA"),(K8))))</formula>
    </cfRule>
  </conditionalFormatting>
  <conditionalFormatting sqref="K8:L8 K10:L10 K12:L13">
    <cfRule type="containsText" dxfId="3228" priority="8" stopIfTrue="1" operator="containsText" text="BAJA">
      <formula>NOT(ISERROR(SEARCH(("BAJA"),(K8))))</formula>
    </cfRule>
  </conditionalFormatting>
  <conditionalFormatting sqref="K8:L8 K10:L10 K12:L13">
    <cfRule type="containsText" dxfId="3227" priority="9" stopIfTrue="1" operator="containsText" text="ALTO">
      <formula>NOT(ISERROR(SEARCH(("ALTO"),(K8))))</formula>
    </cfRule>
  </conditionalFormatting>
  <conditionalFormatting sqref="K8:L8 K10:L10 K12:L13">
    <cfRule type="containsText" dxfId="3226" priority="10" stopIfTrue="1" operator="containsText" text="ALTO">
      <formula>NOT(ISERROR(SEARCH(("ALTO"),(K8))))</formula>
    </cfRule>
  </conditionalFormatting>
  <conditionalFormatting sqref="K8:L8 K10:L10 K12:L13">
    <cfRule type="containsText" dxfId="3225" priority="11" stopIfTrue="1" operator="containsText" text="MEDIO">
      <formula>NOT(ISERROR(SEARCH(("MEDIO"),(K8))))</formula>
    </cfRule>
  </conditionalFormatting>
  <conditionalFormatting sqref="K8:L8 K10:L10 K12:L13">
    <cfRule type="containsText" dxfId="3224" priority="12" stopIfTrue="1" operator="containsText" text="MEDIO">
      <formula>NOT(ISERROR(SEARCH(("MEDIO"),(K8))))</formula>
    </cfRule>
  </conditionalFormatting>
  <conditionalFormatting sqref="K8:L8 K10:L10 K12:L13">
    <cfRule type="containsText" dxfId="3223" priority="13" stopIfTrue="1" operator="containsText" text="BAJO">
      <formula>NOT(ISERROR(SEARCH(("BAJO"),(K8))))</formula>
    </cfRule>
  </conditionalFormatting>
  <conditionalFormatting sqref="K8:L8 K10:L10 K12:L13">
    <cfRule type="cellIs" dxfId="3222" priority="14" operator="equal">
      <formula>"INSIGNIFICANTE"</formula>
    </cfRule>
  </conditionalFormatting>
  <conditionalFormatting sqref="K8:L8 K10:L10 K12:L13">
    <cfRule type="cellIs" dxfId="3221" priority="15" operator="equal">
      <formula>"MENOR"</formula>
    </cfRule>
  </conditionalFormatting>
  <conditionalFormatting sqref="K8:L8 K10:L10 K12:L13">
    <cfRule type="cellIs" dxfId="3220" priority="16" operator="equal">
      <formula>"MODERADO"</formula>
    </cfRule>
  </conditionalFormatting>
  <conditionalFormatting sqref="K8:L8 K10:L10 K12:L13">
    <cfRule type="cellIs" dxfId="3219" priority="17" operator="equal">
      <formula>"MAYOR"</formula>
    </cfRule>
  </conditionalFormatting>
  <conditionalFormatting sqref="K8:L8 K10:L10 K12:L13">
    <cfRule type="cellIs" dxfId="3218" priority="18" operator="equal">
      <formula>"CATASTRÓFICO"</formula>
    </cfRule>
  </conditionalFormatting>
  <conditionalFormatting sqref="M8 M10 M12:M13">
    <cfRule type="cellIs" dxfId="3217" priority="19" operator="equal">
      <formula>"EXTREMA 5:5"</formula>
    </cfRule>
  </conditionalFormatting>
  <conditionalFormatting sqref="M8 M10 M12:M13">
    <cfRule type="cellIs" dxfId="3216" priority="20" operator="equal">
      <formula>"EXTREMA 4:5"</formula>
    </cfRule>
  </conditionalFormatting>
  <conditionalFormatting sqref="M8 M10 M12:M13">
    <cfRule type="cellIs" dxfId="3215" priority="21" operator="equal">
      <formula>"EXTREMA 3:5"</formula>
    </cfRule>
  </conditionalFormatting>
  <conditionalFormatting sqref="M8 M10 M12:M13">
    <cfRule type="cellIs" dxfId="3214" priority="22" operator="equal">
      <formula>"EXTREMA 2:5"</formula>
    </cfRule>
  </conditionalFormatting>
  <conditionalFormatting sqref="M8 M10 M12:M13">
    <cfRule type="cellIs" dxfId="3213" priority="23" operator="equal">
      <formula>"EXTREMA 5:4"</formula>
    </cfRule>
  </conditionalFormatting>
  <conditionalFormatting sqref="M8 M10 M12:M13">
    <cfRule type="cellIs" dxfId="3212" priority="24" operator="equal">
      <formula>"EXTREMA 4:4"</formula>
    </cfRule>
  </conditionalFormatting>
  <conditionalFormatting sqref="M8 M10 M12:M13">
    <cfRule type="cellIs" dxfId="3211" priority="25" operator="equal">
      <formula>"EXTREMA 3:4"</formula>
    </cfRule>
  </conditionalFormatting>
  <conditionalFormatting sqref="M8 M10 M12:M13">
    <cfRule type="cellIs" dxfId="3210" priority="26" operator="equal">
      <formula>"EXTREMA 5:3"</formula>
    </cfRule>
  </conditionalFormatting>
  <conditionalFormatting sqref="M8 M10 M12:M13">
    <cfRule type="cellIs" dxfId="3209" priority="27" operator="equal">
      <formula>"ALTA 1:5"</formula>
    </cfRule>
  </conditionalFormatting>
  <conditionalFormatting sqref="M8 M10 M12:M13">
    <cfRule type="cellIs" dxfId="3208" priority="28" operator="equal">
      <formula>"ALTA 2:4"</formula>
    </cfRule>
  </conditionalFormatting>
  <conditionalFormatting sqref="M8 M10 M12:M13">
    <cfRule type="cellIs" dxfId="3207" priority="29" operator="equal">
      <formula>"ALTA 1:4"</formula>
    </cfRule>
  </conditionalFormatting>
  <conditionalFormatting sqref="M8 M10 M12:M13">
    <cfRule type="cellIs" dxfId="3206" priority="30" operator="equal">
      <formula>"ALTA 4:3"</formula>
    </cfRule>
  </conditionalFormatting>
  <conditionalFormatting sqref="M8 M10 M12:M13">
    <cfRule type="cellIs" dxfId="3205" priority="31" operator="equal">
      <formula>"ALTA 3:3"</formula>
    </cfRule>
  </conditionalFormatting>
  <conditionalFormatting sqref="M8 M10 M12:M13">
    <cfRule type="cellIs" dxfId="3204" priority="32" operator="equal">
      <formula>"ALTA 5:2"</formula>
    </cfRule>
  </conditionalFormatting>
  <conditionalFormatting sqref="M8 M10 M12:M13">
    <cfRule type="cellIs" dxfId="3203" priority="33" operator="equal">
      <formula>"ALTA 4:2"</formula>
    </cfRule>
  </conditionalFormatting>
  <conditionalFormatting sqref="M8 M10 M12:M13">
    <cfRule type="cellIs" dxfId="3202" priority="34" operator="equal">
      <formula>"ALTA 5:1"</formula>
    </cfRule>
  </conditionalFormatting>
  <conditionalFormatting sqref="M8 M10 M12:M13">
    <cfRule type="cellIs" dxfId="3201" priority="35" operator="equal">
      <formula>"MODERADA 2:3"</formula>
    </cfRule>
  </conditionalFormatting>
  <conditionalFormatting sqref="M8 M10 M12:M13">
    <cfRule type="cellIs" dxfId="3200" priority="36" operator="equal">
      <formula>"MODERADA 1:3"</formula>
    </cfRule>
  </conditionalFormatting>
  <conditionalFormatting sqref="M8 M10 M12:M13">
    <cfRule type="cellIs" dxfId="3199" priority="37" operator="equal">
      <formula>"MODERADA 3:2"</formula>
    </cfRule>
  </conditionalFormatting>
  <conditionalFormatting sqref="M8 M10 M12:M13">
    <cfRule type="cellIs" dxfId="3198" priority="38" operator="equal">
      <formula>"MODERADA 4:1"</formula>
    </cfRule>
  </conditionalFormatting>
  <conditionalFormatting sqref="M8 M10 M12:M13">
    <cfRule type="cellIs" dxfId="3197" priority="39" operator="equal">
      <formula>"BAJA 2:2"</formula>
    </cfRule>
  </conditionalFormatting>
  <conditionalFormatting sqref="M8 M10 M12:M13">
    <cfRule type="cellIs" dxfId="3196" priority="40" operator="equal">
      <formula>"BAJA 1:2"</formula>
    </cfRule>
  </conditionalFormatting>
  <conditionalFormatting sqref="M8 M10 M12:M13">
    <cfRule type="cellIs" dxfId="3195" priority="41" operator="equal">
      <formula>"BAJA 3:1"</formula>
    </cfRule>
  </conditionalFormatting>
  <conditionalFormatting sqref="M8 M10 M12:M13">
    <cfRule type="cellIs" dxfId="3194" priority="42" operator="equal">
      <formula>"BAJA 2:1"</formula>
    </cfRule>
  </conditionalFormatting>
  <conditionalFormatting sqref="M8 M10 M12:M13">
    <cfRule type="cellIs" dxfId="3193" priority="43" operator="equal">
      <formula>"BAJA 1:1"</formula>
    </cfRule>
  </conditionalFormatting>
  <conditionalFormatting sqref="AV8 AV10 AV12:AV13">
    <cfRule type="cellIs" dxfId="3192" priority="44" operator="equal">
      <formula>"RARA VEZ"</formula>
    </cfRule>
  </conditionalFormatting>
  <conditionalFormatting sqref="AV8 AV10 AV12:AV13">
    <cfRule type="cellIs" dxfId="3191" priority="45" operator="equal">
      <formula>"IMPROBABLE"</formula>
    </cfRule>
  </conditionalFormatting>
  <conditionalFormatting sqref="AV8 AV10 AV12:AV13">
    <cfRule type="cellIs" dxfId="3190" priority="46" operator="equal">
      <formula>"POSIBLE"</formula>
    </cfRule>
  </conditionalFormatting>
  <conditionalFormatting sqref="AV8 AV10 AV12:AV13">
    <cfRule type="cellIs" dxfId="3189" priority="47" operator="equal">
      <formula>"PROBABLE"</formula>
    </cfRule>
  </conditionalFormatting>
  <conditionalFormatting sqref="AV8 AV10 AV12:AV13">
    <cfRule type="cellIs" dxfId="3188" priority="48" operator="equal">
      <formula>"CASI SEGURO"</formula>
    </cfRule>
  </conditionalFormatting>
  <conditionalFormatting sqref="AY8 AY10 AY12:AY13">
    <cfRule type="containsText" dxfId="3187" priority="49" stopIfTrue="1" operator="containsText" text="ALTA">
      <formula>NOT(ISERROR(SEARCH(("ALTA"),(AY8))))</formula>
    </cfRule>
  </conditionalFormatting>
  <conditionalFormatting sqref="AY8 AY10 AY12:AY13">
    <cfRule type="containsText" dxfId="3186" priority="50" stopIfTrue="1" operator="containsText" text="MEDIA">
      <formula>NOT(ISERROR(SEARCH(("MEDIA"),(AY8))))</formula>
    </cfRule>
  </conditionalFormatting>
  <conditionalFormatting sqref="AY8 AY10 AY12:AY13">
    <cfRule type="containsText" dxfId="3185" priority="51" stopIfTrue="1" operator="containsText" text="BAJA">
      <formula>NOT(ISERROR(SEARCH(("BAJA"),(AY8))))</formula>
    </cfRule>
  </conditionalFormatting>
  <conditionalFormatting sqref="AY8 AY10 AY12:AY13">
    <cfRule type="containsText" dxfId="3184" priority="52" stopIfTrue="1" operator="containsText" text="ALTO">
      <formula>NOT(ISERROR(SEARCH(("ALTO"),(AY8))))</formula>
    </cfRule>
  </conditionalFormatting>
  <conditionalFormatting sqref="AY8 AY10 AY12:AY13">
    <cfRule type="containsText" dxfId="3183" priority="53" stopIfTrue="1" operator="containsText" text="ALTO">
      <formula>NOT(ISERROR(SEARCH(("ALTO"),(AY8))))</formula>
    </cfRule>
  </conditionalFormatting>
  <conditionalFormatting sqref="AY8 AY10 AY12:AY13">
    <cfRule type="containsText" dxfId="3182" priority="54" stopIfTrue="1" operator="containsText" text="MEDIO">
      <formula>NOT(ISERROR(SEARCH(("MEDIO"),(AY8))))</formula>
    </cfRule>
  </conditionalFormatting>
  <conditionalFormatting sqref="AY8 AY10 AY12:AY13">
    <cfRule type="containsText" dxfId="3181" priority="55" stopIfTrue="1" operator="containsText" text="MEDIO">
      <formula>NOT(ISERROR(SEARCH(("MEDIO"),(AY8))))</formula>
    </cfRule>
  </conditionalFormatting>
  <conditionalFormatting sqref="AY8 AY10 AY12:AY13">
    <cfRule type="containsText" dxfId="3180" priority="56" stopIfTrue="1" operator="containsText" text="BAJO">
      <formula>NOT(ISERROR(SEARCH(("BAJO"),(AY8))))</formula>
    </cfRule>
  </conditionalFormatting>
  <conditionalFormatting sqref="AY8 AY10 AY12:AY13">
    <cfRule type="cellIs" dxfId="3179" priority="57" operator="equal">
      <formula>"INSIGNIFICANTE"</formula>
    </cfRule>
  </conditionalFormatting>
  <conditionalFormatting sqref="AY8 AY10 AY12:AY13">
    <cfRule type="cellIs" dxfId="3178" priority="58" operator="equal">
      <formula>"MENOR"</formula>
    </cfRule>
  </conditionalFormatting>
  <conditionalFormatting sqref="AY8 AY10 AY12:AY13">
    <cfRule type="cellIs" dxfId="3177" priority="59" operator="equal">
      <formula>"MODERADO"</formula>
    </cfRule>
  </conditionalFormatting>
  <conditionalFormatting sqref="AY8 AY10 AY12:AY13">
    <cfRule type="cellIs" dxfId="3176" priority="60" operator="equal">
      <formula>"MAYOR"</formula>
    </cfRule>
  </conditionalFormatting>
  <conditionalFormatting sqref="AY8 AY10 AY12:AY13">
    <cfRule type="cellIs" dxfId="3175" priority="61" operator="equal">
      <formula>"CATASTRÓFICO"</formula>
    </cfRule>
  </conditionalFormatting>
  <conditionalFormatting sqref="BA8 BA10 BA12:BA13">
    <cfRule type="cellIs" dxfId="3174" priority="62" operator="equal">
      <formula>"EXTREMA 5:5"</formula>
    </cfRule>
  </conditionalFormatting>
  <conditionalFormatting sqref="BA8 BA10 BA12:BA13">
    <cfRule type="cellIs" dxfId="3173" priority="63" operator="equal">
      <formula>"EXTREMA 4:5"</formula>
    </cfRule>
  </conditionalFormatting>
  <conditionalFormatting sqref="BA8 BA10 BA12:BA13">
    <cfRule type="cellIs" dxfId="3172" priority="64" operator="equal">
      <formula>"EXTREMA 3:5"</formula>
    </cfRule>
  </conditionalFormatting>
  <conditionalFormatting sqref="BA8 BA10 BA12:BA13">
    <cfRule type="cellIs" dxfId="3171" priority="65" operator="equal">
      <formula>"EXTREMA 2:5"</formula>
    </cfRule>
  </conditionalFormatting>
  <conditionalFormatting sqref="BA8 BA10 BA12:BA13">
    <cfRule type="cellIs" dxfId="3170" priority="66" operator="equal">
      <formula>"EXTREMA 5:4"</formula>
    </cfRule>
  </conditionalFormatting>
  <conditionalFormatting sqref="BA8 BA10 BA12:BA13">
    <cfRule type="cellIs" dxfId="3169" priority="67" operator="equal">
      <formula>"EXTREMA 4:4"</formula>
    </cfRule>
  </conditionalFormatting>
  <conditionalFormatting sqref="BA8 BA10 BA12:BA13">
    <cfRule type="cellIs" dxfId="3168" priority="68" operator="equal">
      <formula>"EXTREMA 3:4"</formula>
    </cfRule>
  </conditionalFormatting>
  <conditionalFormatting sqref="BA8 BA10 BA12:BA13">
    <cfRule type="cellIs" dxfId="3167" priority="69" operator="equal">
      <formula>"EXTREMA 5:3"</formula>
    </cfRule>
  </conditionalFormatting>
  <conditionalFormatting sqref="BA8 BA10 BA12:BA13">
    <cfRule type="cellIs" dxfId="3166" priority="70" operator="equal">
      <formula>"ALTA 1:5"</formula>
    </cfRule>
  </conditionalFormatting>
  <conditionalFormatting sqref="BA8 BA10 BA12:BA13">
    <cfRule type="cellIs" dxfId="3165" priority="71" operator="equal">
      <formula>"ALTA 2:4"</formula>
    </cfRule>
  </conditionalFormatting>
  <conditionalFormatting sqref="BA8 BA10 BA12:BA13">
    <cfRule type="cellIs" dxfId="3164" priority="72" operator="equal">
      <formula>"ALTA 1:4"</formula>
    </cfRule>
  </conditionalFormatting>
  <conditionalFormatting sqref="BA8 BA10 BA12:BA13">
    <cfRule type="cellIs" dxfId="3163" priority="73" operator="equal">
      <formula>"ALTA 4:3"</formula>
    </cfRule>
  </conditionalFormatting>
  <conditionalFormatting sqref="BA8 BA10 BA12:BA13">
    <cfRule type="cellIs" dxfId="3162" priority="74" operator="equal">
      <formula>"ALTA 3:3"</formula>
    </cfRule>
  </conditionalFormatting>
  <conditionalFormatting sqref="BA8 BA10 BA12:BA13">
    <cfRule type="cellIs" dxfId="3161" priority="75" operator="equal">
      <formula>"ALTA 5:2"</formula>
    </cfRule>
  </conditionalFormatting>
  <conditionalFormatting sqref="BA8 BA10 BA12:BA13">
    <cfRule type="cellIs" dxfId="3160" priority="76" operator="equal">
      <formula>"ALTA 4:2"</formula>
    </cfRule>
  </conditionalFormatting>
  <conditionalFormatting sqref="BA8 BA10 BA12:BA13">
    <cfRule type="cellIs" dxfId="3159" priority="77" operator="equal">
      <formula>"ALTA 5:1"</formula>
    </cfRule>
  </conditionalFormatting>
  <conditionalFormatting sqref="BA8 BA10 BA12:BA13">
    <cfRule type="cellIs" dxfId="3158" priority="78" operator="equal">
      <formula>"MODERADA 2:3"</formula>
    </cfRule>
  </conditionalFormatting>
  <conditionalFormatting sqref="BA8 BA10 BA12:BA13">
    <cfRule type="cellIs" dxfId="3157" priority="79" operator="equal">
      <formula>"MODERADA 1:3"</formula>
    </cfRule>
  </conditionalFormatting>
  <conditionalFormatting sqref="BA8 BA10 BA12:BA13">
    <cfRule type="cellIs" dxfId="3156" priority="80" operator="equal">
      <formula>"MODERADA 3:2"</formula>
    </cfRule>
  </conditionalFormatting>
  <conditionalFormatting sqref="BA8 BA10 BA12:BA13">
    <cfRule type="cellIs" dxfId="3155" priority="81" operator="equal">
      <formula>"MODERADA 4:1"</formula>
    </cfRule>
  </conditionalFormatting>
  <conditionalFormatting sqref="BA8 BA10 BA12:BA13">
    <cfRule type="cellIs" dxfId="3154" priority="82" operator="equal">
      <formula>"BAJA 2:2"</formula>
    </cfRule>
  </conditionalFormatting>
  <conditionalFormatting sqref="BA8 BA10 BA12:BA13">
    <cfRule type="cellIs" dxfId="3153" priority="83" operator="equal">
      <formula>"BAJA 1:2"</formula>
    </cfRule>
  </conditionalFormatting>
  <conditionalFormatting sqref="BA8 BA10 BA12:BA13">
    <cfRule type="cellIs" dxfId="3152" priority="84" operator="equal">
      <formula>"BAJA 3:1"</formula>
    </cfRule>
  </conditionalFormatting>
  <conditionalFormatting sqref="BA8 BA10 BA12:BA13">
    <cfRule type="cellIs" dxfId="3151" priority="85" operator="equal">
      <formula>"BAJA 2:1"</formula>
    </cfRule>
  </conditionalFormatting>
  <conditionalFormatting sqref="BA8 BA10 BA12:BA13">
    <cfRule type="cellIs" dxfId="3150" priority="86" operator="equal">
      <formula>"BAJA 1:1"</formula>
    </cfRule>
  </conditionalFormatting>
  <conditionalFormatting sqref="AZ8 AZ10 AZ12:AZ13">
    <cfRule type="containsText" dxfId="3149" priority="87" stopIfTrue="1" operator="containsText" text="ALTA">
      <formula>NOT(ISERROR(SEARCH(("ALTA"),(AZ8))))</formula>
    </cfRule>
  </conditionalFormatting>
  <conditionalFormatting sqref="AZ8 AZ10 AZ12:AZ13">
    <cfRule type="containsText" dxfId="3148" priority="88" stopIfTrue="1" operator="containsText" text="MEDIA">
      <formula>NOT(ISERROR(SEARCH(("MEDIA"),(AZ8))))</formula>
    </cfRule>
  </conditionalFormatting>
  <conditionalFormatting sqref="AZ8 AZ10 AZ12:AZ13">
    <cfRule type="containsText" dxfId="3147" priority="89" stopIfTrue="1" operator="containsText" text="BAJA">
      <formula>NOT(ISERROR(SEARCH(("BAJA"),(AZ8))))</formula>
    </cfRule>
  </conditionalFormatting>
  <conditionalFormatting sqref="AZ8 AZ10 AZ12:AZ13">
    <cfRule type="containsText" dxfId="3146" priority="90" stopIfTrue="1" operator="containsText" text="ALTO">
      <formula>NOT(ISERROR(SEARCH(("ALTO"),(AZ8))))</formula>
    </cfRule>
  </conditionalFormatting>
  <conditionalFormatting sqref="AZ8 AZ10 AZ12:AZ13">
    <cfRule type="containsText" dxfId="3145" priority="91" stopIfTrue="1" operator="containsText" text="ALTO">
      <formula>NOT(ISERROR(SEARCH(("ALTO"),(AZ8))))</formula>
    </cfRule>
  </conditionalFormatting>
  <conditionalFormatting sqref="AZ8 AZ10 AZ12:AZ13">
    <cfRule type="containsText" dxfId="3144" priority="92" stopIfTrue="1" operator="containsText" text="MEDIO">
      <formula>NOT(ISERROR(SEARCH(("MEDIO"),(AZ8))))</formula>
    </cfRule>
  </conditionalFormatting>
  <conditionalFormatting sqref="AZ8 AZ10 AZ12:AZ13">
    <cfRule type="containsText" dxfId="3143" priority="93" stopIfTrue="1" operator="containsText" text="MEDIO">
      <formula>NOT(ISERROR(SEARCH(("MEDIO"),(AZ8))))</formula>
    </cfRule>
  </conditionalFormatting>
  <conditionalFormatting sqref="AZ8 AZ10 AZ12:AZ13">
    <cfRule type="containsText" dxfId="3142" priority="94" stopIfTrue="1" operator="containsText" text="BAJO">
      <formula>NOT(ISERROR(SEARCH(("BAJO"),(AZ8))))</formula>
    </cfRule>
  </conditionalFormatting>
  <conditionalFormatting sqref="AZ8 AZ10 AZ12:AZ13">
    <cfRule type="cellIs" dxfId="3141" priority="95" operator="equal">
      <formula>"INSIGNIFICANTE"</formula>
    </cfRule>
  </conditionalFormatting>
  <conditionalFormatting sqref="AZ8 AZ10 AZ12:AZ13">
    <cfRule type="cellIs" dxfId="3140" priority="96" operator="equal">
      <formula>"MENOR"</formula>
    </cfRule>
  </conditionalFormatting>
  <conditionalFormatting sqref="AZ8 AZ10 AZ12:AZ13">
    <cfRule type="cellIs" dxfId="3139" priority="97" operator="equal">
      <formula>"MODERADO"</formula>
    </cfRule>
  </conditionalFormatting>
  <conditionalFormatting sqref="AZ8 AZ10 AZ12:AZ13">
    <cfRule type="cellIs" dxfId="3138" priority="98" operator="equal">
      <formula>"MAYOR"</formula>
    </cfRule>
  </conditionalFormatting>
  <conditionalFormatting sqref="AZ8 AZ10 AZ12:AZ13">
    <cfRule type="cellIs" dxfId="3137" priority="99" operator="equal">
      <formula>"CATASTRÓFICO"</formula>
    </cfRule>
  </conditionalFormatting>
  <dataValidations count="13">
    <dataValidation type="list" allowBlank="1" showErrorMessage="1" sqref="AC8:AC13" xr:uid="{00000000-0002-0000-0300-000000000000}">
      <formula1>$AC$85:$AC$86</formula1>
    </dataValidation>
    <dataValidation type="list" allowBlank="1" showErrorMessage="1" sqref="AE8:AE13" xr:uid="{00000000-0002-0000-0300-000001000000}">
      <formula1>$AE$85:$AE$86</formula1>
    </dataValidation>
    <dataValidation type="list" allowBlank="1" showInputMessage="1" showErrorMessage="1" prompt="Seleccione el tipo de riesgo de acuerdo a la lista desplegable" sqref="G8 G10 G12:G13" xr:uid="{00000000-0002-0000-0300-000002000000}">
      <formula1>$AH$15:$AH$24</formula1>
    </dataValidation>
    <dataValidation type="list" allowBlank="1" showErrorMessage="1" sqref="S8 S10 S12:S13" xr:uid="{00000000-0002-0000-0300-000003000000}">
      <formula1>$S$17:$S$20</formula1>
    </dataValidation>
    <dataValidation type="list" allowBlank="1" showInputMessage="1" prompt="CALIFIQUE - 1 - Rara vez_x000a_2 - Improbable_x000a_3 - Posible_x000a_4 - Probable_x000a_5 - Casi Seguro_x000a_" sqref="H8 AU8 H10 AU10 H12:H13 AU12:AU13" xr:uid="{00000000-0002-0000-0300-000004000000}">
      <formula1>$AI$15:$AI$19</formula1>
    </dataValidation>
    <dataValidation type="list" allowBlank="1" showErrorMessage="1" sqref="AM8:AM13" xr:uid="{00000000-0002-0000-0300-000005000000}">
      <formula1>$AM$85:$AM$87</formula1>
    </dataValidation>
    <dataValidation type="list" allowBlank="1" showInputMessage="1" showErrorMessage="1" prompt="CALIFIQUE - 1 - Insignificante_x000a_2 - Menor_x000a_3 - Moderado_x000a_4 - Mayor_x000a_5 - Catastrófico" sqref="J8 AX8 J10 AX10 J12:J13 AX12:AX13" xr:uid="{00000000-0002-0000-0300-000006000000}">
      <formula1>$AI$15:$AI$19</formula1>
    </dataValidation>
    <dataValidation type="list" allowBlank="1" showErrorMessage="1" sqref="AQ8:AS8 AQ9:AR9 AQ10:AS10 AQ11:AR11 AQ12:AS13" xr:uid="{00000000-0002-0000-0300-000007000000}">
      <formula1>$AQ$85:$AQ$87</formula1>
    </dataValidation>
    <dataValidation type="list" allowBlank="1" showErrorMessage="1" sqref="AG8:AG13" xr:uid="{00000000-0002-0000-0300-000008000000}">
      <formula1>$AG$85:$AG$87</formula1>
    </dataValidation>
    <dataValidation type="list" allowBlank="1" showErrorMessage="1" sqref="AI8:AI13" xr:uid="{00000000-0002-0000-0300-000009000000}">
      <formula1>$AI$85:$AI$86</formula1>
    </dataValidation>
    <dataValidation type="list" allowBlank="1" showErrorMessage="1" sqref="AA8:AA13" xr:uid="{00000000-0002-0000-0300-00000A000000}">
      <formula1>$AA$85:$AA$86</formula1>
    </dataValidation>
    <dataValidation type="list" allowBlank="1" showErrorMessage="1" sqref="AK8:AK13" xr:uid="{00000000-0002-0000-0300-00000B000000}">
      <formula1>$AK$85:$AK$86</formula1>
    </dataValidation>
    <dataValidation type="list" allowBlank="1" showErrorMessage="1" sqref="AT8 AW8 AT10 AW10 AT12:AT13 AW12:AW13" xr:uid="{00000000-0002-0000-0300-00000C000000}">
      <formula1>$AT$85:$AT$87</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CG1000"/>
  <sheetViews>
    <sheetView topLeftCell="CA13" zoomScale="55" zoomScaleNormal="55" workbookViewId="0">
      <selection sqref="A1:A3"/>
    </sheetView>
  </sheetViews>
  <sheetFormatPr baseColWidth="10" defaultColWidth="11.21875" defaultRowHeight="15" customHeight="1"/>
  <cols>
    <col min="1" max="1" width="17" customWidth="1"/>
    <col min="2" max="2" width="32.44140625" customWidth="1"/>
    <col min="3" max="3" width="22.21875" customWidth="1"/>
    <col min="4" max="4" width="26.44140625" customWidth="1"/>
    <col min="5" max="5" width="22.77734375" customWidth="1"/>
    <col min="6" max="6" width="37"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20" width="29.44140625" customWidth="1"/>
    <col min="21" max="21" width="15.5546875" customWidth="1"/>
    <col min="22" max="22" width="11.5546875" customWidth="1"/>
    <col min="23" max="23" width="29.6640625" customWidth="1"/>
    <col min="24" max="24" width="29.44140625" customWidth="1"/>
    <col min="25" max="26" width="26" customWidth="1"/>
    <col min="27" max="27" width="16.33203125" hidden="1" customWidth="1"/>
    <col min="28" max="28" width="4.5546875" hidden="1" customWidth="1"/>
    <col min="29" max="29" width="13.33203125" hidden="1" customWidth="1"/>
    <col min="30" max="30" width="4.6640625" hidden="1" customWidth="1"/>
    <col min="31" max="31" width="14.33203125" hidden="1" customWidth="1"/>
    <col min="32" max="32" width="4.5546875" hidden="1" customWidth="1"/>
    <col min="33" max="33" width="32.6640625" hidden="1" customWidth="1"/>
    <col min="34" max="34" width="4.88671875" hidden="1" customWidth="1"/>
    <col min="35" max="35" width="21.21875" hidden="1" customWidth="1"/>
    <col min="36" max="36" width="5.109375" hidden="1" customWidth="1"/>
    <col min="37" max="37" width="17.21875" hidden="1" customWidth="1"/>
    <col min="38" max="38" width="4.77734375" hidden="1" customWidth="1"/>
    <col min="39" max="39" width="16.109375" hidden="1" customWidth="1"/>
    <col min="40" max="40" width="4.77734375" hidden="1" customWidth="1"/>
    <col min="41" max="42" width="11.5546875" hidden="1" customWidth="1"/>
    <col min="43" max="43" width="12.77734375" hidden="1" customWidth="1"/>
    <col min="44" max="44" width="11.5546875" hidden="1" customWidth="1"/>
    <col min="45" max="45" width="15.44140625" hidden="1" customWidth="1"/>
    <col min="46" max="46" width="12.6640625" hidden="1" customWidth="1"/>
    <col min="47" max="50" width="11.5546875" hidden="1" customWidth="1"/>
    <col min="51" max="51" width="15.6640625" hidden="1" customWidth="1"/>
    <col min="52" max="52" width="15" hidden="1" customWidth="1"/>
    <col min="53" max="53" width="16.77734375" hidden="1" customWidth="1"/>
    <col min="54" max="58" width="11.5546875" hidden="1" customWidth="1"/>
    <col min="59" max="59" width="46.33203125" hidden="1" customWidth="1"/>
    <col min="60" max="60" width="13.77734375" hidden="1" customWidth="1"/>
    <col min="61" max="62" width="11.5546875" hidden="1" customWidth="1"/>
    <col min="63" max="63" width="12.5546875" hidden="1" customWidth="1"/>
    <col min="64" max="68" width="11.5546875" hidden="1" customWidth="1"/>
    <col min="69" max="69" width="15.88671875" hidden="1" customWidth="1"/>
    <col min="70" max="70" width="30.44140625" hidden="1" customWidth="1"/>
    <col min="71" max="71" width="22.33203125" hidden="1" customWidth="1"/>
    <col min="72" max="72" width="21.6640625" hidden="1" customWidth="1"/>
    <col min="73" max="73" width="34.109375" hidden="1" customWidth="1"/>
    <col min="74" max="74" width="25.33203125" hidden="1" customWidth="1"/>
    <col min="75" max="76" width="29.109375" hidden="1" customWidth="1"/>
    <col min="77" max="77" width="39.21875" customWidth="1"/>
    <col min="78" max="78" width="24.88671875" customWidth="1"/>
    <col min="79" max="79" width="32.88671875" customWidth="1"/>
    <col min="80" max="80" width="48.44140625" customWidth="1"/>
    <col min="81" max="81" width="39.21875" customWidth="1"/>
    <col min="82" max="82" width="24.88671875" customWidth="1"/>
    <col min="83" max="83" width="32.88671875" customWidth="1"/>
    <col min="84" max="84" width="48.44140625" customWidth="1"/>
    <col min="85" max="85" width="39" customWidth="1"/>
  </cols>
  <sheetData>
    <row r="1" spans="1:85" ht="18">
      <c r="A1" s="445"/>
      <c r="B1" s="433" t="s">
        <v>0</v>
      </c>
      <c r="C1" s="421"/>
      <c r="D1" s="421"/>
      <c r="E1" s="421"/>
      <c r="F1" s="421"/>
      <c r="G1" s="421"/>
      <c r="H1" s="422"/>
      <c r="I1" s="42"/>
      <c r="J1" s="42"/>
      <c r="K1" s="42"/>
      <c r="L1" s="4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4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18">
      <c r="A2" s="435"/>
      <c r="B2" s="539" t="s">
        <v>197</v>
      </c>
      <c r="C2" s="421"/>
      <c r="D2" s="421"/>
      <c r="E2" s="421"/>
      <c r="F2" s="421"/>
      <c r="G2" s="421"/>
      <c r="H2" s="422"/>
      <c r="I2" s="42"/>
      <c r="J2" s="42"/>
      <c r="K2" s="42"/>
      <c r="L2" s="4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4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18">
      <c r="A3" s="436"/>
      <c r="B3" s="433" t="s">
        <v>2</v>
      </c>
      <c r="C3" s="421"/>
      <c r="D3" s="421"/>
      <c r="E3" s="421"/>
      <c r="F3" s="421"/>
      <c r="G3" s="421"/>
      <c r="H3" s="422"/>
      <c r="I3" s="42"/>
      <c r="J3" s="42"/>
      <c r="K3" s="42"/>
      <c r="L3" s="4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4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 customHeight="1">
      <c r="A4" s="12"/>
      <c r="B4" s="12"/>
      <c r="C4" s="12"/>
      <c r="D4" s="12"/>
      <c r="E4" s="43"/>
      <c r="F4" s="43"/>
      <c r="G4" s="2"/>
      <c r="H4" s="42"/>
      <c r="I4" s="42"/>
      <c r="J4" s="42"/>
      <c r="K4" s="42"/>
      <c r="L4" s="4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42"/>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ht="15" customHeight="1">
      <c r="A5" s="474" t="s">
        <v>198</v>
      </c>
      <c r="B5" s="474" t="s">
        <v>199</v>
      </c>
      <c r="C5" s="474" t="s">
        <v>200</v>
      </c>
      <c r="D5" s="110" t="s">
        <v>201</v>
      </c>
      <c r="E5" s="110"/>
      <c r="F5" s="110"/>
      <c r="G5" s="110"/>
      <c r="H5" s="110"/>
      <c r="I5" s="110"/>
      <c r="J5" s="110"/>
      <c r="K5" s="110"/>
      <c r="L5" s="110"/>
      <c r="M5" s="110"/>
      <c r="N5" s="19"/>
      <c r="O5" s="19"/>
      <c r="P5" s="19"/>
      <c r="Q5" s="19"/>
      <c r="R5" s="19"/>
      <c r="S5" s="476"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488" t="s">
        <v>204</v>
      </c>
      <c r="AU5" s="451"/>
      <c r="AV5" s="451"/>
      <c r="AW5" s="451"/>
      <c r="AX5" s="451"/>
      <c r="AY5" s="451"/>
      <c r="AZ5" s="451"/>
      <c r="BA5" s="428"/>
      <c r="BB5" s="19"/>
      <c r="BC5" s="19"/>
      <c r="BD5" s="19"/>
      <c r="BE5" s="19"/>
      <c r="BF5" s="19"/>
      <c r="BG5" s="489" t="s">
        <v>347</v>
      </c>
      <c r="BH5" s="451"/>
      <c r="BI5" s="451"/>
      <c r="BJ5" s="451"/>
      <c r="BK5" s="428"/>
      <c r="BL5" s="504" t="s">
        <v>206</v>
      </c>
      <c r="BM5" s="451"/>
      <c r="BN5" s="451"/>
      <c r="BO5" s="451"/>
      <c r="BP5" s="451"/>
      <c r="BQ5" s="428"/>
      <c r="BR5" s="505" t="s">
        <v>207</v>
      </c>
      <c r="BS5" s="463"/>
      <c r="BT5" s="464"/>
      <c r="BU5" s="534" t="s">
        <v>208</v>
      </c>
      <c r="BV5" s="463"/>
      <c r="BW5" s="463"/>
      <c r="BX5" s="535"/>
      <c r="BY5" s="484" t="s">
        <v>209</v>
      </c>
      <c r="BZ5" s="451"/>
      <c r="CA5" s="451"/>
      <c r="CB5" s="466"/>
      <c r="CC5" s="484" t="s">
        <v>210</v>
      </c>
      <c r="CD5" s="451"/>
      <c r="CE5" s="451"/>
      <c r="CF5" s="451"/>
      <c r="CG5" s="428"/>
    </row>
    <row r="6" spans="1:85">
      <c r="A6" s="435"/>
      <c r="B6" s="435"/>
      <c r="C6" s="435"/>
      <c r="D6" s="476" t="s">
        <v>211</v>
      </c>
      <c r="E6" s="476" t="s">
        <v>348</v>
      </c>
      <c r="F6" s="476" t="s">
        <v>213</v>
      </c>
      <c r="G6" s="477" t="s">
        <v>214</v>
      </c>
      <c r="H6" s="478" t="s">
        <v>215</v>
      </c>
      <c r="I6" s="428"/>
      <c r="J6" s="478" t="s">
        <v>216</v>
      </c>
      <c r="K6" s="428"/>
      <c r="L6" s="44"/>
      <c r="M6" s="476" t="s">
        <v>217</v>
      </c>
      <c r="N6" s="19"/>
      <c r="O6" s="19"/>
      <c r="P6" s="19"/>
      <c r="Q6" s="19"/>
      <c r="R6" s="19"/>
      <c r="S6" s="435"/>
      <c r="T6" s="440" t="s">
        <v>218</v>
      </c>
      <c r="U6" s="421"/>
      <c r="V6" s="421"/>
      <c r="W6" s="421"/>
      <c r="X6" s="421"/>
      <c r="Y6" s="421"/>
      <c r="Z6" s="422"/>
      <c r="AA6" s="543" t="s">
        <v>219</v>
      </c>
      <c r="AB6" s="421"/>
      <c r="AC6" s="421"/>
      <c r="AD6" s="421"/>
      <c r="AE6" s="421"/>
      <c r="AF6" s="421"/>
      <c r="AG6" s="421"/>
      <c r="AH6" s="421"/>
      <c r="AI6" s="421"/>
      <c r="AJ6" s="421"/>
      <c r="AK6" s="421"/>
      <c r="AL6" s="421"/>
      <c r="AM6" s="421"/>
      <c r="AN6" s="421"/>
      <c r="AO6" s="421"/>
      <c r="AP6" s="422"/>
      <c r="AQ6" s="503" t="s">
        <v>220</v>
      </c>
      <c r="AR6" s="503" t="s">
        <v>221</v>
      </c>
      <c r="AS6" s="503"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67"/>
      <c r="BY6" s="536"/>
      <c r="BZ6" s="537"/>
      <c r="CA6" s="537"/>
      <c r="CB6" s="538"/>
      <c r="CC6" s="431"/>
      <c r="CD6" s="452"/>
      <c r="CE6" s="452"/>
      <c r="CF6" s="452"/>
      <c r="CG6" s="432"/>
    </row>
    <row r="7" spans="1:85" ht="142.5">
      <c r="A7" s="436"/>
      <c r="B7" s="436"/>
      <c r="C7" s="436"/>
      <c r="D7" s="436"/>
      <c r="E7" s="436"/>
      <c r="F7" s="436"/>
      <c r="G7" s="436"/>
      <c r="H7" s="431"/>
      <c r="I7" s="432"/>
      <c r="J7" s="431"/>
      <c r="K7" s="432"/>
      <c r="L7" s="44"/>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45" t="s">
        <v>235</v>
      </c>
      <c r="AB7" s="46" t="s">
        <v>236</v>
      </c>
      <c r="AC7" s="45" t="s">
        <v>237</v>
      </c>
      <c r="AD7" s="46" t="s">
        <v>236</v>
      </c>
      <c r="AE7" s="45" t="s">
        <v>238</v>
      </c>
      <c r="AF7" s="46" t="s">
        <v>236</v>
      </c>
      <c r="AG7" s="45" t="s">
        <v>239</v>
      </c>
      <c r="AH7" s="46" t="s">
        <v>236</v>
      </c>
      <c r="AI7" s="45" t="s">
        <v>240</v>
      </c>
      <c r="AJ7" s="46" t="s">
        <v>236</v>
      </c>
      <c r="AK7" s="46" t="s">
        <v>241</v>
      </c>
      <c r="AL7" s="46" t="s">
        <v>236</v>
      </c>
      <c r="AM7" s="46" t="s">
        <v>242</v>
      </c>
      <c r="AN7" s="46" t="s">
        <v>236</v>
      </c>
      <c r="AO7" s="47" t="s">
        <v>243</v>
      </c>
      <c r="AP7" s="45" t="s">
        <v>244</v>
      </c>
      <c r="AQ7" s="436"/>
      <c r="AR7" s="436"/>
      <c r="AS7" s="436"/>
      <c r="AT7" s="48" t="s">
        <v>245</v>
      </c>
      <c r="AU7" s="485" t="s">
        <v>215</v>
      </c>
      <c r="AV7" s="422"/>
      <c r="AW7" s="48" t="s">
        <v>246</v>
      </c>
      <c r="AX7" s="485" t="s">
        <v>216</v>
      </c>
      <c r="AY7" s="422"/>
      <c r="AZ7" s="44"/>
      <c r="BA7" s="48" t="s">
        <v>247</v>
      </c>
      <c r="BB7" s="19" t="s">
        <v>223</v>
      </c>
      <c r="BC7" s="19" t="s">
        <v>224</v>
      </c>
      <c r="BD7" s="19" t="s">
        <v>225</v>
      </c>
      <c r="BE7" s="19" t="s">
        <v>226</v>
      </c>
      <c r="BF7" s="19" t="s">
        <v>227</v>
      </c>
      <c r="BG7" s="49" t="s">
        <v>248</v>
      </c>
      <c r="BH7" s="49" t="s">
        <v>249</v>
      </c>
      <c r="BI7" s="49" t="s">
        <v>250</v>
      </c>
      <c r="BJ7" s="49" t="s">
        <v>251</v>
      </c>
      <c r="BK7" s="49" t="s">
        <v>252</v>
      </c>
      <c r="BL7" s="50" t="s">
        <v>253</v>
      </c>
      <c r="BM7" s="50" t="s">
        <v>254</v>
      </c>
      <c r="BN7" s="50" t="s">
        <v>249</v>
      </c>
      <c r="BO7" s="50" t="s">
        <v>255</v>
      </c>
      <c r="BP7" s="50" t="s">
        <v>256</v>
      </c>
      <c r="BQ7" s="50" t="s">
        <v>257</v>
      </c>
      <c r="BR7" s="51" t="s">
        <v>258</v>
      </c>
      <c r="BS7" s="51" t="s">
        <v>259</v>
      </c>
      <c r="BT7" s="51" t="s">
        <v>260</v>
      </c>
      <c r="BU7" s="111" t="s">
        <v>258</v>
      </c>
      <c r="BV7" s="111" t="s">
        <v>259</v>
      </c>
      <c r="BW7" s="111" t="s">
        <v>260</v>
      </c>
      <c r="BX7" s="111" t="s">
        <v>261</v>
      </c>
      <c r="BY7" s="112" t="s">
        <v>258</v>
      </c>
      <c r="BZ7" s="112" t="s">
        <v>259</v>
      </c>
      <c r="CA7" s="112" t="s">
        <v>260</v>
      </c>
      <c r="CB7" s="113" t="s">
        <v>261</v>
      </c>
      <c r="CC7" s="51" t="s">
        <v>258</v>
      </c>
      <c r="CD7" s="51" t="s">
        <v>259</v>
      </c>
      <c r="CE7" s="51" t="s">
        <v>260</v>
      </c>
      <c r="CF7" s="51" t="s">
        <v>261</v>
      </c>
      <c r="CG7" s="51" t="s">
        <v>262</v>
      </c>
    </row>
    <row r="8" spans="1:85" ht="214.5" customHeight="1">
      <c r="A8" s="507" t="s">
        <v>594</v>
      </c>
      <c r="B8" s="507" t="s">
        <v>595</v>
      </c>
      <c r="C8" s="507" t="s">
        <v>596</v>
      </c>
      <c r="D8" s="114" t="s">
        <v>597</v>
      </c>
      <c r="E8" s="507" t="s">
        <v>598</v>
      </c>
      <c r="F8" s="19" t="s">
        <v>599</v>
      </c>
      <c r="G8" s="507" t="s">
        <v>318</v>
      </c>
      <c r="H8" s="507">
        <v>3</v>
      </c>
      <c r="I8" s="512" t="str">
        <f>IF(H8=5,"CASI SEGURO",IF(H8=4,"PROBABLE",IF(H8=3,"POSIBLE",IF(H8=2,"IMPROBABLE","RARA VEZ"))))</f>
        <v>POSIBLE</v>
      </c>
      <c r="J8" s="507">
        <v>3</v>
      </c>
      <c r="K8" s="512" t="str">
        <f>IF(J8=1,"INSIGNIFICANTE",IF(J8=2,"MENOR",IF(J8=3,"MODERADO",IF(J8=4,"MAYOR","CATASTRÓFICO"))))</f>
        <v>MODERADO</v>
      </c>
      <c r="L8" s="512">
        <f>IF(J8=2,H8+20,IF(J8=3,H8+30,IF(J8=4,H8+40,IF(J8=5,H8+50,H8+10))))</f>
        <v>33</v>
      </c>
      <c r="M8" s="514" t="str">
        <f>IF(J8=1,$N$8,IF(J8=2,$O$8,IF(J8=3,$P$8,IF(J8=4,$Q$8,$R$8))))</f>
        <v>ALTA 3:3</v>
      </c>
      <c r="N8" s="540" t="str">
        <f>IF($L8=11,"BAJA 1:1",IF($L8=12,"BAJA 2:1",IF($L8=13,"BAJA 3:1",IF($L8=14,"MODERADA 4:1","ALTA 5:1"))))</f>
        <v>ALTA 5:1</v>
      </c>
      <c r="O8" s="541" t="str">
        <f>IF($L8=21,"BAJA 1:2",IF($L8=22,"BAJA 2:2",IF($L8=23,"MODERADA 3:2",IF($L8=24,"ALTA 4:2","ALTA 5:2"))))</f>
        <v>ALTA 5:2</v>
      </c>
      <c r="P8" s="541" t="str">
        <f>IF($L8=31,"MODERADA 1:3",IF($L8=32,"MODERADA 2:3",IF($L8=33,"ALTA 3:3",IF($L8=34,"ALTA 4:3","EXTREMA 5:3"))))</f>
        <v>ALTA 3:3</v>
      </c>
      <c r="Q8" s="541" t="str">
        <f>IF($L8=41,"ALTA 1:4",IF($L8=42,"ALTA 2:4",IF($L8=43,"EXTREMA 3:4",IF($L8=44,"EXTREMA 4:4","EXTREMA 5:4"))))</f>
        <v>EXTREMA 5:4</v>
      </c>
      <c r="R8" s="542" t="str">
        <f>IF($L8=51,"ALTA 1:5",IF($L8=52,"EXTREMA 2:5",IF($L8=53,"EXTREMA 3:5",IF($L8=54,"EXTREMA 4:5","EXTREMA 5:5"))))</f>
        <v>EXTREMA 5:5</v>
      </c>
      <c r="S8" s="507" t="s">
        <v>269</v>
      </c>
      <c r="T8" s="59" t="s">
        <v>600</v>
      </c>
      <c r="U8" s="64" t="s">
        <v>601</v>
      </c>
      <c r="V8" s="9" t="s">
        <v>602</v>
      </c>
      <c r="W8" s="56" t="s">
        <v>603</v>
      </c>
      <c r="X8" s="115" t="s">
        <v>604</v>
      </c>
      <c r="Y8" s="116" t="s">
        <v>605</v>
      </c>
      <c r="Z8" s="61" t="s">
        <v>461</v>
      </c>
      <c r="AA8" s="61" t="s">
        <v>277</v>
      </c>
      <c r="AB8" s="62">
        <f t="shared" ref="AB8:AB12" si="0">IF(AA8 = "Asignado",$AB$84,IF(AA8="No asignado",0,""))</f>
        <v>15</v>
      </c>
      <c r="AC8" s="61" t="s">
        <v>278</v>
      </c>
      <c r="AD8" s="62">
        <f t="shared" ref="AD8:AD12" si="1">IF(AC8 = "Adecuado",$AB$84,IF(AC8="No adecuado",0,""))</f>
        <v>15</v>
      </c>
      <c r="AE8" s="61" t="s">
        <v>336</v>
      </c>
      <c r="AF8" s="62">
        <f t="shared" ref="AF8:AF12" si="2">IF(AE8 = "Oportuna",$AB$84,IF(AE8="Inoportuna",0,""))</f>
        <v>0</v>
      </c>
      <c r="AG8" s="61" t="s">
        <v>337</v>
      </c>
      <c r="AH8" s="62">
        <f t="shared" ref="AH8:AH12" si="3">IF(AG8 = "Prevenir",$AB$84,IF(AG8="Detectar",$AB$85,IF(AG8="No es un control",0,"")))</f>
        <v>10</v>
      </c>
      <c r="AI8" s="61" t="s">
        <v>280</v>
      </c>
      <c r="AJ8" s="62">
        <f t="shared" ref="AJ8:AJ12" si="4">IF(AI8 = "Confiable",$AB$84,IF(AI8="No confiable",0,""))</f>
        <v>15</v>
      </c>
      <c r="AK8" s="63" t="s">
        <v>281</v>
      </c>
      <c r="AL8" s="62">
        <f t="shared" ref="AL8:AL12" si="5">IF(AK8 = "Se investigan y resuelven oportunamente",$AB$84,IF(AK8="No se investigan y resuelven oportunamente",0,""))</f>
        <v>15</v>
      </c>
      <c r="AM8" s="61" t="s">
        <v>282</v>
      </c>
      <c r="AN8" s="62">
        <f t="shared" ref="AN8:AN12" si="6">IF(AM8 = "Completa",$AB$84,IF(AM8="Incompleta",$AB$85,IF(AM8="No existe",0,"")))</f>
        <v>15</v>
      </c>
      <c r="AO8" s="62">
        <f t="shared" ref="AO8:AO12" si="7">+AB8+AD8+AF8+AH8+AJ8+AL8+AN8</f>
        <v>85</v>
      </c>
      <c r="AP8" s="61" t="str">
        <f t="shared" ref="AP8:AP12" si="8">+IF(AO8&gt;96,"Fuerte",IF(AO8&lt;86,"Débil","Moderado"))</f>
        <v>Débil</v>
      </c>
      <c r="AQ8" s="61" t="s">
        <v>341</v>
      </c>
      <c r="AR8" s="61" t="s">
        <v>345</v>
      </c>
      <c r="AS8" s="510" t="s">
        <v>341</v>
      </c>
      <c r="AT8" s="507" t="s">
        <v>284</v>
      </c>
      <c r="AU8" s="507">
        <v>2</v>
      </c>
      <c r="AV8" s="512" t="str">
        <f>IF(AU8=5,"CASI SEGURO",IF(AU8=4,"PROBABLE",IF(AU8=3,"POSIBLE",IF(AU8=2,"IMPROBABLE","RARA VEZ"))))</f>
        <v>IMPROBABLE</v>
      </c>
      <c r="AW8" s="507" t="s">
        <v>346</v>
      </c>
      <c r="AX8" s="507">
        <v>3</v>
      </c>
      <c r="AY8" s="512" t="str">
        <f>IF(AX8=1,"INSIGNIFICANTE",IF(AX8=2,"MENOR",IF(AX8=3,"MODERADO",IF(AX8=4,"MAYOR","CATASTRÓFICO"))))</f>
        <v>MODERADO</v>
      </c>
      <c r="AZ8" s="512">
        <f>IF(AX8=2,AU8+20,IF(AX8=3,AU8+30,IF(AX8=4,AU8+40,IF(AX8=5,AU8+50,AU8+10))))</f>
        <v>32</v>
      </c>
      <c r="BA8" s="514" t="str">
        <f>IF(AX8=1,$BB8,IF(AX8=2,$BC$8,IF(AX8=3,$BD$8,IF(AX8=4,$BE$8,$BF$8))))</f>
        <v>MODERADA 2:3</v>
      </c>
      <c r="BB8" s="540" t="str">
        <f>IF($AZ8=11,"BAJA 1:1",IF($AZ8=12,"BAJA 2:1",IF($AZ8=13,"BAJA 3:1",IF($AZ8=14,"MODERADA 4:1","ALTA 5:1"))))</f>
        <v>ALTA 5:1</v>
      </c>
      <c r="BC8" s="541" t="str">
        <f>IF($AZ8=21,"BAJA 1:2",IF($AZ8=22,"BAJA 2:2",IF($AZ8=23,"MODERADA 3:2",IF($AZ8=24,"ALTA 4:2","ALTA 5:2"))))</f>
        <v>ALTA 5:2</v>
      </c>
      <c r="BD8" s="541" t="str">
        <f>IF($AZ8=31,"MODERADA 1:3",IF($AZ8=32,"MODERADA 2:3",IF($AZ8=33,"ALTA 3:3",IF($AZ8=34,"ALTA 4:3","EXTREMA 5:3"))))</f>
        <v>MODERADA 2:3</v>
      </c>
      <c r="BE8" s="541" t="str">
        <f>IF($AZ8=41,"ALTA 1:4",IF($AZ8=42,"ALTA 2:4",IF($AZ8=43,"EXTREMA 3:4",IF($AZ8=44,"EXTREMA 4:4","EXTREMA 5:4"))))</f>
        <v>EXTREMA 5:4</v>
      </c>
      <c r="BF8" s="542" t="str">
        <f>IF($AZ8=51,"ALTA 1:5",IF($AZ8=52,"EXTREMA 2:5",IF($AZ8=53,"EXTREMA 3:5",IF($AZ8=54,"EXTREMA 4:5","EXTREMA 5:5"))))</f>
        <v>EXTREMA 5:5</v>
      </c>
      <c r="BG8" s="117" t="s">
        <v>606</v>
      </c>
      <c r="BH8" s="118" t="s">
        <v>607</v>
      </c>
      <c r="BI8" s="119">
        <v>43862</v>
      </c>
      <c r="BJ8" s="119">
        <v>44012</v>
      </c>
      <c r="BK8" s="118" t="s">
        <v>608</v>
      </c>
      <c r="BL8" s="120"/>
      <c r="BM8" s="120"/>
      <c r="BN8" s="120"/>
      <c r="BO8" s="120"/>
      <c r="BP8" s="120"/>
      <c r="BQ8" s="120"/>
      <c r="BR8" s="121" t="s">
        <v>609</v>
      </c>
      <c r="BS8" s="121" t="s">
        <v>610</v>
      </c>
      <c r="BT8" s="121" t="s">
        <v>611</v>
      </c>
      <c r="BU8" s="121" t="s">
        <v>612</v>
      </c>
      <c r="BV8" s="121" t="s">
        <v>613</v>
      </c>
      <c r="BW8" s="121" t="s">
        <v>614</v>
      </c>
      <c r="BX8" s="122" t="s">
        <v>615</v>
      </c>
      <c r="BY8" s="123" t="s">
        <v>616</v>
      </c>
      <c r="BZ8" s="124" t="s">
        <v>506</v>
      </c>
      <c r="CA8" s="125" t="s">
        <v>617</v>
      </c>
      <c r="CB8" s="126" t="s">
        <v>618</v>
      </c>
      <c r="CC8" s="127" t="s">
        <v>619</v>
      </c>
      <c r="CD8" s="128"/>
      <c r="CE8" s="127" t="s">
        <v>620</v>
      </c>
      <c r="CF8" s="129" t="s">
        <v>621</v>
      </c>
      <c r="CG8" s="35"/>
    </row>
    <row r="9" spans="1:85" ht="235.5" customHeight="1">
      <c r="A9" s="435"/>
      <c r="B9" s="435"/>
      <c r="C9" s="435"/>
      <c r="D9" s="114" t="s">
        <v>622</v>
      </c>
      <c r="E9" s="435"/>
      <c r="F9" s="19" t="s">
        <v>623</v>
      </c>
      <c r="G9" s="435"/>
      <c r="H9" s="435"/>
      <c r="I9" s="435"/>
      <c r="J9" s="435"/>
      <c r="K9" s="435"/>
      <c r="L9" s="435"/>
      <c r="M9" s="435"/>
      <c r="N9" s="429"/>
      <c r="O9" s="460"/>
      <c r="P9" s="460"/>
      <c r="Q9" s="460"/>
      <c r="R9" s="430"/>
      <c r="S9" s="435"/>
      <c r="T9" s="55" t="s">
        <v>624</v>
      </c>
      <c r="U9" s="64" t="s">
        <v>601</v>
      </c>
      <c r="V9" s="9" t="s">
        <v>602</v>
      </c>
      <c r="W9" s="64" t="s">
        <v>625</v>
      </c>
      <c r="X9" s="115" t="s">
        <v>626</v>
      </c>
      <c r="Y9" s="116" t="s">
        <v>627</v>
      </c>
      <c r="Z9" s="61" t="s">
        <v>488</v>
      </c>
      <c r="AA9" s="61" t="s">
        <v>277</v>
      </c>
      <c r="AB9" s="62">
        <f t="shared" si="0"/>
        <v>15</v>
      </c>
      <c r="AC9" s="61" t="s">
        <v>278</v>
      </c>
      <c r="AD9" s="62">
        <f t="shared" si="1"/>
        <v>15</v>
      </c>
      <c r="AE9" s="61" t="s">
        <v>279</v>
      </c>
      <c r="AF9" s="62">
        <f t="shared" si="2"/>
        <v>15</v>
      </c>
      <c r="AG9" s="61" t="s">
        <v>276</v>
      </c>
      <c r="AH9" s="62">
        <f t="shared" si="3"/>
        <v>15</v>
      </c>
      <c r="AI9" s="61" t="s">
        <v>280</v>
      </c>
      <c r="AJ9" s="62">
        <f t="shared" si="4"/>
        <v>15</v>
      </c>
      <c r="AK9" s="63" t="s">
        <v>281</v>
      </c>
      <c r="AL9" s="62">
        <f t="shared" si="5"/>
        <v>15</v>
      </c>
      <c r="AM9" s="61" t="s">
        <v>282</v>
      </c>
      <c r="AN9" s="62">
        <f t="shared" si="6"/>
        <v>15</v>
      </c>
      <c r="AO9" s="62">
        <f t="shared" si="7"/>
        <v>105</v>
      </c>
      <c r="AP9" s="61" t="str">
        <f t="shared" si="8"/>
        <v>Fuerte</v>
      </c>
      <c r="AQ9" s="61" t="s">
        <v>341</v>
      </c>
      <c r="AR9" s="61" t="s">
        <v>341</v>
      </c>
      <c r="AS9" s="435"/>
      <c r="AT9" s="435"/>
      <c r="AU9" s="435"/>
      <c r="AV9" s="435"/>
      <c r="AW9" s="435"/>
      <c r="AX9" s="435"/>
      <c r="AY9" s="435"/>
      <c r="AZ9" s="435"/>
      <c r="BA9" s="435"/>
      <c r="BB9" s="429"/>
      <c r="BC9" s="460"/>
      <c r="BD9" s="460"/>
      <c r="BE9" s="460"/>
      <c r="BF9" s="430"/>
      <c r="BG9" s="130" t="s">
        <v>628</v>
      </c>
      <c r="BH9" s="118" t="s">
        <v>607</v>
      </c>
      <c r="BI9" s="119">
        <v>43862</v>
      </c>
      <c r="BJ9" s="119">
        <v>44165</v>
      </c>
      <c r="BK9" s="118" t="s">
        <v>629</v>
      </c>
      <c r="BL9" s="120"/>
      <c r="BM9" s="120"/>
      <c r="BN9" s="120"/>
      <c r="BO9" s="120"/>
      <c r="BP9" s="120"/>
      <c r="BQ9" s="120"/>
      <c r="BR9" s="121" t="s">
        <v>630</v>
      </c>
      <c r="BS9" s="131" t="s">
        <v>631</v>
      </c>
      <c r="BT9" s="121" t="s">
        <v>632</v>
      </c>
      <c r="BU9" s="132" t="s">
        <v>633</v>
      </c>
      <c r="BV9" s="121" t="s">
        <v>634</v>
      </c>
      <c r="BW9" s="121" t="s">
        <v>635</v>
      </c>
      <c r="BX9" s="133" t="s">
        <v>636</v>
      </c>
      <c r="BY9" s="123" t="s">
        <v>637</v>
      </c>
      <c r="BZ9" s="124"/>
      <c r="CA9" s="134" t="s">
        <v>638</v>
      </c>
      <c r="CB9" s="126" t="s">
        <v>639</v>
      </c>
      <c r="CC9" s="127" t="s">
        <v>640</v>
      </c>
      <c r="CD9" s="128"/>
      <c r="CE9" s="128" t="s">
        <v>641</v>
      </c>
      <c r="CF9" s="129" t="s">
        <v>642</v>
      </c>
      <c r="CG9" s="35"/>
    </row>
    <row r="10" spans="1:85" ht="58.5" customHeight="1">
      <c r="A10" s="436"/>
      <c r="B10" s="436"/>
      <c r="C10" s="436"/>
      <c r="D10" s="114" t="s">
        <v>643</v>
      </c>
      <c r="E10" s="436"/>
      <c r="F10" s="19" t="s">
        <v>644</v>
      </c>
      <c r="G10" s="436"/>
      <c r="H10" s="436"/>
      <c r="I10" s="436"/>
      <c r="J10" s="436"/>
      <c r="K10" s="436"/>
      <c r="L10" s="436"/>
      <c r="M10" s="436"/>
      <c r="N10" s="429"/>
      <c r="O10" s="460"/>
      <c r="P10" s="460"/>
      <c r="Q10" s="460"/>
      <c r="R10" s="430"/>
      <c r="S10" s="436"/>
      <c r="T10" s="65" t="s">
        <v>645</v>
      </c>
      <c r="U10" s="64" t="s">
        <v>601</v>
      </c>
      <c r="V10" s="64" t="s">
        <v>646</v>
      </c>
      <c r="W10" s="64" t="s">
        <v>647</v>
      </c>
      <c r="X10" s="115" t="s">
        <v>648</v>
      </c>
      <c r="Y10" s="116" t="s">
        <v>649</v>
      </c>
      <c r="Z10" s="61" t="s">
        <v>488</v>
      </c>
      <c r="AA10" s="61" t="s">
        <v>277</v>
      </c>
      <c r="AB10" s="62">
        <f t="shared" si="0"/>
        <v>15</v>
      </c>
      <c r="AC10" s="61" t="s">
        <v>278</v>
      </c>
      <c r="AD10" s="62">
        <f t="shared" si="1"/>
        <v>15</v>
      </c>
      <c r="AE10" s="61" t="s">
        <v>279</v>
      </c>
      <c r="AF10" s="62">
        <f t="shared" si="2"/>
        <v>15</v>
      </c>
      <c r="AG10" s="61" t="s">
        <v>276</v>
      </c>
      <c r="AH10" s="62">
        <f t="shared" si="3"/>
        <v>15</v>
      </c>
      <c r="AI10" s="61" t="s">
        <v>280</v>
      </c>
      <c r="AJ10" s="62">
        <f t="shared" si="4"/>
        <v>15</v>
      </c>
      <c r="AK10" s="63" t="s">
        <v>281</v>
      </c>
      <c r="AL10" s="62">
        <f t="shared" si="5"/>
        <v>15</v>
      </c>
      <c r="AM10" s="61" t="s">
        <v>282</v>
      </c>
      <c r="AN10" s="62">
        <f t="shared" si="6"/>
        <v>15</v>
      </c>
      <c r="AO10" s="62">
        <f t="shared" si="7"/>
        <v>105</v>
      </c>
      <c r="AP10" s="61" t="str">
        <f t="shared" si="8"/>
        <v>Fuerte</v>
      </c>
      <c r="AQ10" s="61" t="s">
        <v>283</v>
      </c>
      <c r="AR10" s="61" t="s">
        <v>283</v>
      </c>
      <c r="AS10" s="436"/>
      <c r="AT10" s="436"/>
      <c r="AU10" s="436"/>
      <c r="AV10" s="436"/>
      <c r="AW10" s="436"/>
      <c r="AX10" s="436"/>
      <c r="AY10" s="436"/>
      <c r="AZ10" s="436"/>
      <c r="BA10" s="436"/>
      <c r="BB10" s="429"/>
      <c r="BC10" s="460"/>
      <c r="BD10" s="460"/>
      <c r="BE10" s="460"/>
      <c r="BF10" s="430"/>
      <c r="BG10" s="118"/>
      <c r="BH10" s="118"/>
      <c r="BI10" s="118"/>
      <c r="BJ10" s="118"/>
      <c r="BK10" s="118"/>
      <c r="BL10" s="120"/>
      <c r="BM10" s="120"/>
      <c r="BN10" s="120"/>
      <c r="BO10" s="120"/>
      <c r="BP10" s="120"/>
      <c r="BQ10" s="120"/>
      <c r="BR10" s="121"/>
      <c r="BS10" s="121"/>
      <c r="BT10" s="121"/>
      <c r="BU10" s="135"/>
      <c r="BV10" s="121"/>
      <c r="BW10" s="136"/>
      <c r="BX10" s="137" t="s">
        <v>650</v>
      </c>
      <c r="BY10" s="124"/>
      <c r="BZ10" s="124"/>
      <c r="CA10" s="134"/>
      <c r="CB10" s="126"/>
      <c r="CC10" s="128"/>
      <c r="CD10" s="128"/>
      <c r="CE10" s="128"/>
      <c r="CF10" s="32"/>
      <c r="CG10" s="35"/>
    </row>
    <row r="11" spans="1:85" ht="159.75" customHeight="1">
      <c r="A11" s="507" t="s">
        <v>594</v>
      </c>
      <c r="B11" s="507" t="s">
        <v>595</v>
      </c>
      <c r="C11" s="507" t="s">
        <v>651</v>
      </c>
      <c r="D11" s="19" t="s">
        <v>652</v>
      </c>
      <c r="E11" s="507" t="s">
        <v>653</v>
      </c>
      <c r="F11" s="19" t="s">
        <v>654</v>
      </c>
      <c r="G11" s="507" t="s">
        <v>330</v>
      </c>
      <c r="H11" s="507">
        <v>3</v>
      </c>
      <c r="I11" s="512" t="str">
        <f>IF(H11=5,"CASI SEGURO",IF(H11=4,"PROBABLE",IF(H11=3,"POSIBLE",IF(H11=2,"IMPROBABLE","RARA VEZ"))))</f>
        <v>POSIBLE</v>
      </c>
      <c r="J11" s="507">
        <v>4</v>
      </c>
      <c r="K11" s="512" t="str">
        <f>IF(J11=1,"INSIGNIFICANTE",IF(J11=2,"MENOR",IF(J11=3,"MODERADO",IF(J11=4,"MAYOR","CATASTRÓFICO"))))</f>
        <v>MAYOR</v>
      </c>
      <c r="L11" s="512">
        <f>IF(J11=2,H11+20,IF(J11=3,H11+30,IF(J11=4,H11+40,IF(J11=5,H11+50,H11+10))))</f>
        <v>43</v>
      </c>
      <c r="M11" s="514" t="str">
        <f>IF(J11=1,$N$11,IF(J11=2,$O$11,IF(J11=3,$P$11,IF(J11=4,$Q$11,$R$11))))</f>
        <v>EXTREMA 3:4</v>
      </c>
      <c r="N11" s="491" t="str">
        <f>IF($L11=11,"BAJA 1:1",IF($L11=12,"BAJA 2:1",IF($L11=13,"BAJA 3:1",IF($L11=14,"MODERADA 4:1","ALTA 5:1"))))</f>
        <v>ALTA 5:1</v>
      </c>
      <c r="O11" s="480" t="str">
        <f>IF($L11=21,"BAJA 1:2",IF($L11=22,"BAJA 2:2",IF($L11=23,"MODERADA 3:2",IF($L11=24,"ALTA 4:2","ALTA 5:2"))))</f>
        <v>ALTA 5:2</v>
      </c>
      <c r="P11" s="480" t="str">
        <f>IF($L11=31,"MODERADA 1:3",IF($L11=32,"MODERADA 2:3",IF($L11=33,"ALTA 3:3",IF($L11=34,"ALTA 4:3","EXTREMA 5:3"))))</f>
        <v>EXTREMA 5:3</v>
      </c>
      <c r="Q11" s="480" t="str">
        <f>IF($L11=41,"ALTA 1:4",IF($L11=42,"ALTA 2:4",IF($L11=43,"EXTREMA 3:4",IF($L11=44,"EXTREMA 4:4","EXTREMA 5:4"))))</f>
        <v>EXTREMA 3:4</v>
      </c>
      <c r="R11" s="481" t="str">
        <f>IF($L11=51,"ALTA 1:5",IF($L11=52,"EXTREMA 2:5",IF($L11=53,"EXTREMA 3:5",IF($L11=54,"EXTREMA 4:5","EXTREMA 5:5"))))</f>
        <v>EXTREMA 5:5</v>
      </c>
      <c r="S11" s="507" t="s">
        <v>269</v>
      </c>
      <c r="T11" s="55" t="s">
        <v>655</v>
      </c>
      <c r="U11" s="64" t="s">
        <v>601</v>
      </c>
      <c r="V11" s="9" t="s">
        <v>602</v>
      </c>
      <c r="W11" s="64" t="s">
        <v>656</v>
      </c>
      <c r="X11" s="115" t="s">
        <v>657</v>
      </c>
      <c r="Y11" s="116" t="s">
        <v>658</v>
      </c>
      <c r="Z11" s="61" t="s">
        <v>488</v>
      </c>
      <c r="AA11" s="61" t="s">
        <v>277</v>
      </c>
      <c r="AB11" s="62">
        <f t="shared" si="0"/>
        <v>15</v>
      </c>
      <c r="AC11" s="61" t="s">
        <v>278</v>
      </c>
      <c r="AD11" s="62">
        <f t="shared" si="1"/>
        <v>15</v>
      </c>
      <c r="AE11" s="61" t="s">
        <v>279</v>
      </c>
      <c r="AF11" s="62">
        <f t="shared" si="2"/>
        <v>15</v>
      </c>
      <c r="AG11" s="61" t="s">
        <v>276</v>
      </c>
      <c r="AH11" s="62">
        <f t="shared" si="3"/>
        <v>15</v>
      </c>
      <c r="AI11" s="61" t="s">
        <v>280</v>
      </c>
      <c r="AJ11" s="62">
        <f t="shared" si="4"/>
        <v>15</v>
      </c>
      <c r="AK11" s="63" t="s">
        <v>281</v>
      </c>
      <c r="AL11" s="62">
        <f t="shared" si="5"/>
        <v>15</v>
      </c>
      <c r="AM11" s="61" t="s">
        <v>282</v>
      </c>
      <c r="AN11" s="62">
        <f t="shared" si="6"/>
        <v>15</v>
      </c>
      <c r="AO11" s="62">
        <f t="shared" si="7"/>
        <v>105</v>
      </c>
      <c r="AP11" s="61" t="str">
        <f t="shared" si="8"/>
        <v>Fuerte</v>
      </c>
      <c r="AQ11" s="61" t="s">
        <v>341</v>
      </c>
      <c r="AR11" s="61" t="s">
        <v>341</v>
      </c>
      <c r="AS11" s="510" t="s">
        <v>341</v>
      </c>
      <c r="AT11" s="507" t="s">
        <v>284</v>
      </c>
      <c r="AU11" s="507">
        <v>2</v>
      </c>
      <c r="AV11" s="512" t="str">
        <f>IF(AU11=5,"CASI SEGURO",IF(AU11=4,"PROBABLE",IF(AU11=3,"POSIBLE",IF(AU11=2,"IMPROBABLE","RARA VEZ"))))</f>
        <v>IMPROBABLE</v>
      </c>
      <c r="AW11" s="507" t="s">
        <v>284</v>
      </c>
      <c r="AX11" s="507">
        <v>3</v>
      </c>
      <c r="AY11" s="512" t="str">
        <f>IF(AX11=1,"INSIGNIFICANTE",IF(AX11=2,"MENOR",IF(AX11=3,"MODERADO",IF(AX11=4,"MAYOR","CATASTRÓFICO"))))</f>
        <v>MODERADO</v>
      </c>
      <c r="AZ11" s="512">
        <f>IF(AX11=2,AU11+20,IF(AX11=3,AU11+30,IF(AX11=4,AU11+40,IF(AX11=5,AU11+50,AU11+10))))</f>
        <v>32</v>
      </c>
      <c r="BA11" s="514" t="str">
        <f>IF(AX11=1,$BB11,IF(AX11=2,$BC$11,IF(AX11=3,$BD$11,IF(AX11=4,$BE$11,$BF$11))))</f>
        <v>MODERADA 2:3</v>
      </c>
      <c r="BB11" s="480" t="str">
        <f>IF($AZ11=11,"BAJA 1:1",IF($AZ11=12,"BAJA 2:1",IF($AZ11=13,"BAJA 3:1",IF($AZ11=14,"MODERADA 4:1","ALTA 5:1"))))</f>
        <v>ALTA 5:1</v>
      </c>
      <c r="BC11" s="480" t="str">
        <f>IF($AZ11=21,"BAJA 1:2",IF($AZ11=22,"BAJA 2:2",IF($AZ11=23,"MODERADA 3:2",IF($AZ11=24,"ALTA 4:2","ALTA 5:2"))))</f>
        <v>ALTA 5:2</v>
      </c>
      <c r="BD11" s="480" t="str">
        <f>IF($AZ11=31,"MODERADA 1:3",IF($AZ11=32,"MODERADA 2:3",IF($AZ11=33,"ALTA 3:3",IF($AZ11=34,"ALTA 4:3","EXTREMA 5:3"))))</f>
        <v>MODERADA 2:3</v>
      </c>
      <c r="BE11" s="480" t="str">
        <f>IF($AZ11=41,"ALTA 1:4",IF($AZ11=42,"ALTA 2:4",IF($AZ11=43,"EXTREMA 3:4",IF($AZ11=44,"EXTREMA 4:4","EXTREMA 5:4"))))</f>
        <v>EXTREMA 5:4</v>
      </c>
      <c r="BF11" s="480" t="str">
        <f>IF($AZ11=51,"ALTA 1:5",IF($AZ11=52,"EXTREMA 2:5",IF($AZ11=53,"EXTREMA 3:5",IF($AZ11=54,"EXTREMA 4:5","EXTREMA 5:5"))))</f>
        <v>EXTREMA 5:5</v>
      </c>
      <c r="BG11" s="130" t="s">
        <v>659</v>
      </c>
      <c r="BH11" s="118" t="s">
        <v>607</v>
      </c>
      <c r="BI11" s="119">
        <v>43831</v>
      </c>
      <c r="BJ11" s="119">
        <v>44196</v>
      </c>
      <c r="BK11" s="130" t="s">
        <v>660</v>
      </c>
      <c r="BL11" s="19"/>
      <c r="BM11" s="19"/>
      <c r="BN11" s="19"/>
      <c r="BO11" s="19"/>
      <c r="BP11" s="19"/>
      <c r="BQ11" s="19"/>
      <c r="BR11" s="138" t="s">
        <v>661</v>
      </c>
      <c r="BS11" s="137" t="s">
        <v>662</v>
      </c>
      <c r="BT11" s="138" t="s">
        <v>663</v>
      </c>
      <c r="BU11" s="137" t="s">
        <v>664</v>
      </c>
      <c r="BV11" s="137" t="s">
        <v>665</v>
      </c>
      <c r="BW11" s="138" t="s">
        <v>666</v>
      </c>
      <c r="BX11" s="139" t="s">
        <v>667</v>
      </c>
      <c r="BY11" s="127" t="s">
        <v>668</v>
      </c>
      <c r="BZ11" s="128" t="s">
        <v>669</v>
      </c>
      <c r="CA11" s="140" t="s">
        <v>670</v>
      </c>
      <c r="CB11" s="141" t="s">
        <v>671</v>
      </c>
      <c r="CC11" s="127" t="s">
        <v>672</v>
      </c>
      <c r="CD11" s="128"/>
      <c r="CE11" s="128" t="s">
        <v>673</v>
      </c>
      <c r="CF11" s="19" t="s">
        <v>674</v>
      </c>
      <c r="CG11" s="35"/>
    </row>
    <row r="12" spans="1:85" ht="132" customHeight="1">
      <c r="A12" s="436"/>
      <c r="B12" s="436"/>
      <c r="C12" s="436"/>
      <c r="D12" s="19" t="s">
        <v>675</v>
      </c>
      <c r="E12" s="436"/>
      <c r="F12" s="19" t="s">
        <v>676</v>
      </c>
      <c r="G12" s="436"/>
      <c r="H12" s="436"/>
      <c r="I12" s="436"/>
      <c r="J12" s="436"/>
      <c r="K12" s="436"/>
      <c r="L12" s="436"/>
      <c r="M12" s="436"/>
      <c r="N12" s="429"/>
      <c r="O12" s="460"/>
      <c r="P12" s="460"/>
      <c r="Q12" s="460"/>
      <c r="R12" s="430"/>
      <c r="S12" s="436"/>
      <c r="T12" s="65" t="s">
        <v>677</v>
      </c>
      <c r="U12" s="64" t="s">
        <v>601</v>
      </c>
      <c r="V12" s="64" t="s">
        <v>646</v>
      </c>
      <c r="W12" s="64" t="s">
        <v>678</v>
      </c>
      <c r="X12" s="115" t="s">
        <v>648</v>
      </c>
      <c r="Y12" s="116" t="s">
        <v>649</v>
      </c>
      <c r="Z12" s="61" t="s">
        <v>488</v>
      </c>
      <c r="AA12" s="61" t="s">
        <v>277</v>
      </c>
      <c r="AB12" s="62">
        <f t="shared" si="0"/>
        <v>15</v>
      </c>
      <c r="AC12" s="61" t="s">
        <v>278</v>
      </c>
      <c r="AD12" s="62">
        <f t="shared" si="1"/>
        <v>15</v>
      </c>
      <c r="AE12" s="61" t="s">
        <v>279</v>
      </c>
      <c r="AF12" s="62">
        <f t="shared" si="2"/>
        <v>15</v>
      </c>
      <c r="AG12" s="61" t="s">
        <v>276</v>
      </c>
      <c r="AH12" s="62">
        <f t="shared" si="3"/>
        <v>15</v>
      </c>
      <c r="AI12" s="61" t="s">
        <v>280</v>
      </c>
      <c r="AJ12" s="62">
        <f t="shared" si="4"/>
        <v>15</v>
      </c>
      <c r="AK12" s="63" t="s">
        <v>281</v>
      </c>
      <c r="AL12" s="62">
        <f t="shared" si="5"/>
        <v>15</v>
      </c>
      <c r="AM12" s="61" t="s">
        <v>282</v>
      </c>
      <c r="AN12" s="62">
        <f t="shared" si="6"/>
        <v>15</v>
      </c>
      <c r="AO12" s="62">
        <f t="shared" si="7"/>
        <v>105</v>
      </c>
      <c r="AP12" s="61" t="str">
        <f t="shared" si="8"/>
        <v>Fuerte</v>
      </c>
      <c r="AQ12" s="61" t="s">
        <v>283</v>
      </c>
      <c r="AR12" s="61" t="s">
        <v>283</v>
      </c>
      <c r="AS12" s="436"/>
      <c r="AT12" s="436"/>
      <c r="AU12" s="436"/>
      <c r="AV12" s="436"/>
      <c r="AW12" s="436"/>
      <c r="AX12" s="436"/>
      <c r="AY12" s="436"/>
      <c r="AZ12" s="436"/>
      <c r="BA12" s="436"/>
      <c r="BB12" s="460"/>
      <c r="BC12" s="460"/>
      <c r="BD12" s="460"/>
      <c r="BE12" s="460"/>
      <c r="BF12" s="460"/>
      <c r="BG12" s="130" t="s">
        <v>679</v>
      </c>
      <c r="BH12" s="118" t="s">
        <v>607</v>
      </c>
      <c r="BI12" s="119">
        <v>43831</v>
      </c>
      <c r="BJ12" s="119">
        <v>44196</v>
      </c>
      <c r="BK12" s="130" t="s">
        <v>660</v>
      </c>
      <c r="BL12" s="19"/>
      <c r="BM12" s="19"/>
      <c r="BN12" s="19"/>
      <c r="BO12" s="19"/>
      <c r="BP12" s="19"/>
      <c r="BQ12" s="19"/>
      <c r="BR12" s="138" t="s">
        <v>680</v>
      </c>
      <c r="BS12" s="137" t="s">
        <v>681</v>
      </c>
      <c r="BT12" s="138" t="s">
        <v>682</v>
      </c>
      <c r="BU12" s="138" t="s">
        <v>683</v>
      </c>
      <c r="BV12" s="137" t="s">
        <v>684</v>
      </c>
      <c r="BW12" s="138" t="s">
        <v>685</v>
      </c>
      <c r="BX12" s="139" t="s">
        <v>686</v>
      </c>
      <c r="BY12" s="127" t="s">
        <v>687</v>
      </c>
      <c r="BZ12" s="128" t="s">
        <v>688</v>
      </c>
      <c r="CA12" s="140" t="s">
        <v>689</v>
      </c>
      <c r="CB12" s="126" t="s">
        <v>690</v>
      </c>
      <c r="CC12" s="127" t="s">
        <v>691</v>
      </c>
      <c r="CD12" s="128"/>
      <c r="CE12" s="128" t="s">
        <v>692</v>
      </c>
      <c r="CF12" s="129" t="s">
        <v>693</v>
      </c>
      <c r="CG12" s="35"/>
    </row>
    <row r="13" spans="1:85">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38"/>
      <c r="AH13" s="12"/>
      <c r="AI13" s="12"/>
      <c r="AJ13" s="12"/>
      <c r="AK13" s="12"/>
      <c r="AL13" s="12"/>
      <c r="AM13" s="12"/>
      <c r="AN13" s="12"/>
      <c r="AO13" s="12"/>
      <c r="AP13" s="12"/>
      <c r="AQ13" s="12"/>
      <c r="AR13" s="12"/>
      <c r="AS13" s="12"/>
      <c r="AT13" s="12"/>
      <c r="AU13" s="12"/>
      <c r="AV13" s="12"/>
      <c r="AW13" s="12"/>
      <c r="AX13" s="12"/>
      <c r="AY13" s="12"/>
      <c r="AZ13" s="12"/>
      <c r="BA13" s="12"/>
      <c r="BB13" s="142"/>
      <c r="BC13" s="12"/>
      <c r="BD13" s="12"/>
      <c r="BE13" s="12"/>
      <c r="BF13" s="12"/>
      <c r="BG13" s="12"/>
      <c r="BH13" s="12"/>
      <c r="BI13" s="12"/>
      <c r="BJ13" s="12"/>
      <c r="BK13" s="12"/>
      <c r="BL13" s="12"/>
      <c r="BM13" s="12"/>
      <c r="BN13" s="12"/>
      <c r="BO13" s="12"/>
      <c r="BP13" s="12"/>
      <c r="BQ13" s="12"/>
      <c r="BR13" s="12"/>
      <c r="BS13" s="12"/>
      <c r="BT13" s="12"/>
      <c r="BU13" s="12"/>
      <c r="BV13" s="12"/>
      <c r="BW13" s="12"/>
      <c r="BX13" s="139"/>
      <c r="BY13" s="12"/>
      <c r="BZ13" s="12"/>
      <c r="CA13" s="12"/>
      <c r="CB13" s="12"/>
      <c r="CC13" s="32"/>
      <c r="CD13" s="32"/>
      <c r="CE13" s="32"/>
      <c r="CF13" s="32"/>
      <c r="CG13" s="35"/>
    </row>
    <row r="14" spans="1:85" ht="4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t="s">
        <v>313</v>
      </c>
      <c r="AG14" s="38"/>
      <c r="AH14" s="12" t="s">
        <v>21</v>
      </c>
      <c r="AI14" s="12">
        <v>1</v>
      </c>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39"/>
      <c r="BY14" s="12"/>
      <c r="BZ14" s="12"/>
      <c r="CA14" s="12"/>
      <c r="CB14" s="12"/>
      <c r="CC14" s="32"/>
      <c r="CD14" s="32"/>
      <c r="CE14" s="32"/>
      <c r="CF14" s="32"/>
      <c r="CG14" s="35"/>
    </row>
    <row r="15" spans="1:85" ht="7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t="s">
        <v>10</v>
      </c>
      <c r="AD15" s="12" t="s">
        <v>55</v>
      </c>
      <c r="AE15" s="12" t="s">
        <v>35</v>
      </c>
      <c r="AF15" s="12" t="s">
        <v>314</v>
      </c>
      <c r="AG15" s="38"/>
      <c r="AH15" s="12" t="s">
        <v>315</v>
      </c>
      <c r="AI15" s="12">
        <v>2</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32"/>
      <c r="CD15" s="32"/>
      <c r="CE15" s="32"/>
      <c r="CF15" s="32"/>
      <c r="CG15" s="35"/>
    </row>
    <row r="16" spans="1:85" ht="76.5">
      <c r="A16" s="12"/>
      <c r="B16" s="12"/>
      <c r="C16" s="12"/>
      <c r="D16" s="12"/>
      <c r="E16" s="12"/>
      <c r="F16" s="12"/>
      <c r="G16" s="12"/>
      <c r="H16" s="12"/>
      <c r="I16" s="12"/>
      <c r="J16" s="12"/>
      <c r="K16" s="12"/>
      <c r="L16" s="12"/>
      <c r="M16" s="12"/>
      <c r="N16" s="12"/>
      <c r="O16" s="12"/>
      <c r="P16" s="12"/>
      <c r="Q16" s="12"/>
      <c r="R16" s="12"/>
      <c r="S16" s="39" t="s">
        <v>694</v>
      </c>
      <c r="T16" s="39"/>
      <c r="U16" s="12"/>
      <c r="V16" s="12"/>
      <c r="W16" s="12"/>
      <c r="X16" s="12"/>
      <c r="Y16" s="12"/>
      <c r="Z16" s="12"/>
      <c r="AA16" s="12"/>
      <c r="AB16" s="12"/>
      <c r="AC16" s="12" t="s">
        <v>13</v>
      </c>
      <c r="AD16" s="12" t="s">
        <v>24</v>
      </c>
      <c r="AE16" s="12" t="s">
        <v>131</v>
      </c>
      <c r="AF16" s="12" t="s">
        <v>317</v>
      </c>
      <c r="AG16" s="38"/>
      <c r="AH16" s="12" t="s">
        <v>318</v>
      </c>
      <c r="AI16" s="12">
        <v>3</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32"/>
      <c r="CD16" s="32"/>
      <c r="CE16" s="32"/>
      <c r="CF16" s="32"/>
      <c r="CG16" s="35"/>
    </row>
    <row r="17" spans="1:85" ht="76.5">
      <c r="A17" s="12"/>
      <c r="B17" s="12"/>
      <c r="C17" s="12"/>
      <c r="D17" s="12"/>
      <c r="E17" s="12"/>
      <c r="F17" s="12"/>
      <c r="G17" s="12"/>
      <c r="H17" s="12"/>
      <c r="I17" s="12"/>
      <c r="J17" s="12"/>
      <c r="K17" s="12"/>
      <c r="L17" s="12"/>
      <c r="M17" s="12"/>
      <c r="N17" s="12"/>
      <c r="O17" s="12"/>
      <c r="P17" s="12"/>
      <c r="Q17" s="12"/>
      <c r="R17" s="12"/>
      <c r="S17" s="39" t="s">
        <v>695</v>
      </c>
      <c r="T17" s="39"/>
      <c r="U17" s="12"/>
      <c r="V17" s="12"/>
      <c r="W17" s="12"/>
      <c r="X17" s="12"/>
      <c r="Y17" s="12"/>
      <c r="Z17" s="12"/>
      <c r="AA17" s="12"/>
      <c r="AB17" s="12"/>
      <c r="AC17" s="12" t="s">
        <v>47</v>
      </c>
      <c r="AD17" s="12" t="s">
        <v>58</v>
      </c>
      <c r="AE17" s="12" t="s">
        <v>32</v>
      </c>
      <c r="AF17" s="12" t="s">
        <v>320</v>
      </c>
      <c r="AG17" s="38"/>
      <c r="AH17" s="12" t="s">
        <v>55</v>
      </c>
      <c r="AI17" s="12">
        <v>4</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32"/>
      <c r="CD17" s="32"/>
      <c r="CE17" s="32"/>
      <c r="CF17" s="32"/>
      <c r="CG17" s="35"/>
    </row>
    <row r="18" spans="1:85" ht="89.25">
      <c r="A18" s="12"/>
      <c r="B18" s="12"/>
      <c r="C18" s="12"/>
      <c r="D18" s="12"/>
      <c r="E18" s="12"/>
      <c r="F18" s="12"/>
      <c r="G18" s="12"/>
      <c r="H18" s="12"/>
      <c r="I18" s="12"/>
      <c r="J18" s="12"/>
      <c r="K18" s="12"/>
      <c r="L18" s="12"/>
      <c r="M18" s="12"/>
      <c r="N18" s="12"/>
      <c r="O18" s="12"/>
      <c r="P18" s="12"/>
      <c r="Q18" s="12"/>
      <c r="R18" s="12"/>
      <c r="S18" s="39" t="s">
        <v>696</v>
      </c>
      <c r="T18" s="39"/>
      <c r="U18" s="12"/>
      <c r="V18" s="12"/>
      <c r="W18" s="12"/>
      <c r="X18" s="12"/>
      <c r="Y18" s="12"/>
      <c r="Z18" s="12"/>
      <c r="AA18" s="12"/>
      <c r="AB18" s="12"/>
      <c r="AC18" s="12" t="s">
        <v>71</v>
      </c>
      <c r="AD18" s="12" t="s">
        <v>21</v>
      </c>
      <c r="AE18" s="12" t="s">
        <v>322</v>
      </c>
      <c r="AF18" s="12" t="s">
        <v>323</v>
      </c>
      <c r="AG18" s="38"/>
      <c r="AH18" s="12" t="s">
        <v>71</v>
      </c>
      <c r="AI18" s="12">
        <v>5</v>
      </c>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32"/>
      <c r="CD18" s="32"/>
      <c r="CE18" s="32"/>
      <c r="CF18" s="32"/>
      <c r="CG18" s="35"/>
    </row>
    <row r="19" spans="1:85" ht="63.75">
      <c r="A19" s="12"/>
      <c r="B19" s="12"/>
      <c r="C19" s="12"/>
      <c r="D19" s="12"/>
      <c r="E19" s="12"/>
      <c r="F19" s="12"/>
      <c r="G19" s="12"/>
      <c r="H19" s="12"/>
      <c r="I19" s="12"/>
      <c r="J19" s="12"/>
      <c r="K19" s="12"/>
      <c r="L19" s="12"/>
      <c r="M19" s="12"/>
      <c r="N19" s="12"/>
      <c r="O19" s="12"/>
      <c r="P19" s="12"/>
      <c r="Q19" s="12"/>
      <c r="R19" s="12"/>
      <c r="S19" s="39" t="s">
        <v>697</v>
      </c>
      <c r="T19" s="39"/>
      <c r="U19" s="12"/>
      <c r="V19" s="12"/>
      <c r="W19" s="12"/>
      <c r="X19" s="12"/>
      <c r="Y19" s="12"/>
      <c r="Z19" s="12"/>
      <c r="AA19" s="12"/>
      <c r="AB19" s="12"/>
      <c r="AC19" s="12" t="s">
        <v>85</v>
      </c>
      <c r="AD19" s="12" t="s">
        <v>89</v>
      </c>
      <c r="AE19" s="12" t="s">
        <v>94</v>
      </c>
      <c r="AF19" s="12" t="s">
        <v>61</v>
      </c>
      <c r="AG19" s="38"/>
      <c r="AH19" s="12" t="s">
        <v>326</v>
      </c>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32"/>
      <c r="CD19" s="32"/>
      <c r="CE19" s="32"/>
      <c r="CF19" s="32"/>
      <c r="CG19" s="35"/>
    </row>
    <row r="20" spans="1:85" ht="90">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t="s">
        <v>51</v>
      </c>
      <c r="AD20" s="12" t="s">
        <v>79</v>
      </c>
      <c r="AE20" s="12" t="s">
        <v>96</v>
      </c>
      <c r="AF20" s="12" t="s">
        <v>327</v>
      </c>
      <c r="AG20" s="40"/>
      <c r="AH20" s="12" t="s">
        <v>592</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32"/>
      <c r="CD20" s="32"/>
      <c r="CE20" s="32"/>
      <c r="CF20" s="32"/>
      <c r="CG20" s="35"/>
    </row>
    <row r="21" spans="1:85" ht="15.7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t="s">
        <v>328</v>
      </c>
      <c r="AD21" s="12" t="s">
        <v>61</v>
      </c>
      <c r="AE21" s="12" t="s">
        <v>98</v>
      </c>
      <c r="AF21" s="12" t="s">
        <v>329</v>
      </c>
      <c r="AG21" s="40"/>
      <c r="AH21" s="12" t="s">
        <v>330</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32"/>
      <c r="CD21" s="32"/>
      <c r="CE21" s="32"/>
      <c r="CF21" s="32"/>
      <c r="CG21" s="35"/>
    </row>
    <row r="22" spans="1:85" ht="15.7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t="s">
        <v>92</v>
      </c>
      <c r="AE22" s="12" t="s">
        <v>38</v>
      </c>
      <c r="AF22" s="12" t="s">
        <v>58</v>
      </c>
      <c r="AG22" s="40"/>
      <c r="AH22" s="12" t="s">
        <v>331</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32"/>
      <c r="CD22" s="32"/>
      <c r="CE22" s="32"/>
      <c r="CF22" s="32"/>
      <c r="CG22" s="35"/>
    </row>
    <row r="23" spans="1:85"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t="s">
        <v>127</v>
      </c>
      <c r="AE23" s="12"/>
      <c r="AF23" s="12"/>
      <c r="AG23" s="143"/>
      <c r="AH23" s="12" t="s">
        <v>85</v>
      </c>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32"/>
      <c r="CD23" s="32"/>
      <c r="CE23" s="32"/>
      <c r="CF23" s="32"/>
      <c r="CG23" s="35"/>
    </row>
    <row r="24" spans="1:85"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t="s">
        <v>332</v>
      </c>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32"/>
      <c r="CD24" s="32"/>
      <c r="CE24" s="32"/>
      <c r="CF24" s="32"/>
      <c r="CG24" s="35"/>
    </row>
    <row r="25" spans="1:85"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43"/>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32"/>
      <c r="CD25" s="32"/>
      <c r="CE25" s="32"/>
      <c r="CF25" s="32"/>
      <c r="CG25" s="35"/>
    </row>
    <row r="26" spans="1:85"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43"/>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32"/>
      <c r="CD26" s="32"/>
      <c r="CE26" s="32"/>
      <c r="CF26" s="32"/>
      <c r="CG26" s="35"/>
    </row>
    <row r="27" spans="1:85"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43"/>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32"/>
      <c r="CD27" s="32"/>
      <c r="CE27" s="32"/>
      <c r="CF27" s="32"/>
      <c r="CG27" s="35"/>
    </row>
    <row r="28" spans="1:85"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43"/>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32"/>
      <c r="CD28" s="32"/>
      <c r="CE28" s="32"/>
      <c r="CF28" s="32"/>
      <c r="CG28" s="35"/>
    </row>
    <row r="29" spans="1:85"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43"/>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32"/>
      <c r="CD29" s="32"/>
      <c r="CE29" s="32"/>
      <c r="CF29" s="32"/>
      <c r="CG29" s="35"/>
    </row>
    <row r="30" spans="1:85"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32"/>
      <c r="CD30" s="32"/>
      <c r="CE30" s="32"/>
      <c r="CF30" s="32"/>
      <c r="CG30" s="35"/>
    </row>
    <row r="31" spans="1:85"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32"/>
      <c r="CD31" s="32"/>
      <c r="CE31" s="32"/>
      <c r="CF31" s="32"/>
      <c r="CG31" s="35"/>
    </row>
    <row r="32" spans="1:85"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32"/>
      <c r="CD32" s="32"/>
      <c r="CE32" s="32"/>
      <c r="CF32" s="32"/>
      <c r="CG32" s="35"/>
    </row>
    <row r="33" spans="1:85"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t="s">
        <v>12</v>
      </c>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2"/>
      <c r="CG33" s="35"/>
    </row>
    <row r="34" spans="1:85"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t="s">
        <v>15</v>
      </c>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2"/>
      <c r="CG34" s="35"/>
    </row>
    <row r="35" spans="1:8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2"/>
      <c r="CG35" s="35"/>
    </row>
    <row r="36" spans="1:85"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t="s">
        <v>27</v>
      </c>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2"/>
      <c r="CG36" s="35"/>
    </row>
    <row r="37" spans="1:85"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t="s">
        <v>141</v>
      </c>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2"/>
      <c r="CG37" s="35"/>
    </row>
    <row r="38" spans="1:85"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t="s">
        <v>277</v>
      </c>
      <c r="AB84" s="12">
        <v>15</v>
      </c>
      <c r="AC84" s="12" t="s">
        <v>278</v>
      </c>
      <c r="AD84" s="12">
        <v>15</v>
      </c>
      <c r="AE84" s="12" t="s">
        <v>279</v>
      </c>
      <c r="AF84" s="12"/>
      <c r="AG84" s="12" t="s">
        <v>276</v>
      </c>
      <c r="AH84" s="12"/>
      <c r="AI84" s="12" t="s">
        <v>280</v>
      </c>
      <c r="AJ84" s="12"/>
      <c r="AK84" s="12" t="s">
        <v>281</v>
      </c>
      <c r="AL84" s="12"/>
      <c r="AM84" s="12" t="s">
        <v>282</v>
      </c>
      <c r="AN84" s="12"/>
      <c r="AO84" s="12"/>
      <c r="AP84" s="12"/>
      <c r="AQ84" s="12" t="s">
        <v>283</v>
      </c>
      <c r="AR84" s="12"/>
      <c r="AS84" s="12"/>
      <c r="AT84" s="12" t="s">
        <v>284</v>
      </c>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t="s">
        <v>334</v>
      </c>
      <c r="AB85" s="12">
        <v>10</v>
      </c>
      <c r="AC85" s="12" t="s">
        <v>335</v>
      </c>
      <c r="AD85" s="12">
        <v>0</v>
      </c>
      <c r="AE85" s="12" t="s">
        <v>336</v>
      </c>
      <c r="AF85" s="12"/>
      <c r="AG85" s="12" t="s">
        <v>337</v>
      </c>
      <c r="AH85" s="12"/>
      <c r="AI85" s="12" t="s">
        <v>338</v>
      </c>
      <c r="AJ85" s="12"/>
      <c r="AK85" s="12" t="s">
        <v>339</v>
      </c>
      <c r="AL85" s="12"/>
      <c r="AM85" s="12" t="s">
        <v>340</v>
      </c>
      <c r="AN85" s="12"/>
      <c r="AO85" s="12"/>
      <c r="AP85" s="12"/>
      <c r="AQ85" s="12" t="s">
        <v>341</v>
      </c>
      <c r="AR85" s="12"/>
      <c r="AS85" s="12"/>
      <c r="AT85" s="12" t="s">
        <v>342</v>
      </c>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v>5</v>
      </c>
      <c r="AC86" s="12"/>
      <c r="AD86" s="12"/>
      <c r="AE86" s="12"/>
      <c r="AF86" s="12"/>
      <c r="AG86" s="12" t="s">
        <v>343</v>
      </c>
      <c r="AH86" s="12"/>
      <c r="AI86" s="12"/>
      <c r="AJ86" s="12"/>
      <c r="AK86" s="12"/>
      <c r="AL86" s="12"/>
      <c r="AM86" s="12" t="s">
        <v>344</v>
      </c>
      <c r="AN86" s="12"/>
      <c r="AO86" s="12"/>
      <c r="AP86" s="12"/>
      <c r="AQ86" s="12" t="s">
        <v>345</v>
      </c>
      <c r="AR86" s="12"/>
      <c r="AS86" s="12"/>
      <c r="AT86" s="12" t="s">
        <v>346</v>
      </c>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BX287" s="37"/>
    </row>
    <row r="288" spans="1:84" ht="15.75" customHeight="1">
      <c r="BX288" s="37"/>
    </row>
    <row r="289" spans="76:76" ht="15.75" customHeight="1">
      <c r="BX289" s="37"/>
    </row>
    <row r="290" spans="76:76" ht="15.75" customHeight="1">
      <c r="BX290" s="37"/>
    </row>
    <row r="291" spans="76:76" ht="15.75" customHeight="1">
      <c r="BX291" s="37"/>
    </row>
    <row r="292" spans="76:76" ht="15.75" customHeight="1">
      <c r="BX292" s="37"/>
    </row>
    <row r="293" spans="76:76" ht="15.75" customHeight="1">
      <c r="BX293" s="37"/>
    </row>
    <row r="294" spans="76:76" ht="15.75" customHeight="1">
      <c r="BX294" s="37"/>
    </row>
    <row r="295" spans="76:76" ht="15.75" customHeight="1">
      <c r="BX295" s="37"/>
    </row>
    <row r="296" spans="76:76" ht="15.75" customHeight="1">
      <c r="BX296" s="37"/>
    </row>
    <row r="297" spans="76:76" ht="15.75" customHeight="1">
      <c r="BX297" s="37"/>
    </row>
    <row r="298" spans="76:76" ht="15.75" customHeight="1">
      <c r="BX298" s="37"/>
    </row>
    <row r="299" spans="76:76" ht="15.75" customHeight="1">
      <c r="BX299" s="37"/>
    </row>
    <row r="300" spans="76:76" ht="15.75" customHeight="1">
      <c r="BX300" s="37"/>
    </row>
    <row r="301" spans="76:76" ht="15.75" customHeight="1">
      <c r="BX301" s="37"/>
    </row>
    <row r="302" spans="76:76" ht="15.75" customHeight="1">
      <c r="BX302" s="37"/>
    </row>
    <row r="303" spans="76:76" ht="15.75" customHeight="1">
      <c r="BX303" s="37"/>
    </row>
    <row r="304" spans="76:76" ht="15.75" customHeight="1">
      <c r="BX304" s="37"/>
    </row>
    <row r="305" spans="76:76" ht="15.75" customHeight="1">
      <c r="BX305" s="37"/>
    </row>
    <row r="306" spans="76:76" ht="15.75" customHeight="1">
      <c r="BX306" s="37"/>
    </row>
    <row r="307" spans="76:76" ht="15.75" customHeight="1">
      <c r="BX307" s="37"/>
    </row>
    <row r="308" spans="76:76" ht="15.75" customHeight="1">
      <c r="BX308" s="37"/>
    </row>
    <row r="309" spans="76:76" ht="15.75" customHeight="1">
      <c r="BX309" s="37"/>
    </row>
    <row r="310" spans="76:76" ht="15.75" customHeight="1">
      <c r="BX310" s="37"/>
    </row>
    <row r="311" spans="76:76" ht="15.75" customHeight="1">
      <c r="BX311" s="37"/>
    </row>
    <row r="312" spans="76:76" ht="15.75" customHeight="1">
      <c r="BX312" s="37"/>
    </row>
    <row r="313" spans="76:76" ht="15.75" customHeight="1">
      <c r="BX313" s="37"/>
    </row>
    <row r="314" spans="76:76" ht="15.75" customHeight="1">
      <c r="BX314" s="37"/>
    </row>
    <row r="315" spans="76:76" ht="15.75" customHeight="1">
      <c r="BX315" s="37"/>
    </row>
    <row r="316" spans="76:76" ht="15.75" customHeight="1">
      <c r="BX316" s="37"/>
    </row>
    <row r="317" spans="76:76" ht="15.75" customHeight="1">
      <c r="BX317" s="37"/>
    </row>
    <row r="318" spans="76:76" ht="15.75" customHeight="1">
      <c r="BX318" s="37"/>
    </row>
    <row r="319" spans="76:76" ht="15.75" customHeight="1">
      <c r="BX319" s="37"/>
    </row>
    <row r="320" spans="76:76" ht="15.75" customHeight="1">
      <c r="BX320" s="37"/>
    </row>
    <row r="321" spans="76:76" ht="15.75" customHeight="1">
      <c r="BX321" s="37"/>
    </row>
    <row r="322" spans="76:76" ht="15.75" customHeight="1">
      <c r="BX322" s="37"/>
    </row>
    <row r="323" spans="76:76" ht="15.75" customHeight="1">
      <c r="BX323" s="37"/>
    </row>
    <row r="324" spans="76:76" ht="15.75" customHeight="1">
      <c r="BX324" s="37"/>
    </row>
    <row r="325" spans="76:76" ht="15.75" customHeight="1">
      <c r="BX325" s="37"/>
    </row>
    <row r="326" spans="76:76" ht="15.75" customHeight="1">
      <c r="BX326" s="37"/>
    </row>
    <row r="327" spans="76:76" ht="15.75" customHeight="1">
      <c r="BX327" s="37"/>
    </row>
    <row r="328" spans="76:76" ht="15.75" customHeight="1">
      <c r="BX328" s="37"/>
    </row>
    <row r="329" spans="76:76" ht="15.75" customHeight="1">
      <c r="BX329" s="37"/>
    </row>
    <row r="330" spans="76:76" ht="15.75" customHeight="1">
      <c r="BX330" s="37"/>
    </row>
    <row r="331" spans="76:76" ht="15.75" customHeight="1">
      <c r="BX331" s="37"/>
    </row>
    <row r="332" spans="76:76" ht="15.75" customHeight="1">
      <c r="BX332" s="37"/>
    </row>
    <row r="333" spans="76:76" ht="15.75" customHeight="1">
      <c r="BX333" s="37"/>
    </row>
    <row r="334" spans="76:76" ht="15.75" customHeight="1">
      <c r="BX334" s="37"/>
    </row>
    <row r="335" spans="76:76" ht="15.75" customHeight="1">
      <c r="BX335" s="37"/>
    </row>
    <row r="336" spans="76:76" ht="15.75" customHeight="1">
      <c r="BX336" s="37"/>
    </row>
    <row r="337" spans="76:76" ht="15.75" customHeight="1">
      <c r="BX337" s="37"/>
    </row>
    <row r="338" spans="76:76" ht="15.75" customHeight="1">
      <c r="BX338" s="37"/>
    </row>
    <row r="339" spans="76:76" ht="15.75" customHeight="1">
      <c r="BX339" s="37"/>
    </row>
    <row r="340" spans="76:76" ht="15.75" customHeight="1">
      <c r="BX340" s="37"/>
    </row>
    <row r="341" spans="76:76" ht="15.75" customHeight="1">
      <c r="BX341" s="37"/>
    </row>
    <row r="342" spans="76:76" ht="15.75" customHeight="1">
      <c r="BX342" s="37"/>
    </row>
    <row r="343" spans="76:76" ht="15.75" customHeight="1">
      <c r="BX343" s="37"/>
    </row>
    <row r="344" spans="76:76" ht="15.75" customHeight="1">
      <c r="BX344" s="37"/>
    </row>
    <row r="345" spans="76:76" ht="15.75" customHeight="1">
      <c r="BX345" s="37"/>
    </row>
    <row r="346" spans="76:76" ht="15.75" customHeight="1">
      <c r="BX346" s="37"/>
    </row>
    <row r="347" spans="76:76" ht="15.75" customHeight="1">
      <c r="BX347" s="37"/>
    </row>
    <row r="348" spans="76:76" ht="15.75" customHeight="1">
      <c r="BX348" s="37"/>
    </row>
    <row r="349" spans="76:76" ht="15.75" customHeight="1">
      <c r="BX349" s="37"/>
    </row>
    <row r="350" spans="76:76" ht="15.75" customHeight="1">
      <c r="BX350" s="37"/>
    </row>
    <row r="351" spans="76:76" ht="15.75" customHeight="1">
      <c r="BX351" s="37"/>
    </row>
    <row r="352" spans="76:76" ht="15.75" customHeight="1">
      <c r="BX352" s="37"/>
    </row>
    <row r="353" spans="76:76" ht="15.75" customHeight="1">
      <c r="BX353" s="37"/>
    </row>
    <row r="354" spans="76:76" ht="15.75" customHeight="1">
      <c r="BX354" s="37"/>
    </row>
    <row r="355" spans="76:76" ht="15.75" customHeight="1">
      <c r="BX355" s="37"/>
    </row>
    <row r="356" spans="76:76" ht="15.75" customHeight="1">
      <c r="BX356" s="37"/>
    </row>
    <row r="357" spans="76:76" ht="15.75" customHeight="1">
      <c r="BX357" s="37"/>
    </row>
    <row r="358" spans="76:76" ht="15.75" customHeight="1">
      <c r="BX358" s="37"/>
    </row>
    <row r="359" spans="76:76" ht="15.75" customHeight="1">
      <c r="BX359" s="37"/>
    </row>
    <row r="360" spans="76:76" ht="15.75" customHeight="1">
      <c r="BX360" s="37"/>
    </row>
    <row r="361" spans="76:76" ht="15.75" customHeight="1">
      <c r="BX361" s="37"/>
    </row>
    <row r="362" spans="76:76" ht="15.75" customHeight="1">
      <c r="BX362" s="37"/>
    </row>
    <row r="363" spans="76:76" ht="15.75" customHeight="1">
      <c r="BX363" s="37"/>
    </row>
    <row r="364" spans="76:76" ht="15.75" customHeight="1">
      <c r="BX364" s="37"/>
    </row>
    <row r="365" spans="76:76" ht="15.75" customHeight="1">
      <c r="BX365" s="37"/>
    </row>
    <row r="366" spans="76:76" ht="15.75" customHeight="1">
      <c r="BX366" s="37"/>
    </row>
    <row r="367" spans="76:76" ht="15.75" customHeight="1">
      <c r="BX367" s="37"/>
    </row>
    <row r="368" spans="76:76" ht="15.75" customHeight="1">
      <c r="BX368" s="37"/>
    </row>
    <row r="369" spans="76:76" ht="15.75" customHeight="1">
      <c r="BX369" s="37"/>
    </row>
    <row r="370" spans="76:76" ht="15.75" customHeight="1">
      <c r="BX370" s="37"/>
    </row>
    <row r="371" spans="76:76" ht="15.75" customHeight="1">
      <c r="BX371" s="37"/>
    </row>
    <row r="372" spans="76:76" ht="15.75" customHeight="1">
      <c r="BX372" s="37"/>
    </row>
    <row r="373" spans="76:76" ht="15.75" customHeight="1">
      <c r="BX373" s="37"/>
    </row>
    <row r="374" spans="76:76" ht="15.75" customHeight="1">
      <c r="BX374" s="37"/>
    </row>
    <row r="375" spans="76:76" ht="15.75" customHeight="1">
      <c r="BX375" s="37"/>
    </row>
    <row r="376" spans="76:76" ht="15.75" customHeight="1">
      <c r="BX376" s="37"/>
    </row>
    <row r="377" spans="76:76" ht="15.75" customHeight="1">
      <c r="BX377" s="37"/>
    </row>
    <row r="378" spans="76:76" ht="15.75" customHeight="1">
      <c r="BX378" s="37"/>
    </row>
    <row r="379" spans="76:76" ht="15.75" customHeight="1">
      <c r="BX379" s="37"/>
    </row>
    <row r="380" spans="76:76" ht="15.75" customHeight="1">
      <c r="BX380" s="37"/>
    </row>
    <row r="381" spans="76:76" ht="15.75" customHeight="1">
      <c r="BX381" s="37"/>
    </row>
    <row r="382" spans="76:76" ht="15.75" customHeight="1">
      <c r="BX382" s="37"/>
    </row>
    <row r="383" spans="76:76" ht="15.75" customHeight="1">
      <c r="BX383" s="37"/>
    </row>
    <row r="384" spans="76:76" ht="15.75" customHeight="1">
      <c r="BX384" s="37"/>
    </row>
    <row r="385" spans="76:76" ht="15.75" customHeight="1">
      <c r="BX385" s="37"/>
    </row>
    <row r="386" spans="76:76" ht="15.75" customHeight="1">
      <c r="BX386" s="37"/>
    </row>
    <row r="387" spans="76:76" ht="15.75" customHeight="1">
      <c r="BX387" s="37"/>
    </row>
    <row r="388" spans="76:76" ht="15.75" customHeight="1">
      <c r="BX388" s="37"/>
    </row>
    <row r="389" spans="76:76" ht="15.75" customHeight="1">
      <c r="BX389" s="37"/>
    </row>
    <row r="390" spans="76:76" ht="15.75" customHeight="1">
      <c r="BX390" s="37"/>
    </row>
    <row r="391" spans="76:76" ht="15.75" customHeight="1">
      <c r="BX391" s="37"/>
    </row>
    <row r="392" spans="76:76" ht="15.75" customHeight="1">
      <c r="BX392" s="37"/>
    </row>
    <row r="393" spans="76:76" ht="15.75" customHeight="1">
      <c r="BX393" s="37"/>
    </row>
    <row r="394" spans="76:76" ht="15.75" customHeight="1">
      <c r="BX394" s="37"/>
    </row>
    <row r="395" spans="76:76" ht="15.75" customHeight="1">
      <c r="BX395" s="37"/>
    </row>
    <row r="396" spans="76:76" ht="15.75" customHeight="1">
      <c r="BX396" s="37"/>
    </row>
    <row r="397" spans="76:76" ht="15.75" customHeight="1">
      <c r="BX397" s="37"/>
    </row>
    <row r="398" spans="76:76" ht="15.75" customHeight="1">
      <c r="BX398" s="37"/>
    </row>
    <row r="399" spans="76:76" ht="15.75" customHeight="1">
      <c r="BX399" s="37"/>
    </row>
    <row r="400" spans="76:76" ht="15.75" customHeight="1">
      <c r="BX400" s="37"/>
    </row>
    <row r="401" spans="76:76" ht="15.75" customHeight="1">
      <c r="BX401" s="37"/>
    </row>
    <row r="402" spans="76:76" ht="15.75" customHeight="1">
      <c r="BX402" s="37"/>
    </row>
    <row r="403" spans="76:76" ht="15.75" customHeight="1">
      <c r="BX403" s="37"/>
    </row>
    <row r="404" spans="76:76" ht="15.75" customHeight="1">
      <c r="BX404" s="37"/>
    </row>
    <row r="405" spans="76:76" ht="15.75" customHeight="1">
      <c r="BX405" s="37"/>
    </row>
    <row r="406" spans="76:76" ht="15.75" customHeight="1">
      <c r="BX406" s="37"/>
    </row>
    <row r="407" spans="76:76" ht="15.75" customHeight="1">
      <c r="BX407" s="37"/>
    </row>
    <row r="408" spans="76:76" ht="15.75" customHeight="1">
      <c r="BX408" s="37"/>
    </row>
    <row r="409" spans="76:76" ht="15.75" customHeight="1">
      <c r="BX409" s="37"/>
    </row>
    <row r="410" spans="76:76" ht="15.75" customHeight="1">
      <c r="BX410" s="37"/>
    </row>
    <row r="411" spans="76:76" ht="15.75" customHeight="1">
      <c r="BX411" s="37"/>
    </row>
    <row r="412" spans="76:76" ht="15.75" customHeight="1">
      <c r="BX412" s="37"/>
    </row>
    <row r="413" spans="76:76" ht="15.75" customHeight="1">
      <c r="BX413" s="37"/>
    </row>
    <row r="414" spans="76:76" ht="15.75" customHeight="1">
      <c r="BX414" s="37"/>
    </row>
    <row r="415" spans="76:76" ht="15.75" customHeight="1">
      <c r="BX415" s="37"/>
    </row>
    <row r="416" spans="76:76" ht="15.75" customHeight="1">
      <c r="BX416" s="37"/>
    </row>
    <row r="417" spans="76:76" ht="15.75" customHeight="1">
      <c r="BX417" s="37"/>
    </row>
    <row r="418" spans="76:76" ht="15.75" customHeight="1">
      <c r="BX418" s="37"/>
    </row>
    <row r="419" spans="76:76" ht="15.75" customHeight="1">
      <c r="BX419" s="37"/>
    </row>
    <row r="420" spans="76:76" ht="15.75" customHeight="1">
      <c r="BX420" s="37"/>
    </row>
    <row r="421" spans="76:76" ht="15.75" customHeight="1">
      <c r="BX421" s="37"/>
    </row>
    <row r="422" spans="76:76" ht="15.75" customHeight="1">
      <c r="BX422" s="37"/>
    </row>
    <row r="423" spans="76:76" ht="15.75" customHeight="1">
      <c r="BX423" s="37"/>
    </row>
    <row r="424" spans="76:76" ht="15.75" customHeight="1">
      <c r="BX424" s="37"/>
    </row>
    <row r="425" spans="76:76" ht="15.75" customHeight="1">
      <c r="BX425" s="37"/>
    </row>
    <row r="426" spans="76:76" ht="15.75" customHeight="1">
      <c r="BX426" s="37"/>
    </row>
    <row r="427" spans="76:76" ht="15.75" customHeight="1">
      <c r="BX427" s="37"/>
    </row>
    <row r="428" spans="76:76" ht="15.75" customHeight="1">
      <c r="BX428" s="37"/>
    </row>
    <row r="429" spans="76:76" ht="15.75" customHeight="1">
      <c r="BX429" s="37"/>
    </row>
    <row r="430" spans="76:76" ht="15.75" customHeight="1">
      <c r="BX430" s="37"/>
    </row>
    <row r="431" spans="76:76" ht="15.75" customHeight="1">
      <c r="BX431" s="37"/>
    </row>
    <row r="432" spans="76:76" ht="15.75" customHeight="1">
      <c r="BX432" s="37"/>
    </row>
    <row r="433" spans="76:76" ht="15.75" customHeight="1">
      <c r="BX433" s="37"/>
    </row>
    <row r="434" spans="76:76" ht="15.75" customHeight="1">
      <c r="BX434" s="37"/>
    </row>
    <row r="435" spans="76:76" ht="15.75" customHeight="1">
      <c r="BX435" s="37"/>
    </row>
    <row r="436" spans="76:76" ht="15.75" customHeight="1">
      <c r="BX436" s="37"/>
    </row>
    <row r="437" spans="76:76" ht="15.75" customHeight="1">
      <c r="BX437" s="37"/>
    </row>
    <row r="438" spans="76:76" ht="15.75" customHeight="1">
      <c r="BX438" s="37"/>
    </row>
    <row r="439" spans="76:76" ht="15.75" customHeight="1">
      <c r="BX439" s="37"/>
    </row>
    <row r="440" spans="76:76" ht="15.75" customHeight="1">
      <c r="BX440" s="37"/>
    </row>
    <row r="441" spans="76:76" ht="15.75" customHeight="1">
      <c r="BX441" s="37"/>
    </row>
    <row r="442" spans="76:76" ht="15.75" customHeight="1">
      <c r="BX442" s="37"/>
    </row>
    <row r="443" spans="76:76" ht="15.75" customHeight="1">
      <c r="BX443" s="37"/>
    </row>
    <row r="444" spans="76:76" ht="15.75" customHeight="1">
      <c r="BX444" s="37"/>
    </row>
    <row r="445" spans="76:76" ht="15.75" customHeight="1">
      <c r="BX445" s="37"/>
    </row>
    <row r="446" spans="76:76" ht="15.75" customHeight="1">
      <c r="BX446" s="37"/>
    </row>
    <row r="447" spans="76:76" ht="15.75" customHeight="1">
      <c r="BX447" s="37"/>
    </row>
    <row r="448" spans="76:76" ht="15.75" customHeight="1">
      <c r="BX448" s="37"/>
    </row>
    <row r="449" spans="76:76" ht="15.75" customHeight="1">
      <c r="BX449" s="37"/>
    </row>
    <row r="450" spans="76:76" ht="15.75" customHeight="1">
      <c r="BX450" s="37"/>
    </row>
    <row r="451" spans="76:76" ht="15.75" customHeight="1">
      <c r="BX451" s="37"/>
    </row>
    <row r="452" spans="76:76" ht="15.75" customHeight="1">
      <c r="BX452" s="37"/>
    </row>
    <row r="453" spans="76:76" ht="15.75" customHeight="1">
      <c r="BX453" s="37"/>
    </row>
    <row r="454" spans="76:76" ht="15.75" customHeight="1">
      <c r="BX454" s="37"/>
    </row>
    <row r="455" spans="76:76" ht="15.75" customHeight="1">
      <c r="BX455" s="37"/>
    </row>
    <row r="456" spans="76:76" ht="15.75" customHeight="1">
      <c r="BX456" s="37"/>
    </row>
    <row r="457" spans="76:76" ht="15.75" customHeight="1">
      <c r="BX457" s="37"/>
    </row>
    <row r="458" spans="76:76" ht="15.75" customHeight="1">
      <c r="BX458" s="37"/>
    </row>
    <row r="459" spans="76:76" ht="15.75" customHeight="1">
      <c r="BX459" s="37"/>
    </row>
    <row r="460" spans="76:76" ht="15.75" customHeight="1">
      <c r="BX460" s="37"/>
    </row>
    <row r="461" spans="76:76" ht="15.75" customHeight="1">
      <c r="BX461" s="37"/>
    </row>
    <row r="462" spans="76:76" ht="15.75" customHeight="1">
      <c r="BX462" s="37"/>
    </row>
    <row r="463" spans="76:76" ht="15.75" customHeight="1">
      <c r="BX463" s="37"/>
    </row>
    <row r="464" spans="76:76" ht="15.75" customHeight="1">
      <c r="BX464" s="37"/>
    </row>
    <row r="465" spans="76:76" ht="15.75" customHeight="1">
      <c r="BX465" s="37"/>
    </row>
    <row r="466" spans="76:76" ht="15.75" customHeight="1">
      <c r="BX466" s="37"/>
    </row>
    <row r="467" spans="76:76" ht="15.75" customHeight="1">
      <c r="BX467" s="37"/>
    </row>
    <row r="468" spans="76:76" ht="15.75" customHeight="1">
      <c r="BX468" s="37"/>
    </row>
    <row r="469" spans="76:76" ht="15.75" customHeight="1">
      <c r="BX469" s="37"/>
    </row>
    <row r="470" spans="76:76" ht="15.75" customHeight="1">
      <c r="BX470" s="37"/>
    </row>
    <row r="471" spans="76:76" ht="15.75" customHeight="1">
      <c r="BX471" s="37"/>
    </row>
    <row r="472" spans="76:76" ht="15.75" customHeight="1">
      <c r="BX472" s="37"/>
    </row>
    <row r="473" spans="76:76" ht="15.75" customHeight="1">
      <c r="BX473" s="37"/>
    </row>
    <row r="474" spans="76:76" ht="15.75" customHeight="1">
      <c r="BX474" s="37"/>
    </row>
    <row r="475" spans="76:76" ht="15.75" customHeight="1">
      <c r="BX475" s="37"/>
    </row>
    <row r="476" spans="76:76" ht="15.75" customHeight="1">
      <c r="BX476" s="37"/>
    </row>
    <row r="477" spans="76:76" ht="15.75" customHeight="1">
      <c r="BX477" s="37"/>
    </row>
    <row r="478" spans="76:76" ht="15.75" customHeight="1">
      <c r="BX478" s="37"/>
    </row>
    <row r="479" spans="76:76" ht="15.75" customHeight="1">
      <c r="BX479" s="37"/>
    </row>
    <row r="480" spans="76:76" ht="15.75" customHeight="1">
      <c r="BX480" s="37"/>
    </row>
    <row r="481" spans="76:76" ht="15.75" customHeight="1">
      <c r="BX481" s="37"/>
    </row>
    <row r="482" spans="76:76" ht="15.75" customHeight="1">
      <c r="BX482" s="37"/>
    </row>
    <row r="483" spans="76:76" ht="15.75" customHeight="1">
      <c r="BX483" s="37"/>
    </row>
    <row r="484" spans="76:76" ht="15.75" customHeight="1">
      <c r="BX484" s="37"/>
    </row>
    <row r="485" spans="76:76" ht="15.75" customHeight="1">
      <c r="BX485" s="37"/>
    </row>
    <row r="486" spans="76:76" ht="15.75" customHeight="1">
      <c r="BX486" s="37"/>
    </row>
    <row r="487" spans="76:76" ht="15.75" customHeight="1">
      <c r="BX487" s="37"/>
    </row>
    <row r="488" spans="76:76" ht="15.75" customHeight="1">
      <c r="BX488" s="37"/>
    </row>
    <row r="489" spans="76:76" ht="15.75" customHeight="1">
      <c r="BX489" s="37"/>
    </row>
    <row r="490" spans="76:76" ht="15.75" customHeight="1">
      <c r="BX490" s="37"/>
    </row>
    <row r="491" spans="76:76" ht="15.75" customHeight="1">
      <c r="BX491" s="37"/>
    </row>
    <row r="492" spans="76:76" ht="15.75" customHeight="1">
      <c r="BX492" s="37"/>
    </row>
    <row r="493" spans="76:76" ht="15.75" customHeight="1">
      <c r="BX493" s="37"/>
    </row>
    <row r="494" spans="76:76" ht="15.75" customHeight="1">
      <c r="BX494" s="37"/>
    </row>
    <row r="495" spans="76:76" ht="15.75" customHeight="1">
      <c r="BX495" s="37"/>
    </row>
    <row r="496" spans="76:76" ht="15.75" customHeight="1">
      <c r="BX496" s="37"/>
    </row>
    <row r="497" spans="76:76" ht="15.75" customHeight="1">
      <c r="BX497" s="37"/>
    </row>
    <row r="498" spans="76:76" ht="15.75" customHeight="1">
      <c r="BX498" s="37"/>
    </row>
    <row r="499" spans="76:76" ht="15.75" customHeight="1">
      <c r="BX499" s="37"/>
    </row>
    <row r="500" spans="76:76" ht="15.75" customHeight="1">
      <c r="BX500" s="37"/>
    </row>
    <row r="501" spans="76:76" ht="15.75" customHeight="1">
      <c r="BX501" s="37"/>
    </row>
    <row r="502" spans="76:76" ht="15.75" customHeight="1">
      <c r="BX502" s="37"/>
    </row>
    <row r="503" spans="76:76" ht="15.75" customHeight="1">
      <c r="BX503" s="37"/>
    </row>
    <row r="504" spans="76:76" ht="15.75" customHeight="1">
      <c r="BX504" s="37"/>
    </row>
    <row r="505" spans="76:76" ht="15.75" customHeight="1">
      <c r="BX505" s="37"/>
    </row>
    <row r="506" spans="76:76" ht="15.75" customHeight="1">
      <c r="BX506" s="37"/>
    </row>
    <row r="507" spans="76:76" ht="15.75" customHeight="1">
      <c r="BX507" s="37"/>
    </row>
    <row r="508" spans="76:76" ht="15.75" customHeight="1">
      <c r="BX508" s="37"/>
    </row>
    <row r="509" spans="76:76" ht="15.75" customHeight="1">
      <c r="BX509" s="37"/>
    </row>
    <row r="510" spans="76:76" ht="15.75" customHeight="1">
      <c r="BX510" s="37"/>
    </row>
    <row r="511" spans="76:76" ht="15.75" customHeight="1">
      <c r="BX511" s="37"/>
    </row>
    <row r="512" spans="76:76" ht="15.75" customHeight="1">
      <c r="BX512" s="37"/>
    </row>
    <row r="513" spans="76:76" ht="15.75" customHeight="1">
      <c r="BX513" s="37"/>
    </row>
    <row r="514" spans="76:76" ht="15.75" customHeight="1">
      <c r="BX514" s="37"/>
    </row>
    <row r="515" spans="76:76" ht="15.75" customHeight="1">
      <c r="BX515" s="37"/>
    </row>
    <row r="516" spans="76:76" ht="15.75" customHeight="1">
      <c r="BX516" s="37"/>
    </row>
    <row r="517" spans="76:76" ht="15.75" customHeight="1">
      <c r="BX517" s="37"/>
    </row>
    <row r="518" spans="76:76" ht="15.75" customHeight="1">
      <c r="BX518" s="37"/>
    </row>
    <row r="519" spans="76:76" ht="15.75" customHeight="1">
      <c r="BX519" s="37"/>
    </row>
    <row r="520" spans="76:76" ht="15.75" customHeight="1">
      <c r="BX520" s="37"/>
    </row>
    <row r="521" spans="76:76" ht="15.75" customHeight="1">
      <c r="BX521" s="37"/>
    </row>
    <row r="522" spans="76:76" ht="15.75" customHeight="1">
      <c r="BX522" s="37"/>
    </row>
    <row r="523" spans="76:76" ht="15.75" customHeight="1">
      <c r="BX523" s="37"/>
    </row>
    <row r="524" spans="76:76" ht="15.75" customHeight="1">
      <c r="BX524" s="37"/>
    </row>
    <row r="525" spans="76:76" ht="15.75" customHeight="1">
      <c r="BX525" s="37"/>
    </row>
    <row r="526" spans="76:76" ht="15.75" customHeight="1">
      <c r="BX526" s="37"/>
    </row>
    <row r="527" spans="76:76" ht="15.75" customHeight="1">
      <c r="BX527" s="37"/>
    </row>
    <row r="528" spans="76:76" ht="15.75" customHeight="1">
      <c r="BX528" s="37"/>
    </row>
    <row r="529" spans="76:76" ht="15.75" customHeight="1">
      <c r="BX529" s="37"/>
    </row>
    <row r="530" spans="76:76" ht="15.75" customHeight="1">
      <c r="BX530" s="37"/>
    </row>
    <row r="531" spans="76:76" ht="15.75" customHeight="1">
      <c r="BX531" s="37"/>
    </row>
    <row r="532" spans="76:76" ht="15.75" customHeight="1">
      <c r="BX532" s="37"/>
    </row>
    <row r="533" spans="76:76" ht="15.75" customHeight="1">
      <c r="BX533" s="37"/>
    </row>
    <row r="534" spans="76:76" ht="15.75" customHeight="1">
      <c r="BX534" s="37"/>
    </row>
    <row r="535" spans="76:76" ht="15.75" customHeight="1">
      <c r="BX535" s="37"/>
    </row>
    <row r="536" spans="76:76" ht="15.75" customHeight="1">
      <c r="BX536" s="37"/>
    </row>
    <row r="537" spans="76:76" ht="15.75" customHeight="1">
      <c r="BX537" s="37"/>
    </row>
    <row r="538" spans="76:76" ht="15.75" customHeight="1">
      <c r="BX538" s="37"/>
    </row>
    <row r="539" spans="76:76" ht="15.75" customHeight="1">
      <c r="BX539" s="37"/>
    </row>
    <row r="540" spans="76:76" ht="15.75" customHeight="1">
      <c r="BX540" s="37"/>
    </row>
    <row r="541" spans="76:76" ht="15.75" customHeight="1">
      <c r="BX541" s="37"/>
    </row>
    <row r="542" spans="76:76" ht="15.75" customHeight="1">
      <c r="BX542" s="37"/>
    </row>
    <row r="543" spans="76:76" ht="15.75" customHeight="1">
      <c r="BX543" s="37"/>
    </row>
    <row r="544" spans="76:76" ht="15.75" customHeight="1">
      <c r="BX544" s="37"/>
    </row>
    <row r="545" spans="76:76" ht="15.75" customHeight="1">
      <c r="BX545" s="37"/>
    </row>
    <row r="546" spans="76:76" ht="15.75" customHeight="1">
      <c r="BX546" s="37"/>
    </row>
    <row r="547" spans="76:76" ht="15.75" customHeight="1">
      <c r="BX547" s="37"/>
    </row>
    <row r="548" spans="76:76" ht="15.75" customHeight="1">
      <c r="BX548" s="37"/>
    </row>
    <row r="549" spans="76:76" ht="15.75" customHeight="1">
      <c r="BX549" s="37"/>
    </row>
    <row r="550" spans="76:76" ht="15.75" customHeight="1">
      <c r="BX550" s="37"/>
    </row>
    <row r="551" spans="76:76" ht="15.75" customHeight="1">
      <c r="BX551" s="37"/>
    </row>
    <row r="552" spans="76:76" ht="15.75" customHeight="1">
      <c r="BX552" s="37"/>
    </row>
    <row r="553" spans="76:76" ht="15.75" customHeight="1">
      <c r="BX553" s="37"/>
    </row>
    <row r="554" spans="76:76" ht="15.75" customHeight="1">
      <c r="BX554" s="37"/>
    </row>
    <row r="555" spans="76:76" ht="15.75" customHeight="1">
      <c r="BX555" s="37"/>
    </row>
    <row r="556" spans="76:76" ht="15.75" customHeight="1">
      <c r="BX556" s="37"/>
    </row>
    <row r="557" spans="76:76" ht="15.75" customHeight="1">
      <c r="BX557" s="37"/>
    </row>
    <row r="558" spans="76:76" ht="15.75" customHeight="1">
      <c r="BX558" s="37"/>
    </row>
    <row r="559" spans="76:76" ht="15.75" customHeight="1">
      <c r="BX559" s="37"/>
    </row>
    <row r="560" spans="76:76" ht="15.75" customHeight="1">
      <c r="BX560" s="37"/>
    </row>
    <row r="561" spans="76:76" ht="15.75" customHeight="1">
      <c r="BX561" s="37"/>
    </row>
    <row r="562" spans="76:76" ht="15.75" customHeight="1">
      <c r="BX562" s="37"/>
    </row>
    <row r="563" spans="76:76" ht="15.75" customHeight="1">
      <c r="BX563" s="37"/>
    </row>
    <row r="564" spans="76:76" ht="15.75" customHeight="1">
      <c r="BX564" s="37"/>
    </row>
    <row r="565" spans="76:76" ht="15.75" customHeight="1">
      <c r="BX565" s="37"/>
    </row>
    <row r="566" spans="76:76" ht="15.75" customHeight="1">
      <c r="BX566" s="37"/>
    </row>
    <row r="567" spans="76:76" ht="15.75" customHeight="1">
      <c r="BX567" s="37"/>
    </row>
    <row r="568" spans="76:76" ht="15.75" customHeight="1">
      <c r="BX568" s="37"/>
    </row>
    <row r="569" spans="76:76" ht="15.75" customHeight="1">
      <c r="BX569" s="37"/>
    </row>
    <row r="570" spans="76:76" ht="15.75" customHeight="1">
      <c r="BX570" s="37"/>
    </row>
    <row r="571" spans="76:76" ht="15.75" customHeight="1">
      <c r="BX571" s="37"/>
    </row>
    <row r="572" spans="76:76" ht="15.75" customHeight="1">
      <c r="BX572" s="37"/>
    </row>
    <row r="573" spans="76:76" ht="15.75" customHeight="1">
      <c r="BX573" s="37"/>
    </row>
    <row r="574" spans="76:76" ht="15.75" customHeight="1">
      <c r="BX574" s="37"/>
    </row>
    <row r="575" spans="76:76" ht="15.75" customHeight="1">
      <c r="BX575" s="37"/>
    </row>
    <row r="576" spans="76:76" ht="15.75" customHeight="1">
      <c r="BX576" s="37"/>
    </row>
    <row r="577" spans="76:76" ht="15.75" customHeight="1">
      <c r="BX577" s="37"/>
    </row>
    <row r="578" spans="76:76" ht="15.75" customHeight="1">
      <c r="BX578" s="37"/>
    </row>
    <row r="579" spans="76:76" ht="15.75" customHeight="1">
      <c r="BX579" s="37"/>
    </row>
    <row r="580" spans="76:76" ht="15.75" customHeight="1">
      <c r="BX580" s="37"/>
    </row>
    <row r="581" spans="76:76" ht="15.75" customHeight="1">
      <c r="BX581" s="37"/>
    </row>
    <row r="582" spans="76:76" ht="15.75" customHeight="1">
      <c r="BX582" s="37"/>
    </row>
    <row r="583" spans="76:76" ht="15.75" customHeight="1">
      <c r="BX583" s="37"/>
    </row>
    <row r="584" spans="76:76" ht="15.75" customHeight="1">
      <c r="BX584" s="37"/>
    </row>
    <row r="585" spans="76:76" ht="15.75" customHeight="1">
      <c r="BX585" s="37"/>
    </row>
    <row r="586" spans="76:76" ht="15.75" customHeight="1">
      <c r="BX586" s="37"/>
    </row>
    <row r="587" spans="76:76" ht="15.75" customHeight="1">
      <c r="BX587" s="37"/>
    </row>
    <row r="588" spans="76:76" ht="15.75" customHeight="1">
      <c r="BX588" s="37"/>
    </row>
    <row r="589" spans="76:76" ht="15.75" customHeight="1">
      <c r="BX589" s="37"/>
    </row>
    <row r="590" spans="76:76" ht="15.75" customHeight="1">
      <c r="BX590" s="37"/>
    </row>
    <row r="591" spans="76:76" ht="15.75" customHeight="1">
      <c r="BX591" s="37"/>
    </row>
    <row r="592" spans="76:76" ht="15.75" customHeight="1">
      <c r="BX592" s="37"/>
    </row>
    <row r="593" spans="76:76" ht="15.75" customHeight="1">
      <c r="BX593" s="37"/>
    </row>
    <row r="594" spans="76:76" ht="15.75" customHeight="1">
      <c r="BX594" s="37"/>
    </row>
    <row r="595" spans="76:76" ht="15.75" customHeight="1">
      <c r="BX595" s="37"/>
    </row>
    <row r="596" spans="76:76" ht="15.75" customHeight="1">
      <c r="BX596" s="37"/>
    </row>
    <row r="597" spans="76:76" ht="15.75" customHeight="1">
      <c r="BX597" s="37"/>
    </row>
    <row r="598" spans="76:76" ht="15.75" customHeight="1">
      <c r="BX598" s="37"/>
    </row>
    <row r="599" spans="76:76" ht="15.75" customHeight="1">
      <c r="BX599" s="37"/>
    </row>
    <row r="600" spans="76:76" ht="15.75" customHeight="1">
      <c r="BX600" s="37"/>
    </row>
    <row r="601" spans="76:76" ht="15.75" customHeight="1">
      <c r="BX601" s="37"/>
    </row>
    <row r="602" spans="76:76" ht="15.75" customHeight="1">
      <c r="BX602" s="37"/>
    </row>
    <row r="603" spans="76:76" ht="15.75" customHeight="1">
      <c r="BX603" s="37"/>
    </row>
    <row r="604" spans="76:76" ht="15.75" customHeight="1">
      <c r="BX604" s="37"/>
    </row>
    <row r="605" spans="76:76" ht="15.75" customHeight="1">
      <c r="BX605" s="37"/>
    </row>
    <row r="606" spans="76:76" ht="15.75" customHeight="1">
      <c r="BX606" s="37"/>
    </row>
    <row r="607" spans="76:76" ht="15.75" customHeight="1">
      <c r="BX607" s="37"/>
    </row>
    <row r="608" spans="76:76" ht="15.75" customHeight="1">
      <c r="BX608" s="37"/>
    </row>
    <row r="609" spans="76:76" ht="15.75" customHeight="1">
      <c r="BX609" s="37"/>
    </row>
    <row r="610" spans="76:76" ht="15.75" customHeight="1">
      <c r="BX610" s="37"/>
    </row>
    <row r="611" spans="76:76" ht="15.75" customHeight="1">
      <c r="BX611" s="37"/>
    </row>
    <row r="612" spans="76:76" ht="15.75" customHeight="1">
      <c r="BX612" s="37"/>
    </row>
    <row r="613" spans="76:76" ht="15.75" customHeight="1">
      <c r="BX613" s="37"/>
    </row>
    <row r="614" spans="76:76" ht="15.75" customHeight="1">
      <c r="BX614" s="37"/>
    </row>
    <row r="615" spans="76:76" ht="15.75" customHeight="1">
      <c r="BX615" s="37"/>
    </row>
    <row r="616" spans="76:76" ht="15.75" customHeight="1">
      <c r="BX616" s="37"/>
    </row>
    <row r="617" spans="76:76" ht="15.75" customHeight="1">
      <c r="BX617" s="37"/>
    </row>
    <row r="618" spans="76:76" ht="15.75" customHeight="1">
      <c r="BX618" s="37"/>
    </row>
    <row r="619" spans="76:76" ht="15.75" customHeight="1">
      <c r="BX619" s="37"/>
    </row>
    <row r="620" spans="76:76" ht="15.75" customHeight="1">
      <c r="BX620" s="37"/>
    </row>
    <row r="621" spans="76:76" ht="15.75" customHeight="1">
      <c r="BX621" s="37"/>
    </row>
    <row r="622" spans="76:76" ht="15.75" customHeight="1">
      <c r="BX622" s="37"/>
    </row>
    <row r="623" spans="76:76" ht="15.75" customHeight="1">
      <c r="BX623" s="37"/>
    </row>
    <row r="624" spans="76:76" ht="15.75" customHeight="1">
      <c r="BX624" s="37"/>
    </row>
    <row r="625" spans="76:76" ht="15.75" customHeight="1">
      <c r="BX625" s="37"/>
    </row>
    <row r="626" spans="76:76" ht="15.75" customHeight="1">
      <c r="BX626" s="37"/>
    </row>
    <row r="627" spans="76:76" ht="15.75" customHeight="1">
      <c r="BX627" s="37"/>
    </row>
    <row r="628" spans="76:76" ht="15.75" customHeight="1">
      <c r="BX628" s="37"/>
    </row>
    <row r="629" spans="76:76" ht="15.75" customHeight="1">
      <c r="BX629" s="37"/>
    </row>
    <row r="630" spans="76:76" ht="15.75" customHeight="1">
      <c r="BX630" s="37"/>
    </row>
    <row r="631" spans="76:76" ht="15.75" customHeight="1">
      <c r="BX631" s="37"/>
    </row>
    <row r="632" spans="76:76" ht="15.75" customHeight="1">
      <c r="BX632" s="37"/>
    </row>
    <row r="633" spans="76:76" ht="15.75" customHeight="1">
      <c r="BX633" s="37"/>
    </row>
    <row r="634" spans="76:76" ht="15.75" customHeight="1">
      <c r="BX634" s="37"/>
    </row>
    <row r="635" spans="76:76" ht="15.75" customHeight="1">
      <c r="BX635" s="37"/>
    </row>
    <row r="636" spans="76:76" ht="15.75" customHeight="1">
      <c r="BX636" s="37"/>
    </row>
    <row r="637" spans="76:76" ht="15.75" customHeight="1">
      <c r="BX637" s="37"/>
    </row>
    <row r="638" spans="76:76" ht="15.75" customHeight="1">
      <c r="BX638" s="37"/>
    </row>
    <row r="639" spans="76:76" ht="15.75" customHeight="1">
      <c r="BX639" s="37"/>
    </row>
    <row r="640" spans="76:76" ht="15.75" customHeight="1">
      <c r="BX640" s="37"/>
    </row>
    <row r="641" spans="76:76" ht="15.75" customHeight="1">
      <c r="BX641" s="37"/>
    </row>
    <row r="642" spans="76:76" ht="15.75" customHeight="1">
      <c r="BX642" s="37"/>
    </row>
    <row r="643" spans="76:76" ht="15.75" customHeight="1">
      <c r="BX643" s="37"/>
    </row>
    <row r="644" spans="76:76" ht="15.75" customHeight="1">
      <c r="BX644" s="37"/>
    </row>
    <row r="645" spans="76:76" ht="15.75" customHeight="1">
      <c r="BX645" s="37"/>
    </row>
    <row r="646" spans="76:76" ht="15.75" customHeight="1">
      <c r="BX646" s="37"/>
    </row>
    <row r="647" spans="76:76" ht="15.75" customHeight="1">
      <c r="BX647" s="37"/>
    </row>
    <row r="648" spans="76:76" ht="15.75" customHeight="1">
      <c r="BX648" s="37"/>
    </row>
    <row r="649" spans="76:76" ht="15.75" customHeight="1">
      <c r="BX649" s="37"/>
    </row>
    <row r="650" spans="76:76" ht="15.75" customHeight="1">
      <c r="BX650" s="37"/>
    </row>
    <row r="651" spans="76:76" ht="15.75" customHeight="1">
      <c r="BX651" s="37"/>
    </row>
    <row r="652" spans="76:76" ht="15.75" customHeight="1">
      <c r="BX652" s="37"/>
    </row>
    <row r="653" spans="76:76" ht="15.75" customHeight="1">
      <c r="BX653" s="37"/>
    </row>
    <row r="654" spans="76:76" ht="15.75" customHeight="1">
      <c r="BX654" s="37"/>
    </row>
    <row r="655" spans="76:76" ht="15.75" customHeight="1">
      <c r="BX655" s="37"/>
    </row>
    <row r="656" spans="76:76" ht="15.75" customHeight="1">
      <c r="BX656" s="37"/>
    </row>
    <row r="657" spans="76:76" ht="15.75" customHeight="1">
      <c r="BX657" s="37"/>
    </row>
    <row r="658" spans="76:76" ht="15.75" customHeight="1">
      <c r="BX658" s="37"/>
    </row>
    <row r="659" spans="76:76" ht="15.75" customHeight="1">
      <c r="BX659" s="37"/>
    </row>
    <row r="660" spans="76:76" ht="15.75" customHeight="1">
      <c r="BX660" s="37"/>
    </row>
    <row r="661" spans="76:76" ht="15.75" customHeight="1">
      <c r="BX661" s="37"/>
    </row>
    <row r="662" spans="76:76" ht="15.75" customHeight="1">
      <c r="BX662" s="37"/>
    </row>
    <row r="663" spans="76:76" ht="15.75" customHeight="1">
      <c r="BX663" s="37"/>
    </row>
    <row r="664" spans="76:76" ht="15.75" customHeight="1">
      <c r="BX664" s="37"/>
    </row>
    <row r="665" spans="76:76" ht="15.75" customHeight="1">
      <c r="BX665" s="37"/>
    </row>
    <row r="666" spans="76:76" ht="15.75" customHeight="1">
      <c r="BX666" s="37"/>
    </row>
    <row r="667" spans="76:76" ht="15.75" customHeight="1">
      <c r="BX667" s="37"/>
    </row>
    <row r="668" spans="76:76" ht="15.75" customHeight="1">
      <c r="BX668" s="37"/>
    </row>
    <row r="669" spans="76:76" ht="15.75" customHeight="1">
      <c r="BX669" s="37"/>
    </row>
    <row r="670" spans="76:76" ht="15.75" customHeight="1">
      <c r="BX670" s="37"/>
    </row>
    <row r="671" spans="76:76" ht="15.75" customHeight="1">
      <c r="BX671" s="37"/>
    </row>
    <row r="672" spans="76:76" ht="15.75" customHeight="1">
      <c r="BX672" s="37"/>
    </row>
    <row r="673" spans="76:76" ht="15.75" customHeight="1">
      <c r="BX673" s="37"/>
    </row>
    <row r="674" spans="76:76" ht="15.75" customHeight="1">
      <c r="BX674" s="37"/>
    </row>
    <row r="675" spans="76:76" ht="15.75" customHeight="1">
      <c r="BX675" s="37"/>
    </row>
    <row r="676" spans="76:76" ht="15.75" customHeight="1">
      <c r="BX676" s="37"/>
    </row>
    <row r="677" spans="76:76" ht="15.75" customHeight="1">
      <c r="BX677" s="37"/>
    </row>
    <row r="678" spans="76:76" ht="15.75" customHeight="1">
      <c r="BX678" s="37"/>
    </row>
    <row r="679" spans="76:76" ht="15.75" customHeight="1">
      <c r="BX679" s="37"/>
    </row>
    <row r="680" spans="76:76" ht="15.75" customHeight="1">
      <c r="BX680" s="37"/>
    </row>
    <row r="681" spans="76:76" ht="15.75" customHeight="1">
      <c r="BX681" s="37"/>
    </row>
    <row r="682" spans="76:76" ht="15.75" customHeight="1">
      <c r="BX682" s="37"/>
    </row>
    <row r="683" spans="76:76" ht="15.75" customHeight="1">
      <c r="BX683" s="37"/>
    </row>
    <row r="684" spans="76:76" ht="15.75" customHeight="1">
      <c r="BX684" s="37"/>
    </row>
    <row r="685" spans="76:76" ht="15.75" customHeight="1">
      <c r="BX685" s="37"/>
    </row>
    <row r="686" spans="76:76" ht="15.75" customHeight="1">
      <c r="BX686" s="37"/>
    </row>
    <row r="687" spans="76:76" ht="15.75" customHeight="1">
      <c r="BX687" s="37"/>
    </row>
    <row r="688" spans="76:76" ht="15.75" customHeight="1">
      <c r="BX688" s="37"/>
    </row>
    <row r="689" spans="76:76" ht="15.75" customHeight="1">
      <c r="BX689" s="37"/>
    </row>
    <row r="690" spans="76:76" ht="15.75" customHeight="1">
      <c r="BX690" s="37"/>
    </row>
    <row r="691" spans="76:76" ht="15.75" customHeight="1">
      <c r="BX691" s="37"/>
    </row>
    <row r="692" spans="76:76" ht="15.75" customHeight="1">
      <c r="BX692" s="37"/>
    </row>
    <row r="693" spans="76:76" ht="15.75" customHeight="1">
      <c r="BX693" s="37"/>
    </row>
    <row r="694" spans="76:76" ht="15.75" customHeight="1">
      <c r="BX694" s="37"/>
    </row>
    <row r="695" spans="76:76" ht="15.75" customHeight="1">
      <c r="BX695" s="37"/>
    </row>
    <row r="696" spans="76:76" ht="15.75" customHeight="1">
      <c r="BX696" s="37"/>
    </row>
    <row r="697" spans="76:76" ht="15.75" customHeight="1">
      <c r="BX697" s="37"/>
    </row>
    <row r="698" spans="76:76" ht="15.75" customHeight="1">
      <c r="BX698" s="37"/>
    </row>
    <row r="699" spans="76:76" ht="15.75" customHeight="1">
      <c r="BX699" s="37"/>
    </row>
    <row r="700" spans="76:76" ht="15.75" customHeight="1">
      <c r="BX700" s="37"/>
    </row>
    <row r="701" spans="76:76" ht="15.75" customHeight="1">
      <c r="BX701" s="37"/>
    </row>
    <row r="702" spans="76:76" ht="15.75" customHeight="1">
      <c r="BX702" s="37"/>
    </row>
    <row r="703" spans="76:76" ht="15.75" customHeight="1">
      <c r="BX703" s="37"/>
    </row>
    <row r="704" spans="76:76" ht="15.75" customHeight="1">
      <c r="BX704" s="37"/>
    </row>
    <row r="705" spans="76:76" ht="15.75" customHeight="1">
      <c r="BX705" s="37"/>
    </row>
    <row r="706" spans="76:76" ht="15.75" customHeight="1">
      <c r="BX706" s="37"/>
    </row>
    <row r="707" spans="76:76" ht="15.75" customHeight="1">
      <c r="BX707" s="37"/>
    </row>
    <row r="708" spans="76:76" ht="15.75" customHeight="1">
      <c r="BX708" s="37"/>
    </row>
    <row r="709" spans="76:76" ht="15.75" customHeight="1">
      <c r="BX709" s="37"/>
    </row>
    <row r="710" spans="76:76" ht="15.75" customHeight="1">
      <c r="BX710" s="37"/>
    </row>
    <row r="711" spans="76:76" ht="15.75" customHeight="1">
      <c r="BX711" s="37"/>
    </row>
    <row r="712" spans="76:76" ht="15.75" customHeight="1">
      <c r="BX712" s="37"/>
    </row>
    <row r="713" spans="76:76" ht="15.75" customHeight="1">
      <c r="BX713" s="37"/>
    </row>
    <row r="714" spans="76:76" ht="15.75" customHeight="1">
      <c r="BX714" s="37"/>
    </row>
    <row r="715" spans="76:76" ht="15.75" customHeight="1">
      <c r="BX715" s="37"/>
    </row>
    <row r="716" spans="76:76" ht="15.75" customHeight="1">
      <c r="BX716" s="37"/>
    </row>
    <row r="717" spans="76:76" ht="15.75" customHeight="1">
      <c r="BX717" s="37"/>
    </row>
    <row r="718" spans="76:76" ht="15.75" customHeight="1">
      <c r="BX718" s="37"/>
    </row>
    <row r="719" spans="76:76" ht="15.75" customHeight="1">
      <c r="BX719" s="37"/>
    </row>
    <row r="720" spans="76:76" ht="15.75" customHeight="1">
      <c r="BX720" s="37"/>
    </row>
    <row r="721" spans="76:76" ht="15.75" customHeight="1">
      <c r="BX721" s="37"/>
    </row>
    <row r="722" spans="76:76" ht="15.75" customHeight="1">
      <c r="BX722" s="37"/>
    </row>
    <row r="723" spans="76:76" ht="15.75" customHeight="1">
      <c r="BX723" s="37"/>
    </row>
    <row r="724" spans="76:76" ht="15.75" customHeight="1">
      <c r="BX724" s="37"/>
    </row>
    <row r="725" spans="76:76" ht="15.75" customHeight="1">
      <c r="BX725" s="37"/>
    </row>
    <row r="726" spans="76:76" ht="15.75" customHeight="1">
      <c r="BX726" s="37"/>
    </row>
    <row r="727" spans="76:76" ht="15.75" customHeight="1">
      <c r="BX727" s="37"/>
    </row>
    <row r="728" spans="76:76" ht="15.75" customHeight="1">
      <c r="BX728" s="37"/>
    </row>
    <row r="729" spans="76:76" ht="15.75" customHeight="1">
      <c r="BX729" s="37"/>
    </row>
    <row r="730" spans="76:76" ht="15.75" customHeight="1">
      <c r="BX730" s="37"/>
    </row>
    <row r="731" spans="76:76" ht="15.75" customHeight="1">
      <c r="BX731" s="37"/>
    </row>
    <row r="732" spans="76:76" ht="15.75" customHeight="1">
      <c r="BX732" s="37"/>
    </row>
    <row r="733" spans="76:76" ht="15.75" customHeight="1">
      <c r="BX733" s="37"/>
    </row>
    <row r="734" spans="76:76" ht="15.75" customHeight="1">
      <c r="BX734" s="37"/>
    </row>
    <row r="735" spans="76:76" ht="15.75" customHeight="1">
      <c r="BX735" s="37"/>
    </row>
    <row r="736" spans="76:76" ht="15.75" customHeight="1">
      <c r="BX736" s="37"/>
    </row>
    <row r="737" spans="76:76" ht="15.75" customHeight="1">
      <c r="BX737" s="37"/>
    </row>
    <row r="738" spans="76:76" ht="15.75" customHeight="1">
      <c r="BX738" s="37"/>
    </row>
    <row r="739" spans="76:76" ht="15.75" customHeight="1">
      <c r="BX739" s="37"/>
    </row>
    <row r="740" spans="76:76" ht="15.75" customHeight="1">
      <c r="BX740" s="37"/>
    </row>
    <row r="741" spans="76:76" ht="15.75" customHeight="1">
      <c r="BX741" s="37"/>
    </row>
    <row r="742" spans="76:76" ht="15.75" customHeight="1">
      <c r="BX742" s="37"/>
    </row>
    <row r="743" spans="76:76" ht="15.75" customHeight="1">
      <c r="BX743" s="37"/>
    </row>
    <row r="744" spans="76:76" ht="15.75" customHeight="1">
      <c r="BX744" s="37"/>
    </row>
    <row r="745" spans="76:76" ht="15.75" customHeight="1">
      <c r="BX745" s="37"/>
    </row>
    <row r="746" spans="76:76" ht="15.75" customHeight="1">
      <c r="BX746" s="37"/>
    </row>
    <row r="747" spans="76:76" ht="15.75" customHeight="1">
      <c r="BX747" s="37"/>
    </row>
    <row r="748" spans="76:76" ht="15.75" customHeight="1">
      <c r="BX748" s="37"/>
    </row>
    <row r="749" spans="76:76" ht="15.75" customHeight="1">
      <c r="BX749" s="37"/>
    </row>
    <row r="750" spans="76:76" ht="15.75" customHeight="1">
      <c r="BX750" s="37"/>
    </row>
    <row r="751" spans="76:76" ht="15.75" customHeight="1">
      <c r="BX751" s="37"/>
    </row>
    <row r="752" spans="76:76" ht="15.75" customHeight="1">
      <c r="BX752" s="37"/>
    </row>
    <row r="753" spans="76:76" ht="15.75" customHeight="1">
      <c r="BX753" s="37"/>
    </row>
    <row r="754" spans="76:76" ht="15.75" customHeight="1">
      <c r="BX754" s="37"/>
    </row>
    <row r="755" spans="76:76" ht="15.75" customHeight="1">
      <c r="BX755" s="37"/>
    </row>
    <row r="756" spans="76:76" ht="15.75" customHeight="1">
      <c r="BX756" s="37"/>
    </row>
    <row r="757" spans="76:76" ht="15.75" customHeight="1">
      <c r="BX757" s="37"/>
    </row>
    <row r="758" spans="76:76" ht="15.75" customHeight="1">
      <c r="BX758" s="37"/>
    </row>
    <row r="759" spans="76:76" ht="15.75" customHeight="1">
      <c r="BX759" s="37"/>
    </row>
    <row r="760" spans="76:76" ht="15.75" customHeight="1">
      <c r="BX760" s="37"/>
    </row>
    <row r="761" spans="76:76" ht="15.75" customHeight="1">
      <c r="BX761" s="37"/>
    </row>
    <row r="762" spans="76:76" ht="15.75" customHeight="1">
      <c r="BX762" s="37"/>
    </row>
    <row r="763" spans="76:76" ht="15.75" customHeight="1">
      <c r="BX763" s="37"/>
    </row>
    <row r="764" spans="76:76" ht="15.75" customHeight="1">
      <c r="BX764" s="37"/>
    </row>
    <row r="765" spans="76:76" ht="15.75" customHeight="1">
      <c r="BX765" s="37"/>
    </row>
    <row r="766" spans="76:76" ht="15.75" customHeight="1">
      <c r="BX766" s="37"/>
    </row>
    <row r="767" spans="76:76" ht="15.75" customHeight="1">
      <c r="BX767" s="37"/>
    </row>
    <row r="768" spans="76:76" ht="15.75" customHeight="1">
      <c r="BX768" s="37"/>
    </row>
    <row r="769" spans="76:76" ht="15.75" customHeight="1">
      <c r="BX769" s="37"/>
    </row>
    <row r="770" spans="76:76" ht="15.75" customHeight="1">
      <c r="BX770" s="37"/>
    </row>
    <row r="771" spans="76:76" ht="15.75" customHeight="1">
      <c r="BX771" s="37"/>
    </row>
    <row r="772" spans="76:76" ht="15.75" customHeight="1">
      <c r="BX772" s="37"/>
    </row>
    <row r="773" spans="76:76" ht="15.75" customHeight="1">
      <c r="BX773" s="37"/>
    </row>
    <row r="774" spans="76:76" ht="15.75" customHeight="1">
      <c r="BX774" s="37"/>
    </row>
    <row r="775" spans="76:76" ht="15.75" customHeight="1">
      <c r="BX775" s="37"/>
    </row>
    <row r="776" spans="76:76" ht="15.75" customHeight="1">
      <c r="BX776" s="37"/>
    </row>
    <row r="777" spans="76:76" ht="15.75" customHeight="1">
      <c r="BX777" s="37"/>
    </row>
    <row r="778" spans="76:76" ht="15.75" customHeight="1">
      <c r="BX778" s="37"/>
    </row>
    <row r="779" spans="76:76" ht="15.75" customHeight="1">
      <c r="BX779" s="37"/>
    </row>
    <row r="780" spans="76:76" ht="15.75" customHeight="1">
      <c r="BX780" s="37"/>
    </row>
    <row r="781" spans="76:76" ht="15.75" customHeight="1">
      <c r="BX781" s="37"/>
    </row>
    <row r="782" spans="76:76" ht="15.75" customHeight="1">
      <c r="BX782" s="37"/>
    </row>
    <row r="783" spans="76:76" ht="15.75" customHeight="1">
      <c r="BX783" s="37"/>
    </row>
    <row r="784" spans="76:76" ht="15.75" customHeight="1">
      <c r="BX784" s="37"/>
    </row>
    <row r="785" spans="76:76" ht="15.75" customHeight="1">
      <c r="BX785" s="37"/>
    </row>
    <row r="786" spans="76:76" ht="15.75" customHeight="1">
      <c r="BX786" s="37"/>
    </row>
    <row r="787" spans="76:76" ht="15.75" customHeight="1">
      <c r="BX787" s="37"/>
    </row>
    <row r="788" spans="76:76" ht="15.75" customHeight="1">
      <c r="BX788" s="37"/>
    </row>
    <row r="789" spans="76:76" ht="15.75" customHeight="1">
      <c r="BX789" s="37"/>
    </row>
    <row r="790" spans="76:76" ht="15.75" customHeight="1">
      <c r="BX790" s="37"/>
    </row>
    <row r="791" spans="76:76" ht="15.75" customHeight="1">
      <c r="BX791" s="37"/>
    </row>
    <row r="792" spans="76:76" ht="15.75" customHeight="1">
      <c r="BX792" s="37"/>
    </row>
    <row r="793" spans="76:76" ht="15.75" customHeight="1">
      <c r="BX793" s="37"/>
    </row>
    <row r="794" spans="76:76" ht="15.75" customHeight="1">
      <c r="BX794" s="37"/>
    </row>
    <row r="795" spans="76:76" ht="15.75" customHeight="1">
      <c r="BX795" s="37"/>
    </row>
    <row r="796" spans="76:76" ht="15.75" customHeight="1">
      <c r="BX796" s="37"/>
    </row>
    <row r="797" spans="76:76" ht="15.75" customHeight="1">
      <c r="BX797" s="37"/>
    </row>
    <row r="798" spans="76:76" ht="15.75" customHeight="1">
      <c r="BX798" s="37"/>
    </row>
    <row r="799" spans="76:76" ht="15.75" customHeight="1">
      <c r="BX799" s="37"/>
    </row>
    <row r="800" spans="76:76" ht="15.75" customHeight="1">
      <c r="BX800" s="37"/>
    </row>
    <row r="801" spans="76:76" ht="15.75" customHeight="1">
      <c r="BX801" s="37"/>
    </row>
    <row r="802" spans="76:76" ht="15.75" customHeight="1">
      <c r="BX802" s="37"/>
    </row>
    <row r="803" spans="76:76" ht="15.75" customHeight="1">
      <c r="BX803" s="37"/>
    </row>
    <row r="804" spans="76:76" ht="15.75" customHeight="1">
      <c r="BX804" s="37"/>
    </row>
    <row r="805" spans="76:76" ht="15.75" customHeight="1">
      <c r="BX805" s="37"/>
    </row>
    <row r="806" spans="76:76" ht="15.75" customHeight="1">
      <c r="BX806" s="37"/>
    </row>
    <row r="807" spans="76:76" ht="15.75" customHeight="1">
      <c r="BX807" s="37"/>
    </row>
    <row r="808" spans="76:76" ht="15.75" customHeight="1">
      <c r="BX808" s="37"/>
    </row>
    <row r="809" spans="76:76" ht="15.75" customHeight="1">
      <c r="BX809" s="37"/>
    </row>
    <row r="810" spans="76:76" ht="15.75" customHeight="1">
      <c r="BX810" s="37"/>
    </row>
    <row r="811" spans="76:76" ht="15.75" customHeight="1">
      <c r="BX811" s="37"/>
    </row>
    <row r="812" spans="76:76" ht="15.75" customHeight="1">
      <c r="BX812" s="37"/>
    </row>
    <row r="813" spans="76:76" ht="15.75" customHeight="1">
      <c r="BX813" s="37"/>
    </row>
    <row r="814" spans="76:76" ht="15.75" customHeight="1">
      <c r="BX814" s="37"/>
    </row>
    <row r="815" spans="76:76" ht="15.75" customHeight="1">
      <c r="BX815" s="37"/>
    </row>
    <row r="816" spans="76:76" ht="15.75" customHeight="1">
      <c r="BX816" s="37"/>
    </row>
    <row r="817" spans="76:76" ht="15.75" customHeight="1">
      <c r="BX817" s="37"/>
    </row>
    <row r="818" spans="76:76" ht="15.75" customHeight="1">
      <c r="BX818" s="37"/>
    </row>
    <row r="819" spans="76:76" ht="15.75" customHeight="1">
      <c r="BX819" s="37"/>
    </row>
    <row r="820" spans="76:76" ht="15.75" customHeight="1">
      <c r="BX820" s="37"/>
    </row>
    <row r="821" spans="76:76" ht="15.75" customHeight="1">
      <c r="BX821" s="37"/>
    </row>
    <row r="822" spans="76:76" ht="15.75" customHeight="1">
      <c r="BX822" s="37"/>
    </row>
    <row r="823" spans="76:76" ht="15.75" customHeight="1">
      <c r="BX823" s="37"/>
    </row>
    <row r="824" spans="76:76" ht="15.75" customHeight="1">
      <c r="BX824" s="37"/>
    </row>
    <row r="825" spans="76:76" ht="15.75" customHeight="1">
      <c r="BX825" s="37"/>
    </row>
    <row r="826" spans="76:76" ht="15.75" customHeight="1">
      <c r="BX826" s="37"/>
    </row>
    <row r="827" spans="76:76" ht="15.75" customHeight="1">
      <c r="BX827" s="37"/>
    </row>
    <row r="828" spans="76:76" ht="15.75" customHeight="1">
      <c r="BX828" s="37"/>
    </row>
    <row r="829" spans="76:76" ht="15.75" customHeight="1">
      <c r="BX829" s="37"/>
    </row>
    <row r="830" spans="76:76" ht="15.75" customHeight="1">
      <c r="BX830" s="37"/>
    </row>
    <row r="831" spans="76:76" ht="15.75" customHeight="1">
      <c r="BX831" s="37"/>
    </row>
    <row r="832" spans="76:76" ht="15.75" customHeight="1">
      <c r="BX832" s="37"/>
    </row>
    <row r="833" spans="76:76" ht="15.75" customHeight="1">
      <c r="BX833" s="37"/>
    </row>
    <row r="834" spans="76:76" ht="15.75" customHeight="1">
      <c r="BX834" s="37"/>
    </row>
    <row r="835" spans="76:76" ht="15.75" customHeight="1">
      <c r="BX835" s="37"/>
    </row>
    <row r="836" spans="76:76" ht="15.75" customHeight="1">
      <c r="BX836" s="37"/>
    </row>
    <row r="837" spans="76:76" ht="15.75" customHeight="1">
      <c r="BX837" s="37"/>
    </row>
    <row r="838" spans="76:76" ht="15.75" customHeight="1">
      <c r="BX838" s="37"/>
    </row>
    <row r="839" spans="76:76" ht="15.75" customHeight="1">
      <c r="BX839" s="37"/>
    </row>
    <row r="840" spans="76:76" ht="15.75" customHeight="1">
      <c r="BX840" s="37"/>
    </row>
    <row r="841" spans="76:76" ht="15.75" customHeight="1">
      <c r="BX841" s="37"/>
    </row>
    <row r="842" spans="76:76" ht="15.75" customHeight="1">
      <c r="BX842" s="37"/>
    </row>
    <row r="843" spans="76:76" ht="15.75" customHeight="1">
      <c r="BX843" s="37"/>
    </row>
    <row r="844" spans="76:76" ht="15.75" customHeight="1">
      <c r="BX844" s="37"/>
    </row>
    <row r="845" spans="76:76" ht="15.75" customHeight="1">
      <c r="BX845" s="37"/>
    </row>
    <row r="846" spans="76:76" ht="15.75" customHeight="1">
      <c r="BX846" s="37"/>
    </row>
    <row r="847" spans="76:76" ht="15.75" customHeight="1">
      <c r="BX847" s="37"/>
    </row>
    <row r="848" spans="76:76" ht="15.75" customHeight="1">
      <c r="BX848" s="37"/>
    </row>
    <row r="849" spans="76:76" ht="15.75" customHeight="1">
      <c r="BX849" s="37"/>
    </row>
    <row r="850" spans="76:76" ht="15.75" customHeight="1">
      <c r="BX850" s="37"/>
    </row>
    <row r="851" spans="76:76" ht="15.75" customHeight="1">
      <c r="BX851" s="37"/>
    </row>
    <row r="852" spans="76:76" ht="15.75" customHeight="1">
      <c r="BX852" s="37"/>
    </row>
    <row r="853" spans="76:76" ht="15.75" customHeight="1">
      <c r="BX853" s="37"/>
    </row>
    <row r="854" spans="76:76" ht="15.75" customHeight="1">
      <c r="BX854" s="37"/>
    </row>
    <row r="855" spans="76:76" ht="15.75" customHeight="1">
      <c r="BX855" s="37"/>
    </row>
    <row r="856" spans="76:76" ht="15.75" customHeight="1">
      <c r="BX856" s="37"/>
    </row>
    <row r="857" spans="76:76" ht="15.75" customHeight="1">
      <c r="BX857" s="37"/>
    </row>
    <row r="858" spans="76:76" ht="15.75" customHeight="1">
      <c r="BX858" s="37"/>
    </row>
    <row r="859" spans="76:76" ht="15.75" customHeight="1">
      <c r="BX859" s="37"/>
    </row>
    <row r="860" spans="76:76" ht="15.75" customHeight="1">
      <c r="BX860" s="37"/>
    </row>
    <row r="861" spans="76:76" ht="15.75" customHeight="1">
      <c r="BX861" s="37"/>
    </row>
    <row r="862" spans="76:76" ht="15.75" customHeight="1">
      <c r="BX862" s="37"/>
    </row>
    <row r="863" spans="76:76" ht="15.75" customHeight="1">
      <c r="BX863" s="37"/>
    </row>
    <row r="864" spans="76:76" ht="15.75" customHeight="1">
      <c r="BX864" s="37"/>
    </row>
    <row r="865" spans="76:76" ht="15.75" customHeight="1">
      <c r="BX865" s="37"/>
    </row>
    <row r="866" spans="76:76" ht="15.75" customHeight="1">
      <c r="BX866" s="37"/>
    </row>
    <row r="867" spans="76:76" ht="15.75" customHeight="1">
      <c r="BX867" s="37"/>
    </row>
    <row r="868" spans="76:76" ht="15.75" customHeight="1">
      <c r="BX868" s="37"/>
    </row>
    <row r="869" spans="76:76" ht="15.75" customHeight="1">
      <c r="BX869" s="37"/>
    </row>
    <row r="870" spans="76:76" ht="15.75" customHeight="1">
      <c r="BX870" s="37"/>
    </row>
    <row r="871" spans="76:76" ht="15.75" customHeight="1">
      <c r="BX871" s="37"/>
    </row>
    <row r="872" spans="76:76" ht="15.75" customHeight="1">
      <c r="BX872" s="37"/>
    </row>
    <row r="873" spans="76:76" ht="15.75" customHeight="1">
      <c r="BX873" s="37"/>
    </row>
    <row r="874" spans="76:76" ht="15.75" customHeight="1">
      <c r="BX874" s="37"/>
    </row>
    <row r="875" spans="76:76" ht="15.75" customHeight="1">
      <c r="BX875" s="37"/>
    </row>
    <row r="876" spans="76:76" ht="15.75" customHeight="1">
      <c r="BX876" s="37"/>
    </row>
    <row r="877" spans="76:76" ht="15.75" customHeight="1">
      <c r="BX877" s="37"/>
    </row>
    <row r="878" spans="76:76" ht="15.75" customHeight="1">
      <c r="BX878" s="37"/>
    </row>
    <row r="879" spans="76:76" ht="15.75" customHeight="1">
      <c r="BX879" s="37"/>
    </row>
    <row r="880" spans="76:76" ht="15.75" customHeight="1">
      <c r="BX880" s="37"/>
    </row>
    <row r="881" spans="76:76" ht="15.75" customHeight="1">
      <c r="BX881" s="37"/>
    </row>
    <row r="882" spans="76:76" ht="15.75" customHeight="1">
      <c r="BX882" s="37"/>
    </row>
    <row r="883" spans="76:76" ht="15.75" customHeight="1">
      <c r="BX883" s="37"/>
    </row>
    <row r="884" spans="76:76" ht="15.75" customHeight="1">
      <c r="BX884" s="37"/>
    </row>
    <row r="885" spans="76:76" ht="15.75" customHeight="1">
      <c r="BX885" s="37"/>
    </row>
    <row r="886" spans="76:76" ht="15.75" customHeight="1">
      <c r="BX886" s="37"/>
    </row>
    <row r="887" spans="76:76" ht="15.75" customHeight="1">
      <c r="BX887" s="37"/>
    </row>
    <row r="888" spans="76:76" ht="15.75" customHeight="1">
      <c r="BX888" s="37"/>
    </row>
    <row r="889" spans="76:76" ht="15.75" customHeight="1">
      <c r="BX889" s="37"/>
    </row>
    <row r="890" spans="76:76" ht="15.75" customHeight="1">
      <c r="BX890" s="37"/>
    </row>
    <row r="891" spans="76:76" ht="15.75" customHeight="1">
      <c r="BX891" s="37"/>
    </row>
    <row r="892" spans="76:76" ht="15.75" customHeight="1">
      <c r="BX892" s="37"/>
    </row>
    <row r="893" spans="76:76" ht="15.75" customHeight="1">
      <c r="BX893" s="37"/>
    </row>
    <row r="894" spans="76:76" ht="15.75" customHeight="1">
      <c r="BX894" s="37"/>
    </row>
    <row r="895" spans="76:76" ht="15.75" customHeight="1">
      <c r="BX895" s="37"/>
    </row>
    <row r="896" spans="76:76" ht="15.75" customHeight="1">
      <c r="BX896" s="37"/>
    </row>
    <row r="897" spans="76:76" ht="15.75" customHeight="1">
      <c r="BX897" s="37"/>
    </row>
    <row r="898" spans="76:76" ht="15.75" customHeight="1">
      <c r="BX898" s="37"/>
    </row>
    <row r="899" spans="76:76" ht="15.75" customHeight="1">
      <c r="BX899" s="37"/>
    </row>
    <row r="900" spans="76:76" ht="15.75" customHeight="1">
      <c r="BX900" s="37"/>
    </row>
    <row r="901" spans="76:76" ht="15.75" customHeight="1">
      <c r="BX901" s="37"/>
    </row>
    <row r="902" spans="76:76" ht="15.75" customHeight="1">
      <c r="BX902" s="37"/>
    </row>
    <row r="903" spans="76:76" ht="15.75" customHeight="1">
      <c r="BX903" s="37"/>
    </row>
    <row r="904" spans="76:76" ht="15.75" customHeight="1">
      <c r="BX904" s="37"/>
    </row>
    <row r="905" spans="76:76" ht="15.75" customHeight="1">
      <c r="BX905" s="37"/>
    </row>
    <row r="906" spans="76:76" ht="15.75" customHeight="1">
      <c r="BX906" s="37"/>
    </row>
    <row r="907" spans="76:76" ht="15.75" customHeight="1">
      <c r="BX907" s="37"/>
    </row>
    <row r="908" spans="76:76" ht="15.75" customHeight="1">
      <c r="BX908" s="37"/>
    </row>
    <row r="909" spans="76:76" ht="15.75" customHeight="1">
      <c r="BX909" s="37"/>
    </row>
    <row r="910" spans="76:76" ht="15.75" customHeight="1">
      <c r="BX910" s="37"/>
    </row>
    <row r="911" spans="76:76" ht="15.75" customHeight="1">
      <c r="BX911" s="37"/>
    </row>
    <row r="912" spans="76:76" ht="15.75" customHeight="1">
      <c r="BX912" s="37"/>
    </row>
    <row r="913" spans="76:76" ht="15.75" customHeight="1">
      <c r="BX913" s="37"/>
    </row>
    <row r="914" spans="76:76" ht="15.75" customHeight="1">
      <c r="BX914" s="37"/>
    </row>
    <row r="915" spans="76:76" ht="15.75" customHeight="1">
      <c r="BX915" s="37"/>
    </row>
    <row r="916" spans="76:76" ht="15.75" customHeight="1">
      <c r="BX916" s="37"/>
    </row>
    <row r="917" spans="76:76" ht="15.75" customHeight="1">
      <c r="BX917" s="37"/>
    </row>
    <row r="918" spans="76:76" ht="15.75" customHeight="1">
      <c r="BX918" s="37"/>
    </row>
    <row r="919" spans="76:76" ht="15.75" customHeight="1">
      <c r="BX919" s="37"/>
    </row>
    <row r="920" spans="76:76" ht="15.75" customHeight="1">
      <c r="BX920" s="37"/>
    </row>
    <row r="921" spans="76:76" ht="15.75" customHeight="1">
      <c r="BX921" s="37"/>
    </row>
    <row r="922" spans="76:76" ht="15.75" customHeight="1">
      <c r="BX922" s="37"/>
    </row>
    <row r="923" spans="76:76" ht="15.75" customHeight="1">
      <c r="BX923" s="37"/>
    </row>
    <row r="924" spans="76:76" ht="15.75" customHeight="1">
      <c r="BX924" s="37"/>
    </row>
    <row r="925" spans="76:76" ht="15.75" customHeight="1">
      <c r="BX925" s="37"/>
    </row>
    <row r="926" spans="76:76" ht="15.75" customHeight="1">
      <c r="BX926" s="37"/>
    </row>
    <row r="927" spans="76:76" ht="15.75" customHeight="1">
      <c r="BX927" s="37"/>
    </row>
    <row r="928" spans="76:76" ht="15.75" customHeight="1">
      <c r="BX928" s="37"/>
    </row>
    <row r="929" spans="76:76" ht="15.75" customHeight="1">
      <c r="BX929" s="37"/>
    </row>
    <row r="930" spans="76:76" ht="15.75" customHeight="1">
      <c r="BX930" s="37"/>
    </row>
    <row r="931" spans="76:76" ht="15.75" customHeight="1">
      <c r="BX931" s="37"/>
    </row>
    <row r="932" spans="76:76" ht="15.75" customHeight="1">
      <c r="BX932" s="37"/>
    </row>
    <row r="933" spans="76:76" ht="15.75" customHeight="1">
      <c r="BX933" s="37"/>
    </row>
    <row r="934" spans="76:76" ht="15.75" customHeight="1">
      <c r="BX934" s="37"/>
    </row>
    <row r="935" spans="76:76" ht="15.75" customHeight="1">
      <c r="BX935" s="37"/>
    </row>
    <row r="936" spans="76:76" ht="15.75" customHeight="1">
      <c r="BX936" s="37"/>
    </row>
    <row r="937" spans="76:76" ht="15.75" customHeight="1">
      <c r="BX937" s="37"/>
    </row>
    <row r="938" spans="76:76" ht="15.75" customHeight="1">
      <c r="BX938" s="37"/>
    </row>
    <row r="939" spans="76:76" ht="15.75" customHeight="1">
      <c r="BX939" s="37"/>
    </row>
    <row r="940" spans="76:76" ht="15.75" customHeight="1">
      <c r="BX940" s="37"/>
    </row>
    <row r="941" spans="76:76" ht="15.75" customHeight="1">
      <c r="BX941" s="37"/>
    </row>
    <row r="942" spans="76:76" ht="15.75" customHeight="1">
      <c r="BX942" s="37"/>
    </row>
    <row r="943" spans="76:76" ht="15.75" customHeight="1">
      <c r="BX943" s="37"/>
    </row>
    <row r="944" spans="76:76" ht="15.75" customHeight="1">
      <c r="BX944" s="37"/>
    </row>
    <row r="945" spans="76:76" ht="15.75" customHeight="1">
      <c r="BX945" s="37"/>
    </row>
    <row r="946" spans="76:76" ht="15.75" customHeight="1">
      <c r="BX946" s="37"/>
    </row>
    <row r="947" spans="76:76" ht="15.75" customHeight="1">
      <c r="BX947" s="37"/>
    </row>
    <row r="948" spans="76:76" ht="15.75" customHeight="1">
      <c r="BX948" s="37"/>
    </row>
    <row r="949" spans="76:76" ht="15.75" customHeight="1">
      <c r="BX949" s="37"/>
    </row>
    <row r="950" spans="76:76" ht="15.75" customHeight="1">
      <c r="BX950" s="37"/>
    </row>
    <row r="951" spans="76:76" ht="15.75" customHeight="1">
      <c r="BX951" s="37"/>
    </row>
    <row r="952" spans="76:76" ht="15.75" customHeight="1">
      <c r="BX952" s="37"/>
    </row>
    <row r="953" spans="76:76" ht="15.75" customHeight="1">
      <c r="BX953" s="37"/>
    </row>
    <row r="954" spans="76:76" ht="15.75" customHeight="1">
      <c r="BX954" s="37"/>
    </row>
    <row r="955" spans="76:76" ht="15.75" customHeight="1">
      <c r="BX955" s="37"/>
    </row>
    <row r="956" spans="76:76" ht="15.75" customHeight="1">
      <c r="BX956" s="37"/>
    </row>
    <row r="957" spans="76:76" ht="15.75" customHeight="1">
      <c r="BX957" s="37"/>
    </row>
    <row r="958" spans="76:76" ht="15.75" customHeight="1">
      <c r="BX958" s="37"/>
    </row>
    <row r="959" spans="76:76" ht="15.75" customHeight="1">
      <c r="BX959" s="37"/>
    </row>
    <row r="960" spans="76:76" ht="15.75" customHeight="1">
      <c r="BX960" s="37"/>
    </row>
    <row r="961" spans="76:76" ht="15.75" customHeight="1">
      <c r="BX961" s="37"/>
    </row>
    <row r="962" spans="76:76" ht="15.75" customHeight="1">
      <c r="BX962" s="37"/>
    </row>
    <row r="963" spans="76:76" ht="15.75" customHeight="1">
      <c r="BX963" s="37"/>
    </row>
    <row r="964" spans="76:76" ht="15.75" customHeight="1">
      <c r="BX964" s="37"/>
    </row>
    <row r="965" spans="76:76" ht="15.75" customHeight="1">
      <c r="BX965" s="37"/>
    </row>
    <row r="966" spans="76:76" ht="15.75" customHeight="1">
      <c r="BX966" s="37"/>
    </row>
    <row r="967" spans="76:76" ht="15.75" customHeight="1">
      <c r="BX967" s="37"/>
    </row>
    <row r="968" spans="76:76" ht="15.75" customHeight="1">
      <c r="BX968" s="37"/>
    </row>
    <row r="969" spans="76:76" ht="15.75" customHeight="1">
      <c r="BX969" s="37"/>
    </row>
    <row r="970" spans="76:76" ht="15.75" customHeight="1">
      <c r="BX970" s="37"/>
    </row>
    <row r="971" spans="76:76" ht="15.75" customHeight="1">
      <c r="BX971" s="37"/>
    </row>
    <row r="972" spans="76:76" ht="15.75" customHeight="1">
      <c r="BX972" s="37"/>
    </row>
    <row r="973" spans="76:76" ht="15.75" customHeight="1">
      <c r="BX973" s="37"/>
    </row>
    <row r="974" spans="76:76" ht="15.75" customHeight="1">
      <c r="BX974" s="37"/>
    </row>
    <row r="975" spans="76:76" ht="15.75" customHeight="1">
      <c r="BX975" s="37"/>
    </row>
    <row r="976" spans="76:76" ht="15.75" customHeight="1">
      <c r="BX976" s="37"/>
    </row>
    <row r="977" spans="76:76" ht="15.75" customHeight="1">
      <c r="BX977" s="37"/>
    </row>
    <row r="978" spans="76:76" ht="15.75" customHeight="1">
      <c r="BX978" s="37"/>
    </row>
    <row r="979" spans="76:76" ht="15.75" customHeight="1">
      <c r="BX979" s="37"/>
    </row>
    <row r="980" spans="76:76" ht="15.75" customHeight="1">
      <c r="BX980" s="37"/>
    </row>
    <row r="981" spans="76:76" ht="15.75" customHeight="1">
      <c r="BX981" s="37"/>
    </row>
    <row r="982" spans="76:76" ht="15.75" customHeight="1">
      <c r="BX982" s="37"/>
    </row>
    <row r="983" spans="76:76" ht="15.75" customHeight="1">
      <c r="BX983" s="37"/>
    </row>
    <row r="984" spans="76:76" ht="15.75" customHeight="1">
      <c r="BX984" s="37"/>
    </row>
    <row r="985" spans="76:76" ht="15.75" customHeight="1">
      <c r="BX985" s="37"/>
    </row>
    <row r="986" spans="76:76" ht="15.75" customHeight="1">
      <c r="BX986" s="37"/>
    </row>
    <row r="987" spans="76:76" ht="15.75" customHeight="1">
      <c r="BX987" s="37"/>
    </row>
    <row r="988" spans="76:76" ht="15.75" customHeight="1">
      <c r="BX988" s="37"/>
    </row>
    <row r="989" spans="76:76" ht="15.75" customHeight="1">
      <c r="BX989" s="37"/>
    </row>
    <row r="990" spans="76:76" ht="15.75" customHeight="1">
      <c r="BX990" s="37"/>
    </row>
    <row r="991" spans="76:76" ht="15.75" customHeight="1">
      <c r="BX991" s="37"/>
    </row>
    <row r="992" spans="76:76" ht="15.75" customHeight="1">
      <c r="BX992" s="37"/>
    </row>
    <row r="993" spans="76:76" ht="15.75" customHeight="1">
      <c r="BX993" s="37"/>
    </row>
    <row r="994" spans="76:76" ht="15.75" customHeight="1">
      <c r="BX994" s="37"/>
    </row>
    <row r="995" spans="76:76" ht="15.75" customHeight="1">
      <c r="BX995" s="37"/>
    </row>
    <row r="996" spans="76:76" ht="15.75" customHeight="1">
      <c r="BX996" s="37"/>
    </row>
    <row r="997" spans="76:76" ht="15.75" customHeight="1">
      <c r="BX997" s="37"/>
    </row>
    <row r="998" spans="76:76" ht="15.75" customHeight="1">
      <c r="BX998" s="37"/>
    </row>
    <row r="999" spans="76:76" ht="15.75" customHeight="1">
      <c r="BX999" s="37"/>
    </row>
    <row r="1000" spans="76:76" ht="15.75" customHeight="1">
      <c r="BX1000" s="37"/>
    </row>
  </sheetData>
  <mergeCells count="93">
    <mergeCell ref="AT11:AT12"/>
    <mergeCell ref="AU11:AU12"/>
    <mergeCell ref="R8:R10"/>
    <mergeCell ref="S8:S10"/>
    <mergeCell ref="R11:R12"/>
    <mergeCell ref="S11:S12"/>
    <mergeCell ref="AS11:AS12"/>
    <mergeCell ref="O8:O10"/>
    <mergeCell ref="N11:N12"/>
    <mergeCell ref="O11:O12"/>
    <mergeCell ref="P8:P10"/>
    <mergeCell ref="Q8:Q10"/>
    <mergeCell ref="P11:P12"/>
    <mergeCell ref="Q11:Q12"/>
    <mergeCell ref="L8:L10"/>
    <mergeCell ref="M8:M10"/>
    <mergeCell ref="L11:L12"/>
    <mergeCell ref="M11:M12"/>
    <mergeCell ref="N8:N10"/>
    <mergeCell ref="I8:I10"/>
    <mergeCell ref="H11:H12"/>
    <mergeCell ref="I11:I12"/>
    <mergeCell ref="J8:J10"/>
    <mergeCell ref="K8:K10"/>
    <mergeCell ref="J11:J12"/>
    <mergeCell ref="K11:K12"/>
    <mergeCell ref="A11:A12"/>
    <mergeCell ref="B11:B12"/>
    <mergeCell ref="C11:C12"/>
    <mergeCell ref="E11:E12"/>
    <mergeCell ref="G11:G12"/>
    <mergeCell ref="BC11:BC12"/>
    <mergeCell ref="BD11:BD12"/>
    <mergeCell ref="BE11:BE12"/>
    <mergeCell ref="BF11:BF12"/>
    <mergeCell ref="AV11:AV12"/>
    <mergeCell ref="AW11:AW12"/>
    <mergeCell ref="AX11:AX12"/>
    <mergeCell ref="AY11:AY12"/>
    <mergeCell ref="AZ11:AZ12"/>
    <mergeCell ref="BA11:BA12"/>
    <mergeCell ref="BB11:BB12"/>
    <mergeCell ref="BE8:BE10"/>
    <mergeCell ref="BF8:BF10"/>
    <mergeCell ref="T5:AS5"/>
    <mergeCell ref="AT5:BA6"/>
    <mergeCell ref="T6:Z6"/>
    <mergeCell ref="AA6:AP6"/>
    <mergeCell ref="AZ8:AZ10"/>
    <mergeCell ref="BA8:BA10"/>
    <mergeCell ref="BB8:BB10"/>
    <mergeCell ref="BC8:BC10"/>
    <mergeCell ref="BD8:BD10"/>
    <mergeCell ref="A5:A7"/>
    <mergeCell ref="B5:B7"/>
    <mergeCell ref="AX7:AY7"/>
    <mergeCell ref="AS8:AS10"/>
    <mergeCell ref="AT8:AT10"/>
    <mergeCell ref="AU8:AU10"/>
    <mergeCell ref="AV8:AV10"/>
    <mergeCell ref="AW8:AW10"/>
    <mergeCell ref="AX8:AX10"/>
    <mergeCell ref="AY8:AY10"/>
    <mergeCell ref="A8:A10"/>
    <mergeCell ref="B8:B10"/>
    <mergeCell ref="C8:C10"/>
    <mergeCell ref="E8:E10"/>
    <mergeCell ref="G8:G10"/>
    <mergeCell ref="H8:H10"/>
    <mergeCell ref="A1:A3"/>
    <mergeCell ref="B1:H1"/>
    <mergeCell ref="B2:H2"/>
    <mergeCell ref="B3:H3"/>
    <mergeCell ref="CC4:CG4"/>
    <mergeCell ref="CC5:CG6"/>
    <mergeCell ref="J6:K7"/>
    <mergeCell ref="M6:M7"/>
    <mergeCell ref="C5:C7"/>
    <mergeCell ref="S5:S7"/>
    <mergeCell ref="D6:D7"/>
    <mergeCell ref="E6:E7"/>
    <mergeCell ref="F6:F7"/>
    <mergeCell ref="G6:G7"/>
    <mergeCell ref="H6:I7"/>
    <mergeCell ref="AQ6:AQ7"/>
    <mergeCell ref="AR6:AR7"/>
    <mergeCell ref="AS6:AS7"/>
    <mergeCell ref="AU7:AV7"/>
    <mergeCell ref="BG5:BK6"/>
    <mergeCell ref="BL5:BQ6"/>
    <mergeCell ref="BR5:BT6"/>
    <mergeCell ref="BU5:BX6"/>
    <mergeCell ref="BY5:CB6"/>
  </mergeCells>
  <conditionalFormatting sqref="I8 I11">
    <cfRule type="cellIs" dxfId="3136" priority="1" operator="equal">
      <formula>"RARA VEZ"</formula>
    </cfRule>
  </conditionalFormatting>
  <conditionalFormatting sqref="I8 I11">
    <cfRule type="cellIs" dxfId="3135" priority="2" operator="equal">
      <formula>"IMPROBABLE"</formula>
    </cfRule>
  </conditionalFormatting>
  <conditionalFormatting sqref="I8 I11">
    <cfRule type="cellIs" dxfId="3134" priority="3" operator="equal">
      <formula>"POSIBLE"</formula>
    </cfRule>
  </conditionalFormatting>
  <conditionalFormatting sqref="I8 I11">
    <cfRule type="cellIs" dxfId="3133" priority="4" operator="equal">
      <formula>"PROBABLE"</formula>
    </cfRule>
  </conditionalFormatting>
  <conditionalFormatting sqref="I8 I11">
    <cfRule type="cellIs" dxfId="3132" priority="5" operator="equal">
      <formula>"CASI SEGURO"</formula>
    </cfRule>
  </conditionalFormatting>
  <conditionalFormatting sqref="K8:L8 K11:L11">
    <cfRule type="containsText" dxfId="3131" priority="6" stopIfTrue="1" operator="containsText" text="ALTA">
      <formula>NOT(ISERROR(SEARCH(("ALTA"),(K8))))</formula>
    </cfRule>
  </conditionalFormatting>
  <conditionalFormatting sqref="K8:L8 K11:L11">
    <cfRule type="containsText" dxfId="3130" priority="7" stopIfTrue="1" operator="containsText" text="MEDIA">
      <formula>NOT(ISERROR(SEARCH(("MEDIA"),(K8))))</formula>
    </cfRule>
  </conditionalFormatting>
  <conditionalFormatting sqref="K8:L8 K11:L11">
    <cfRule type="containsText" dxfId="3129" priority="8" stopIfTrue="1" operator="containsText" text="BAJA">
      <formula>NOT(ISERROR(SEARCH(("BAJA"),(K8))))</formula>
    </cfRule>
  </conditionalFormatting>
  <conditionalFormatting sqref="K8:L8 K11:L11">
    <cfRule type="containsText" dxfId="3128" priority="9" stopIfTrue="1" operator="containsText" text="ALTO">
      <formula>NOT(ISERROR(SEARCH(("ALTO"),(K8))))</formula>
    </cfRule>
  </conditionalFormatting>
  <conditionalFormatting sqref="K8:L8 K11:L11">
    <cfRule type="containsText" dxfId="3127" priority="10" stopIfTrue="1" operator="containsText" text="ALTO">
      <formula>NOT(ISERROR(SEARCH(("ALTO"),(K8))))</formula>
    </cfRule>
  </conditionalFormatting>
  <conditionalFormatting sqref="K8:L8 K11:L11">
    <cfRule type="containsText" dxfId="3126" priority="11" stopIfTrue="1" operator="containsText" text="MEDIO">
      <formula>NOT(ISERROR(SEARCH(("MEDIO"),(K8))))</formula>
    </cfRule>
  </conditionalFormatting>
  <conditionalFormatting sqref="K8:L8 K11:L11">
    <cfRule type="containsText" dxfId="3125" priority="12" stopIfTrue="1" operator="containsText" text="MEDIO">
      <formula>NOT(ISERROR(SEARCH(("MEDIO"),(K8))))</formula>
    </cfRule>
  </conditionalFormatting>
  <conditionalFormatting sqref="K8:L8 K11:L11">
    <cfRule type="containsText" dxfId="3124" priority="13" stopIfTrue="1" operator="containsText" text="BAJO">
      <formula>NOT(ISERROR(SEARCH(("BAJO"),(K8))))</formula>
    </cfRule>
  </conditionalFormatting>
  <conditionalFormatting sqref="K8:L8 K11:L11">
    <cfRule type="cellIs" dxfId="3123" priority="14" operator="equal">
      <formula>"INSIGNIFICANTE"</formula>
    </cfRule>
  </conditionalFormatting>
  <conditionalFormatting sqref="K8:L8 K11:L11">
    <cfRule type="cellIs" dxfId="3122" priority="15" operator="equal">
      <formula>"MENOR"</formula>
    </cfRule>
  </conditionalFormatting>
  <conditionalFormatting sqref="K8:L8 K11:L11">
    <cfRule type="cellIs" dxfId="3121" priority="16" operator="equal">
      <formula>"MODERADO"</formula>
    </cfRule>
  </conditionalFormatting>
  <conditionalFormatting sqref="K8:L8 K11:L11">
    <cfRule type="cellIs" dxfId="3120" priority="17" operator="equal">
      <formula>"MAYOR"</formula>
    </cfRule>
  </conditionalFormatting>
  <conditionalFormatting sqref="K8:L8 K11:L11">
    <cfRule type="cellIs" dxfId="3119" priority="18" operator="equal">
      <formula>"CATASTRÓFICO"</formula>
    </cfRule>
  </conditionalFormatting>
  <conditionalFormatting sqref="M8 M11">
    <cfRule type="cellIs" dxfId="3118" priority="19" operator="equal">
      <formula>"EXTREMA 5:5"</formula>
    </cfRule>
  </conditionalFormatting>
  <conditionalFormatting sqref="M8 M11">
    <cfRule type="cellIs" dxfId="3117" priority="20" operator="equal">
      <formula>"EXTREMA 4:5"</formula>
    </cfRule>
  </conditionalFormatting>
  <conditionalFormatting sqref="M8 M11">
    <cfRule type="cellIs" dxfId="3116" priority="21" operator="equal">
      <formula>"EXTREMA 3:5"</formula>
    </cfRule>
  </conditionalFormatting>
  <conditionalFormatting sqref="M8 M11">
    <cfRule type="cellIs" dxfId="3115" priority="22" operator="equal">
      <formula>"EXTREMA 2:5"</formula>
    </cfRule>
  </conditionalFormatting>
  <conditionalFormatting sqref="M8 M11">
    <cfRule type="cellIs" dxfId="3114" priority="23" operator="equal">
      <formula>"EXTREMA 5:4"</formula>
    </cfRule>
  </conditionalFormatting>
  <conditionalFormatting sqref="M8 M11">
    <cfRule type="cellIs" dxfId="3113" priority="24" operator="equal">
      <formula>"EXTREMA 4:4"</formula>
    </cfRule>
  </conditionalFormatting>
  <conditionalFormatting sqref="M8 M11">
    <cfRule type="cellIs" dxfId="3112" priority="25" operator="equal">
      <formula>"EXTREMA 3:4"</formula>
    </cfRule>
  </conditionalFormatting>
  <conditionalFormatting sqref="M8 M11">
    <cfRule type="cellIs" dxfId="3111" priority="26" operator="equal">
      <formula>"EXTREMA 5:3"</formula>
    </cfRule>
  </conditionalFormatting>
  <conditionalFormatting sqref="M8 M11">
    <cfRule type="cellIs" dxfId="3110" priority="27" operator="equal">
      <formula>"ALTA 1:5"</formula>
    </cfRule>
  </conditionalFormatting>
  <conditionalFormatting sqref="M8 M11">
    <cfRule type="cellIs" dxfId="3109" priority="28" operator="equal">
      <formula>"ALTA 2:4"</formula>
    </cfRule>
  </conditionalFormatting>
  <conditionalFormatting sqref="M8 M11">
    <cfRule type="cellIs" dxfId="3108" priority="29" operator="equal">
      <formula>"ALTA 1:4"</formula>
    </cfRule>
  </conditionalFormatting>
  <conditionalFormatting sqref="M8 M11">
    <cfRule type="cellIs" dxfId="3107" priority="30" operator="equal">
      <formula>"ALTA 4:3"</formula>
    </cfRule>
  </conditionalFormatting>
  <conditionalFormatting sqref="M8 M11">
    <cfRule type="cellIs" dxfId="3106" priority="31" operator="equal">
      <formula>"ALTA 3:3"</formula>
    </cfRule>
  </conditionalFormatting>
  <conditionalFormatting sqref="M8 M11">
    <cfRule type="cellIs" dxfId="3105" priority="32" operator="equal">
      <formula>"ALTA 5:2"</formula>
    </cfRule>
  </conditionalFormatting>
  <conditionalFormatting sqref="M8 M11">
    <cfRule type="cellIs" dxfId="3104" priority="33" operator="equal">
      <formula>"ALTA 4:2"</formula>
    </cfRule>
  </conditionalFormatting>
  <conditionalFormatting sqref="M8 M11">
    <cfRule type="cellIs" dxfId="3103" priority="34" operator="equal">
      <formula>"ALTA 5:1"</formula>
    </cfRule>
  </conditionalFormatting>
  <conditionalFormatting sqref="M8 M11">
    <cfRule type="cellIs" dxfId="3102" priority="35" operator="equal">
      <formula>"MODERADA 2:3"</formula>
    </cfRule>
  </conditionalFormatting>
  <conditionalFormatting sqref="M8 M11">
    <cfRule type="cellIs" dxfId="3101" priority="36" operator="equal">
      <formula>"MODERADA 1:3"</formula>
    </cfRule>
  </conditionalFormatting>
  <conditionalFormatting sqref="M8 M11">
    <cfRule type="cellIs" dxfId="3100" priority="37" operator="equal">
      <formula>"MODERADA 3:2"</formula>
    </cfRule>
  </conditionalFormatting>
  <conditionalFormatting sqref="M8 M11">
    <cfRule type="cellIs" dxfId="3099" priority="38" operator="equal">
      <formula>"MODERADA 4:1"</formula>
    </cfRule>
  </conditionalFormatting>
  <conditionalFormatting sqref="M8 M11">
    <cfRule type="cellIs" dxfId="3098" priority="39" operator="equal">
      <formula>"BAJA 2:2"</formula>
    </cfRule>
  </conditionalFormatting>
  <conditionalFormatting sqref="M8 M11">
    <cfRule type="cellIs" dxfId="3097" priority="40" operator="equal">
      <formula>"BAJA 1:2"</formula>
    </cfRule>
  </conditionalFormatting>
  <conditionalFormatting sqref="M8 M11">
    <cfRule type="cellIs" dxfId="3096" priority="41" operator="equal">
      <formula>"BAJA 3:1"</formula>
    </cfRule>
  </conditionalFormatting>
  <conditionalFormatting sqref="M8 M11">
    <cfRule type="cellIs" dxfId="3095" priority="42" operator="equal">
      <formula>"BAJA 2:1"</formula>
    </cfRule>
  </conditionalFormatting>
  <conditionalFormatting sqref="M8 M11">
    <cfRule type="cellIs" dxfId="3094" priority="43" operator="equal">
      <formula>"BAJA 1:1"</formula>
    </cfRule>
  </conditionalFormatting>
  <conditionalFormatting sqref="AV8 AV11">
    <cfRule type="cellIs" dxfId="3093" priority="44" operator="equal">
      <formula>"RARA VEZ"</formula>
    </cfRule>
  </conditionalFormatting>
  <conditionalFormatting sqref="AV8 AV11">
    <cfRule type="cellIs" dxfId="3092" priority="45" operator="equal">
      <formula>"IMPROBABLE"</formula>
    </cfRule>
  </conditionalFormatting>
  <conditionalFormatting sqref="AV8 AV11">
    <cfRule type="cellIs" dxfId="3091" priority="46" operator="equal">
      <formula>"POSIBLE"</formula>
    </cfRule>
  </conditionalFormatting>
  <conditionalFormatting sqref="AV8 AV11">
    <cfRule type="cellIs" dxfId="3090" priority="47" operator="equal">
      <formula>"PROBABLE"</formula>
    </cfRule>
  </conditionalFormatting>
  <conditionalFormatting sqref="AV8 AV11">
    <cfRule type="cellIs" dxfId="3089" priority="48" operator="equal">
      <formula>"CASI SEGURO"</formula>
    </cfRule>
  </conditionalFormatting>
  <conditionalFormatting sqref="AY8 AY11">
    <cfRule type="containsText" dxfId="3088" priority="49" stopIfTrue="1" operator="containsText" text="ALTA">
      <formula>NOT(ISERROR(SEARCH(("ALTA"),(AY8))))</formula>
    </cfRule>
  </conditionalFormatting>
  <conditionalFormatting sqref="AY8 AY11">
    <cfRule type="containsText" dxfId="3087" priority="50" stopIfTrue="1" operator="containsText" text="MEDIA">
      <formula>NOT(ISERROR(SEARCH(("MEDIA"),(AY8))))</formula>
    </cfRule>
  </conditionalFormatting>
  <conditionalFormatting sqref="AY8 AY11">
    <cfRule type="containsText" dxfId="3086" priority="51" stopIfTrue="1" operator="containsText" text="BAJA">
      <formula>NOT(ISERROR(SEARCH(("BAJA"),(AY8))))</formula>
    </cfRule>
  </conditionalFormatting>
  <conditionalFormatting sqref="AY8 AY11">
    <cfRule type="containsText" dxfId="3085" priority="52" stopIfTrue="1" operator="containsText" text="ALTO">
      <formula>NOT(ISERROR(SEARCH(("ALTO"),(AY8))))</formula>
    </cfRule>
  </conditionalFormatting>
  <conditionalFormatting sqref="AY8 AY11">
    <cfRule type="containsText" dxfId="3084" priority="53" stopIfTrue="1" operator="containsText" text="ALTO">
      <formula>NOT(ISERROR(SEARCH(("ALTO"),(AY8))))</formula>
    </cfRule>
  </conditionalFormatting>
  <conditionalFormatting sqref="AY8 AY11">
    <cfRule type="containsText" dxfId="3083" priority="54" stopIfTrue="1" operator="containsText" text="MEDIO">
      <formula>NOT(ISERROR(SEARCH(("MEDIO"),(AY8))))</formula>
    </cfRule>
  </conditionalFormatting>
  <conditionalFormatting sqref="AY8 AY11">
    <cfRule type="containsText" dxfId="3082" priority="55" stopIfTrue="1" operator="containsText" text="MEDIO">
      <formula>NOT(ISERROR(SEARCH(("MEDIO"),(AY8))))</formula>
    </cfRule>
  </conditionalFormatting>
  <conditionalFormatting sqref="AY8 AY11">
    <cfRule type="containsText" dxfId="3081" priority="56" stopIfTrue="1" operator="containsText" text="BAJO">
      <formula>NOT(ISERROR(SEARCH(("BAJO"),(AY8))))</formula>
    </cfRule>
  </conditionalFormatting>
  <conditionalFormatting sqref="AY8 AY11">
    <cfRule type="cellIs" dxfId="3080" priority="57" operator="equal">
      <formula>"INSIGNIFICANTE"</formula>
    </cfRule>
  </conditionalFormatting>
  <conditionalFormatting sqref="AY8 AY11">
    <cfRule type="cellIs" dxfId="3079" priority="58" operator="equal">
      <formula>"MENOR"</formula>
    </cfRule>
  </conditionalFormatting>
  <conditionalFormatting sqref="AY8 AY11">
    <cfRule type="cellIs" dxfId="3078" priority="59" operator="equal">
      <formula>"MODERADO"</formula>
    </cfRule>
  </conditionalFormatting>
  <conditionalFormatting sqref="AY8 AY11">
    <cfRule type="cellIs" dxfId="3077" priority="60" operator="equal">
      <formula>"MAYOR"</formula>
    </cfRule>
  </conditionalFormatting>
  <conditionalFormatting sqref="AY8 AY11">
    <cfRule type="cellIs" dxfId="3076" priority="61" operator="equal">
      <formula>"CATASTRÓFICO"</formula>
    </cfRule>
  </conditionalFormatting>
  <conditionalFormatting sqref="BA8 BA11">
    <cfRule type="cellIs" dxfId="3075" priority="62" operator="equal">
      <formula>"EXTREMA 5:5"</formula>
    </cfRule>
  </conditionalFormatting>
  <conditionalFormatting sqref="BA8 BA11">
    <cfRule type="cellIs" dxfId="3074" priority="63" operator="equal">
      <formula>"EXTREMA 4:5"</formula>
    </cfRule>
  </conditionalFormatting>
  <conditionalFormatting sqref="BA8 BA11">
    <cfRule type="cellIs" dxfId="3073" priority="64" operator="equal">
      <formula>"EXTREMA 3:5"</formula>
    </cfRule>
  </conditionalFormatting>
  <conditionalFormatting sqref="BA8 BA11">
    <cfRule type="cellIs" dxfId="3072" priority="65" operator="equal">
      <formula>"EXTREMA 2:5"</formula>
    </cfRule>
  </conditionalFormatting>
  <conditionalFormatting sqref="BA8 BA11">
    <cfRule type="cellIs" dxfId="3071" priority="66" operator="equal">
      <formula>"EXTREMA 5:4"</formula>
    </cfRule>
  </conditionalFormatting>
  <conditionalFormatting sqref="BA8 BA11">
    <cfRule type="cellIs" dxfId="3070" priority="67" operator="equal">
      <formula>"EXTREMA 4:4"</formula>
    </cfRule>
  </conditionalFormatting>
  <conditionalFormatting sqref="BA8 BA11">
    <cfRule type="cellIs" dxfId="3069" priority="68" operator="equal">
      <formula>"EXTREMA 3:4"</formula>
    </cfRule>
  </conditionalFormatting>
  <conditionalFormatting sqref="BA8 BA11">
    <cfRule type="cellIs" dxfId="3068" priority="69" operator="equal">
      <formula>"EXTREMA 5:3"</formula>
    </cfRule>
  </conditionalFormatting>
  <conditionalFormatting sqref="BA8 BA11">
    <cfRule type="cellIs" dxfId="3067" priority="70" operator="equal">
      <formula>"ALTA 1:5"</formula>
    </cfRule>
  </conditionalFormatting>
  <conditionalFormatting sqref="BA8 BA11">
    <cfRule type="cellIs" dxfId="3066" priority="71" operator="equal">
      <formula>"ALTA 2:4"</formula>
    </cfRule>
  </conditionalFormatting>
  <conditionalFormatting sqref="BA8 BA11">
    <cfRule type="cellIs" dxfId="3065" priority="72" operator="equal">
      <formula>"ALTA 1:4"</formula>
    </cfRule>
  </conditionalFormatting>
  <conditionalFormatting sqref="BA8 BA11">
    <cfRule type="cellIs" dxfId="3064" priority="73" operator="equal">
      <formula>"ALTA 4:3"</formula>
    </cfRule>
  </conditionalFormatting>
  <conditionalFormatting sqref="BA8 BA11">
    <cfRule type="cellIs" dxfId="3063" priority="74" operator="equal">
      <formula>"ALTA 3:3"</formula>
    </cfRule>
  </conditionalFormatting>
  <conditionalFormatting sqref="BA8 BA11">
    <cfRule type="cellIs" dxfId="3062" priority="75" operator="equal">
      <formula>"ALTA 5:2"</formula>
    </cfRule>
  </conditionalFormatting>
  <conditionalFormatting sqref="BA8 BA11">
    <cfRule type="cellIs" dxfId="3061" priority="76" operator="equal">
      <formula>"ALTA 4:2"</formula>
    </cfRule>
  </conditionalFormatting>
  <conditionalFormatting sqref="BA8 BA11">
    <cfRule type="cellIs" dxfId="3060" priority="77" operator="equal">
      <formula>"ALTA 5:1"</formula>
    </cfRule>
  </conditionalFormatting>
  <conditionalFormatting sqref="BA8 BA11">
    <cfRule type="cellIs" dxfId="3059" priority="78" operator="equal">
      <formula>"MODERADA 2:3"</formula>
    </cfRule>
  </conditionalFormatting>
  <conditionalFormatting sqref="BA8 BA11">
    <cfRule type="cellIs" dxfId="3058" priority="79" operator="equal">
      <formula>"MODERADA 1:3"</formula>
    </cfRule>
  </conditionalFormatting>
  <conditionalFormatting sqref="BA8 BA11">
    <cfRule type="cellIs" dxfId="3057" priority="80" operator="equal">
      <formula>"MODERADA 3:2"</formula>
    </cfRule>
  </conditionalFormatting>
  <conditionalFormatting sqref="BA8 BA11">
    <cfRule type="cellIs" dxfId="3056" priority="81" operator="equal">
      <formula>"MODERADA 4:1"</formula>
    </cfRule>
  </conditionalFormatting>
  <conditionalFormatting sqref="BA8 BA11">
    <cfRule type="cellIs" dxfId="3055" priority="82" operator="equal">
      <formula>"BAJA 2:2"</formula>
    </cfRule>
  </conditionalFormatting>
  <conditionalFormatting sqref="BA8 BA11">
    <cfRule type="cellIs" dxfId="3054" priority="83" operator="equal">
      <formula>"BAJA 1:2"</formula>
    </cfRule>
  </conditionalFormatting>
  <conditionalFormatting sqref="BA8 BA11">
    <cfRule type="cellIs" dxfId="3053" priority="84" operator="equal">
      <formula>"BAJA 3:1"</formula>
    </cfRule>
  </conditionalFormatting>
  <conditionalFormatting sqref="BA8 BA11">
    <cfRule type="cellIs" dxfId="3052" priority="85" operator="equal">
      <formula>"BAJA 2:1"</formula>
    </cfRule>
  </conditionalFormatting>
  <conditionalFormatting sqref="BA8 BA11">
    <cfRule type="cellIs" dxfId="3051" priority="86" operator="equal">
      <formula>"BAJA 1:1"</formula>
    </cfRule>
  </conditionalFormatting>
  <conditionalFormatting sqref="AZ8 AZ11">
    <cfRule type="containsText" dxfId="3050" priority="87" stopIfTrue="1" operator="containsText" text="ALTA">
      <formula>NOT(ISERROR(SEARCH(("ALTA"),(AZ8))))</formula>
    </cfRule>
  </conditionalFormatting>
  <conditionalFormatting sqref="AZ8 AZ11">
    <cfRule type="containsText" dxfId="3049" priority="88" stopIfTrue="1" operator="containsText" text="MEDIA">
      <formula>NOT(ISERROR(SEARCH(("MEDIA"),(AZ8))))</formula>
    </cfRule>
  </conditionalFormatting>
  <conditionalFormatting sqref="AZ8 AZ11">
    <cfRule type="containsText" dxfId="3048" priority="89" stopIfTrue="1" operator="containsText" text="BAJA">
      <formula>NOT(ISERROR(SEARCH(("BAJA"),(AZ8))))</formula>
    </cfRule>
  </conditionalFormatting>
  <conditionalFormatting sqref="AZ8 AZ11">
    <cfRule type="containsText" dxfId="3047" priority="90" stopIfTrue="1" operator="containsText" text="ALTO">
      <formula>NOT(ISERROR(SEARCH(("ALTO"),(AZ8))))</formula>
    </cfRule>
  </conditionalFormatting>
  <conditionalFormatting sqref="AZ8 AZ11">
    <cfRule type="containsText" dxfId="3046" priority="91" stopIfTrue="1" operator="containsText" text="ALTO">
      <formula>NOT(ISERROR(SEARCH(("ALTO"),(AZ8))))</formula>
    </cfRule>
  </conditionalFormatting>
  <conditionalFormatting sqref="AZ8 AZ11">
    <cfRule type="containsText" dxfId="3045" priority="92" stopIfTrue="1" operator="containsText" text="MEDIO">
      <formula>NOT(ISERROR(SEARCH(("MEDIO"),(AZ8))))</formula>
    </cfRule>
  </conditionalFormatting>
  <conditionalFormatting sqref="AZ8 AZ11">
    <cfRule type="containsText" dxfId="3044" priority="93" stopIfTrue="1" operator="containsText" text="MEDIO">
      <formula>NOT(ISERROR(SEARCH(("MEDIO"),(AZ8))))</formula>
    </cfRule>
  </conditionalFormatting>
  <conditionalFormatting sqref="AZ8 AZ11">
    <cfRule type="containsText" dxfId="3043" priority="94" stopIfTrue="1" operator="containsText" text="BAJO">
      <formula>NOT(ISERROR(SEARCH(("BAJO"),(AZ8))))</formula>
    </cfRule>
  </conditionalFormatting>
  <conditionalFormatting sqref="AZ8 AZ11">
    <cfRule type="cellIs" dxfId="3042" priority="95" operator="equal">
      <formula>"INSIGNIFICANTE"</formula>
    </cfRule>
  </conditionalFormatting>
  <conditionalFormatting sqref="AZ8 AZ11">
    <cfRule type="cellIs" dxfId="3041" priority="96" operator="equal">
      <formula>"MENOR"</formula>
    </cfRule>
  </conditionalFormatting>
  <conditionalFormatting sqref="AZ8 AZ11">
    <cfRule type="cellIs" dxfId="3040" priority="97" operator="equal">
      <formula>"MODERADO"</formula>
    </cfRule>
  </conditionalFormatting>
  <conditionalFormatting sqref="AZ8 AZ11">
    <cfRule type="cellIs" dxfId="3039" priority="98" operator="equal">
      <formula>"MAYOR"</formula>
    </cfRule>
  </conditionalFormatting>
  <conditionalFormatting sqref="AZ8 AZ11">
    <cfRule type="cellIs" dxfId="3038" priority="99" operator="equal">
      <formula>"CATASTRÓFICO"</formula>
    </cfRule>
  </conditionalFormatting>
  <dataValidations count="13">
    <dataValidation type="list" allowBlank="1" showErrorMessage="1" sqref="AK8:AK12" xr:uid="{00000000-0002-0000-0400-000000000000}">
      <formula1>$AK$84:$AK$85</formula1>
    </dataValidation>
    <dataValidation type="list" allowBlank="1" showErrorMessage="1" sqref="AT8 AW8 AT11 AW11" xr:uid="{00000000-0002-0000-0400-000001000000}">
      <formula1>$AT$84:$AT$86</formula1>
    </dataValidation>
    <dataValidation type="list" allowBlank="1" showErrorMessage="1" sqref="AA8:AA12" xr:uid="{00000000-0002-0000-0400-000002000000}">
      <formula1>$AA$84:$AA$85</formula1>
    </dataValidation>
    <dataValidation type="list" allowBlank="1" showErrorMessage="1" sqref="AE8:AE12" xr:uid="{00000000-0002-0000-0400-000003000000}">
      <formula1>$AE$84:$AE$85</formula1>
    </dataValidation>
    <dataValidation type="list" allowBlank="1" showErrorMessage="1" sqref="S8 S11" xr:uid="{00000000-0002-0000-0400-000004000000}">
      <formula1>$S$16:$S$19</formula1>
    </dataValidation>
    <dataValidation type="list" allowBlank="1" showErrorMessage="1" sqref="AC8:AC12" xr:uid="{00000000-0002-0000-0400-000005000000}">
      <formula1>$AC$84:$AC$85</formula1>
    </dataValidation>
    <dataValidation type="list" allowBlank="1" showInputMessage="1" showErrorMessage="1" prompt="Seleccione el tipo de riesgo de acuerdo a la lista desplegable" sqref="G8 G11" xr:uid="{00000000-0002-0000-0400-000006000000}">
      <formula1>$AH$14:$AH$23</formula1>
    </dataValidation>
    <dataValidation type="list" allowBlank="1" showInputMessage="1" prompt="CALIFIQUE - 1 - Rara vez_x000a_2 - Improbable_x000a_3 - Posible_x000a_4 - Probable_x000a_5 - Casi Seguro_x000a_" sqref="H8 AU8 H11 AU11" xr:uid="{00000000-0002-0000-0400-000007000000}">
      <formula1>$AI$14:$AI$18</formula1>
    </dataValidation>
    <dataValidation type="list" allowBlank="1" showErrorMessage="1" sqref="AM8:AM12" xr:uid="{00000000-0002-0000-0400-000008000000}">
      <formula1>$AM$84:$AM$86</formula1>
    </dataValidation>
    <dataValidation type="list" allowBlank="1" showErrorMessage="1" sqref="AQ8:AS8 AQ9:AR10 AQ11:AS11 AQ12:AR12" xr:uid="{00000000-0002-0000-0400-000009000000}">
      <formula1>$AQ$84:$AQ$86</formula1>
    </dataValidation>
    <dataValidation type="list" allowBlank="1" showInputMessage="1" showErrorMessage="1" prompt="CALIFIQUE - 1 - Insignificante_x000a_2 - Menor_x000a_3 - Moderado_x000a_4 - Mayor_x000a_5 - Catastrófico" sqref="J8 AX8 J11 AX11" xr:uid="{00000000-0002-0000-0400-00000A000000}">
      <formula1>$AI$14:$AI$18</formula1>
    </dataValidation>
    <dataValidation type="list" allowBlank="1" showErrorMessage="1" sqref="AI8:AI12" xr:uid="{00000000-0002-0000-0400-00000B000000}">
      <formula1>$AI$84:$AI$85</formula1>
    </dataValidation>
    <dataValidation type="list" allowBlank="1" showErrorMessage="1" sqref="AG8:AG12" xr:uid="{00000000-0002-0000-0400-00000C000000}">
      <formula1>$AG$84:$AG$86</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6923C"/>
  </sheetPr>
  <dimension ref="A1:CG1000"/>
  <sheetViews>
    <sheetView topLeftCell="X1" zoomScale="55" zoomScaleNormal="55" workbookViewId="0">
      <selection sqref="A1:A3"/>
    </sheetView>
  </sheetViews>
  <sheetFormatPr baseColWidth="10" defaultColWidth="11.21875" defaultRowHeight="15" customHeight="1"/>
  <cols>
    <col min="1" max="1" width="17" customWidth="1"/>
    <col min="2" max="2" width="32.33203125" customWidth="1"/>
    <col min="3" max="3" width="22.21875" customWidth="1"/>
    <col min="4" max="4" width="38.8867187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20" width="29.44140625" customWidth="1"/>
    <col min="21" max="21" width="15.5546875" customWidth="1"/>
    <col min="22" max="22" width="11.5546875" customWidth="1"/>
    <col min="23" max="23" width="29.6640625" customWidth="1"/>
    <col min="24" max="24" width="37.33203125" customWidth="1"/>
    <col min="25" max="25" width="18" customWidth="1"/>
    <col min="26" max="26" width="11.5546875" hidden="1" customWidth="1"/>
    <col min="27" max="27" width="16.33203125" hidden="1" customWidth="1"/>
    <col min="28" max="28" width="4.5546875" hidden="1" customWidth="1"/>
    <col min="29" max="29" width="13.33203125" hidden="1" customWidth="1"/>
    <col min="30" max="30" width="4.6640625" hidden="1" customWidth="1"/>
    <col min="31" max="31" width="14.33203125" hidden="1" customWidth="1"/>
    <col min="32" max="32" width="4.5546875" hidden="1" customWidth="1"/>
    <col min="33" max="33" width="20.21875" hidden="1" customWidth="1"/>
    <col min="34" max="34" width="2.21875" hidden="1" customWidth="1"/>
    <col min="35" max="35" width="13.6640625" hidden="1" customWidth="1"/>
    <col min="36" max="36" width="5.109375" hidden="1" customWidth="1"/>
    <col min="37" max="37" width="17.21875" hidden="1" customWidth="1"/>
    <col min="38" max="38" width="3.77734375" hidden="1" customWidth="1"/>
    <col min="39" max="39" width="16.109375" hidden="1" customWidth="1"/>
    <col min="40" max="40" width="4.88671875" hidden="1" customWidth="1"/>
    <col min="41" max="42" width="11.5546875" hidden="1" customWidth="1"/>
    <col min="43" max="43" width="12.77734375" hidden="1" customWidth="1"/>
    <col min="44" max="44" width="11.5546875" hidden="1" customWidth="1"/>
    <col min="45" max="45" width="15.44140625" hidden="1" customWidth="1"/>
    <col min="46" max="46" width="12.6640625" hidden="1" customWidth="1"/>
    <col min="47" max="47" width="11.5546875" hidden="1" customWidth="1"/>
    <col min="48" max="48" width="12.44140625" hidden="1" customWidth="1"/>
    <col min="49" max="50" width="11.5546875" hidden="1" customWidth="1"/>
    <col min="51" max="52" width="15" hidden="1" customWidth="1"/>
    <col min="53" max="53" width="12.5546875" hidden="1" customWidth="1"/>
    <col min="54" max="58" width="11.5546875" hidden="1" customWidth="1"/>
    <col min="59" max="59" width="37.6640625" hidden="1" customWidth="1"/>
    <col min="60" max="60" width="20.88671875" hidden="1" customWidth="1"/>
    <col min="61" max="62" width="11.5546875" hidden="1" customWidth="1"/>
    <col min="63" max="63" width="28.33203125" hidden="1" customWidth="1"/>
    <col min="64" max="68" width="11.5546875" hidden="1" customWidth="1"/>
    <col min="69" max="69" width="15.88671875" hidden="1" customWidth="1"/>
    <col min="70" max="70" width="34" hidden="1" customWidth="1"/>
    <col min="71" max="71" width="26" hidden="1" customWidth="1"/>
    <col min="72" max="72" width="26.44140625" hidden="1" customWidth="1"/>
    <col min="73" max="73" width="46.109375" hidden="1" customWidth="1"/>
    <col min="74" max="74" width="34.5546875" hidden="1" customWidth="1"/>
    <col min="75" max="76" width="33.109375" hidden="1" customWidth="1"/>
    <col min="77" max="77" width="37.21875" hidden="1" customWidth="1"/>
    <col min="78" max="78" width="25.88671875" hidden="1" customWidth="1"/>
    <col min="79" max="79" width="37.21875" hidden="1" customWidth="1"/>
    <col min="80" max="80" width="47.6640625" hidden="1" customWidth="1"/>
    <col min="81" max="81" width="37.21875" customWidth="1"/>
    <col min="82" max="82" width="25.88671875" customWidth="1"/>
    <col min="83" max="83" width="37.21875" customWidth="1"/>
    <col min="84" max="84" width="47.6640625" customWidth="1"/>
    <col min="85" max="85" width="39" customWidth="1"/>
  </cols>
  <sheetData>
    <row r="1" spans="1:85" ht="18">
      <c r="A1" s="445"/>
      <c r="B1" s="433" t="s">
        <v>0</v>
      </c>
      <c r="C1" s="421"/>
      <c r="D1" s="421"/>
      <c r="E1" s="421"/>
      <c r="F1" s="421"/>
      <c r="G1" s="421"/>
      <c r="H1" s="422"/>
      <c r="I1" s="42"/>
      <c r="J1" s="42"/>
      <c r="K1" s="42"/>
      <c r="L1" s="4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4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18">
      <c r="A2" s="435"/>
      <c r="B2" s="539" t="s">
        <v>197</v>
      </c>
      <c r="C2" s="421"/>
      <c r="D2" s="421"/>
      <c r="E2" s="421"/>
      <c r="F2" s="421"/>
      <c r="G2" s="421"/>
      <c r="H2" s="422"/>
      <c r="I2" s="42"/>
      <c r="J2" s="42"/>
      <c r="K2" s="42"/>
      <c r="L2" s="4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4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18">
      <c r="A3" s="436"/>
      <c r="B3" s="433" t="s">
        <v>2</v>
      </c>
      <c r="C3" s="421"/>
      <c r="D3" s="421"/>
      <c r="E3" s="421"/>
      <c r="F3" s="421"/>
      <c r="G3" s="421"/>
      <c r="H3" s="422"/>
      <c r="I3" s="42"/>
      <c r="J3" s="42"/>
      <c r="K3" s="42"/>
      <c r="L3" s="4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4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 customHeight="1">
      <c r="A4" s="12"/>
      <c r="B4" s="12"/>
      <c r="C4" s="12"/>
      <c r="D4" s="12"/>
      <c r="E4" s="43"/>
      <c r="F4" s="43"/>
      <c r="G4" s="2"/>
      <c r="H4" s="42"/>
      <c r="I4" s="42"/>
      <c r="J4" s="42"/>
      <c r="K4" s="42"/>
      <c r="L4" s="4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42"/>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ht="15" customHeight="1">
      <c r="A5" s="474" t="s">
        <v>198</v>
      </c>
      <c r="B5" s="474" t="s">
        <v>199</v>
      </c>
      <c r="C5" s="474" t="s">
        <v>200</v>
      </c>
      <c r="D5" s="475" t="s">
        <v>201</v>
      </c>
      <c r="E5" s="421"/>
      <c r="F5" s="421"/>
      <c r="G5" s="421"/>
      <c r="H5" s="421"/>
      <c r="I5" s="421"/>
      <c r="J5" s="421"/>
      <c r="K5" s="421"/>
      <c r="L5" s="421"/>
      <c r="M5" s="422"/>
      <c r="N5" s="19"/>
      <c r="O5" s="19"/>
      <c r="P5" s="19"/>
      <c r="Q5" s="19"/>
      <c r="R5" s="19"/>
      <c r="S5" s="476"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488" t="s">
        <v>204</v>
      </c>
      <c r="AU5" s="451"/>
      <c r="AV5" s="451"/>
      <c r="AW5" s="451"/>
      <c r="AX5" s="451"/>
      <c r="AY5" s="451"/>
      <c r="AZ5" s="451"/>
      <c r="BA5" s="428"/>
      <c r="BB5" s="19"/>
      <c r="BC5" s="19"/>
      <c r="BD5" s="19"/>
      <c r="BE5" s="19"/>
      <c r="BF5" s="19"/>
      <c r="BG5" s="489" t="s">
        <v>347</v>
      </c>
      <c r="BH5" s="451"/>
      <c r="BI5" s="451"/>
      <c r="BJ5" s="451"/>
      <c r="BK5" s="428"/>
      <c r="BL5" s="504" t="s">
        <v>206</v>
      </c>
      <c r="BM5" s="451"/>
      <c r="BN5" s="451"/>
      <c r="BO5" s="451"/>
      <c r="BP5" s="451"/>
      <c r="BQ5" s="428"/>
      <c r="BR5" s="505" t="s">
        <v>207</v>
      </c>
      <c r="BS5" s="463"/>
      <c r="BT5" s="464"/>
      <c r="BU5" s="549" t="s">
        <v>208</v>
      </c>
      <c r="BV5" s="463"/>
      <c r="BW5" s="463"/>
      <c r="BX5" s="464"/>
      <c r="BY5" s="484" t="s">
        <v>209</v>
      </c>
      <c r="BZ5" s="451"/>
      <c r="CA5" s="451"/>
      <c r="CB5" s="466"/>
      <c r="CC5" s="484" t="s">
        <v>210</v>
      </c>
      <c r="CD5" s="451"/>
      <c r="CE5" s="451"/>
      <c r="CF5" s="451"/>
      <c r="CG5" s="428"/>
    </row>
    <row r="6" spans="1:85">
      <c r="A6" s="435"/>
      <c r="B6" s="435"/>
      <c r="C6" s="435"/>
      <c r="D6" s="476" t="s">
        <v>211</v>
      </c>
      <c r="E6" s="476" t="s">
        <v>348</v>
      </c>
      <c r="F6" s="476" t="s">
        <v>213</v>
      </c>
      <c r="G6" s="477" t="s">
        <v>214</v>
      </c>
      <c r="H6" s="478" t="s">
        <v>215</v>
      </c>
      <c r="I6" s="428"/>
      <c r="J6" s="478" t="s">
        <v>216</v>
      </c>
      <c r="K6" s="428"/>
      <c r="L6" s="44"/>
      <c r="M6" s="476" t="s">
        <v>217</v>
      </c>
      <c r="N6" s="19"/>
      <c r="O6" s="19"/>
      <c r="P6" s="19"/>
      <c r="Q6" s="19"/>
      <c r="R6" s="19"/>
      <c r="S6" s="435"/>
      <c r="T6" s="440" t="s">
        <v>218</v>
      </c>
      <c r="U6" s="421"/>
      <c r="V6" s="421"/>
      <c r="W6" s="421"/>
      <c r="X6" s="421"/>
      <c r="Y6" s="421"/>
      <c r="Z6" s="422"/>
      <c r="AA6" s="502" t="s">
        <v>219</v>
      </c>
      <c r="AB6" s="421"/>
      <c r="AC6" s="421"/>
      <c r="AD6" s="421"/>
      <c r="AE6" s="421"/>
      <c r="AF6" s="421"/>
      <c r="AG6" s="421"/>
      <c r="AH6" s="421"/>
      <c r="AI6" s="421"/>
      <c r="AJ6" s="421"/>
      <c r="AK6" s="421"/>
      <c r="AL6" s="421"/>
      <c r="AM6" s="421"/>
      <c r="AN6" s="421"/>
      <c r="AO6" s="421"/>
      <c r="AP6" s="422"/>
      <c r="AQ6" s="503" t="s">
        <v>220</v>
      </c>
      <c r="AR6" s="503" t="s">
        <v>221</v>
      </c>
      <c r="AS6" s="503"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142.5">
      <c r="A7" s="436"/>
      <c r="B7" s="436"/>
      <c r="C7" s="436"/>
      <c r="D7" s="436"/>
      <c r="E7" s="436"/>
      <c r="F7" s="436"/>
      <c r="G7" s="436"/>
      <c r="H7" s="431"/>
      <c r="I7" s="432"/>
      <c r="J7" s="431"/>
      <c r="K7" s="432"/>
      <c r="L7" s="44"/>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45" t="s">
        <v>235</v>
      </c>
      <c r="AB7" s="46" t="s">
        <v>236</v>
      </c>
      <c r="AC7" s="45" t="s">
        <v>237</v>
      </c>
      <c r="AD7" s="46" t="s">
        <v>236</v>
      </c>
      <c r="AE7" s="45" t="s">
        <v>238</v>
      </c>
      <c r="AF7" s="46" t="s">
        <v>236</v>
      </c>
      <c r="AG7" s="45" t="s">
        <v>239</v>
      </c>
      <c r="AH7" s="46" t="s">
        <v>236</v>
      </c>
      <c r="AI7" s="45" t="s">
        <v>240</v>
      </c>
      <c r="AJ7" s="46" t="s">
        <v>236</v>
      </c>
      <c r="AK7" s="46" t="s">
        <v>241</v>
      </c>
      <c r="AL7" s="46" t="s">
        <v>236</v>
      </c>
      <c r="AM7" s="46" t="s">
        <v>242</v>
      </c>
      <c r="AN7" s="46" t="s">
        <v>236</v>
      </c>
      <c r="AO7" s="47" t="s">
        <v>243</v>
      </c>
      <c r="AP7" s="45" t="s">
        <v>244</v>
      </c>
      <c r="AQ7" s="436"/>
      <c r="AR7" s="436"/>
      <c r="AS7" s="436"/>
      <c r="AT7" s="48" t="s">
        <v>245</v>
      </c>
      <c r="AU7" s="485" t="s">
        <v>215</v>
      </c>
      <c r="AV7" s="422"/>
      <c r="AW7" s="48" t="s">
        <v>246</v>
      </c>
      <c r="AX7" s="485" t="s">
        <v>216</v>
      </c>
      <c r="AY7" s="422"/>
      <c r="AZ7" s="44"/>
      <c r="BA7" s="48" t="s">
        <v>247</v>
      </c>
      <c r="BB7" s="19" t="s">
        <v>223</v>
      </c>
      <c r="BC7" s="19" t="s">
        <v>224</v>
      </c>
      <c r="BD7" s="19" t="s">
        <v>225</v>
      </c>
      <c r="BE7" s="19" t="s">
        <v>226</v>
      </c>
      <c r="BF7" s="19" t="s">
        <v>227</v>
      </c>
      <c r="BG7" s="49" t="s">
        <v>248</v>
      </c>
      <c r="BH7" s="49" t="s">
        <v>249</v>
      </c>
      <c r="BI7" s="49" t="s">
        <v>250</v>
      </c>
      <c r="BJ7" s="49" t="s">
        <v>251</v>
      </c>
      <c r="BK7" s="49" t="s">
        <v>252</v>
      </c>
      <c r="BL7" s="50" t="s">
        <v>253</v>
      </c>
      <c r="BM7" s="50" t="s">
        <v>254</v>
      </c>
      <c r="BN7" s="50" t="s">
        <v>249</v>
      </c>
      <c r="BO7" s="50" t="s">
        <v>255</v>
      </c>
      <c r="BP7" s="50" t="s">
        <v>256</v>
      </c>
      <c r="BQ7" s="50" t="s">
        <v>257</v>
      </c>
      <c r="BR7" s="51" t="s">
        <v>258</v>
      </c>
      <c r="BS7" s="51" t="s">
        <v>259</v>
      </c>
      <c r="BT7" s="51" t="s">
        <v>260</v>
      </c>
      <c r="BU7" s="144" t="s">
        <v>258</v>
      </c>
      <c r="BV7" s="144" t="s">
        <v>259</v>
      </c>
      <c r="BW7" s="144" t="s">
        <v>260</v>
      </c>
      <c r="BX7" s="145" t="s">
        <v>261</v>
      </c>
      <c r="BY7" s="51" t="s">
        <v>258</v>
      </c>
      <c r="BZ7" s="51" t="s">
        <v>259</v>
      </c>
      <c r="CA7" s="51" t="s">
        <v>260</v>
      </c>
      <c r="CB7" s="54" t="s">
        <v>261</v>
      </c>
      <c r="CC7" s="51" t="s">
        <v>258</v>
      </c>
      <c r="CD7" s="51" t="s">
        <v>259</v>
      </c>
      <c r="CE7" s="51" t="s">
        <v>260</v>
      </c>
      <c r="CF7" s="51" t="s">
        <v>261</v>
      </c>
      <c r="CG7" s="51" t="s">
        <v>262</v>
      </c>
    </row>
    <row r="8" spans="1:85" ht="139.5" customHeight="1">
      <c r="A8" s="445" t="s">
        <v>17</v>
      </c>
      <c r="B8" s="445" t="s">
        <v>698</v>
      </c>
      <c r="C8" s="445" t="s">
        <v>699</v>
      </c>
      <c r="D8" s="32" t="s">
        <v>700</v>
      </c>
      <c r="E8" s="445" t="s">
        <v>701</v>
      </c>
      <c r="F8" s="32" t="s">
        <v>702</v>
      </c>
      <c r="G8" s="445" t="s">
        <v>318</v>
      </c>
      <c r="H8" s="445">
        <v>3</v>
      </c>
      <c r="I8" s="550" t="str">
        <f>IF(H8=5,"CASI SEGURO",IF(H8=4,"PROBABLE",IF(H8=3,"POSIBLE",IF(H8=2,"IMPROBABLE","RARA VEZ"))))</f>
        <v>POSIBLE</v>
      </c>
      <c r="J8" s="445">
        <v>4</v>
      </c>
      <c r="K8" s="550" t="str">
        <f>IF(J8=1,"INSIGNIFICANTE",IF(J8=2,"MENOR",IF(J8=3,"MODERADO",IF(J8=4,"MAYOR","CATASTRÓFICO"))))</f>
        <v>MAYOR</v>
      </c>
      <c r="L8" s="550">
        <f>IF(J8=2,H8+20,IF(J8=3,H8+30,IF(J8=4,H8+40,IF(J8=5,H8+50,H8+10))))</f>
        <v>43</v>
      </c>
      <c r="M8" s="558" t="str">
        <f>IF(J8=1,$N$8,IF(J8=2,$O$8,IF(J8=3,$P$8,IF(J8=4,$Q$8,$R$8))))</f>
        <v>EXTREMA 3:4</v>
      </c>
      <c r="N8" s="445" t="str">
        <f>IF($L8=11,"BAJA 1:1",IF($L8=12,"BAJA 2:1",IF($L8=13,"BAJA 3:1",IF($L8=14,"MODERADA 4:1","ALTA 5:1"))))</f>
        <v>ALTA 5:1</v>
      </c>
      <c r="O8" s="445" t="str">
        <f>IF($L8=21,"BAJA 1:2",IF($L8=22,"BAJA 2:2",IF($L8=23,"MODERADA 3:2",IF($L8=24,"ALTA 4:2","ALTA 5:2"))))</f>
        <v>ALTA 5:2</v>
      </c>
      <c r="P8" s="445" t="str">
        <f>IF($L8=31,"MODERADA 1:3",IF($L8=32,"MODERADA 2:3",IF($L8=33,"ALTA 3:3",IF($L8=34,"ALTA 4:3","EXTREMA 5:3"))))</f>
        <v>EXTREMA 5:3</v>
      </c>
      <c r="Q8" s="445" t="str">
        <f>IF($L8=41,"ALTA 1:4",IF($L8=42,"ALTA 2:4",IF($L8=43,"EXTREMA 3:4",IF($L8=44,"EXTREMA 4:4","EXTREMA 5:4"))))</f>
        <v>EXTREMA 3:4</v>
      </c>
      <c r="R8" s="445" t="str">
        <f>IF($L8=51,"ALTA 1:5",IF($L8=52,"EXTREMA 2:5",IF($L8=53,"EXTREMA 3:5",IF($L8=54,"EXTREMA 4:5","EXTREMA 5:5"))))</f>
        <v>EXTREMA 5:5</v>
      </c>
      <c r="S8" s="445" t="s">
        <v>269</v>
      </c>
      <c r="T8" s="103" t="s">
        <v>703</v>
      </c>
      <c r="U8" s="89" t="s">
        <v>704</v>
      </c>
      <c r="V8" s="89" t="s">
        <v>602</v>
      </c>
      <c r="W8" s="7" t="s">
        <v>705</v>
      </c>
      <c r="X8" s="7" t="s">
        <v>706</v>
      </c>
      <c r="Y8" s="103" t="s">
        <v>707</v>
      </c>
      <c r="Z8" s="89" t="s">
        <v>708</v>
      </c>
      <c r="AA8" s="146" t="s">
        <v>277</v>
      </c>
      <c r="AB8" s="147">
        <f t="shared" ref="AB8:AB12" si="0">IF(AA8 = "Asignado",$AB$88,IF(AA8="No asignado",0,""))</f>
        <v>15</v>
      </c>
      <c r="AC8" s="148" t="s">
        <v>278</v>
      </c>
      <c r="AD8" s="148">
        <f t="shared" ref="AD8:AD12" si="1">IF(AC8 = "Adecuado",$AB$88,IF(AC8="No adecuado",0,""))</f>
        <v>15</v>
      </c>
      <c r="AE8" s="148" t="s">
        <v>279</v>
      </c>
      <c r="AF8" s="148">
        <f t="shared" ref="AF8:AF12" si="2">IF(AE8 = "Oportuna",$AB$88,IF(AE8="Inoportuna",0,""))</f>
        <v>15</v>
      </c>
      <c r="AG8" s="148" t="s">
        <v>276</v>
      </c>
      <c r="AH8" s="148">
        <f t="shared" ref="AH8:AH12" si="3">IF(AG8 = "Prevenir",$AB$88,IF(AG8="Detectar",$AB$89,IF(AG8="No es un control",0,"")))</f>
        <v>15</v>
      </c>
      <c r="AI8" s="148" t="s">
        <v>280</v>
      </c>
      <c r="AJ8" s="148">
        <f t="shared" ref="AJ8:AJ12" si="4">IF(AI8 = "Confiable",$AB$88,IF(AI8="No confiable",0,""))</f>
        <v>15</v>
      </c>
      <c r="AK8" s="148" t="s">
        <v>281</v>
      </c>
      <c r="AL8" s="148">
        <f t="shared" ref="AL8:AL12" si="5">IF(AK8 = "Se investigan y resuelven oportunamente",$AB$88,IF(AK8="No se investigan y resuelven oportunamente",0,""))</f>
        <v>15</v>
      </c>
      <c r="AM8" s="148" t="s">
        <v>282</v>
      </c>
      <c r="AN8" s="148">
        <f t="shared" ref="AN8:AN12" si="6">IF(AM8 = "Completa",$AB$88,IF(AM8="Incompleta",$AB$89,IF(AM8="No existe",0,"")))</f>
        <v>15</v>
      </c>
      <c r="AO8" s="148">
        <f t="shared" ref="AO8:AO12" si="7">+AB8+AD8+AF8+AH8+AJ8+AL8+AN8</f>
        <v>105</v>
      </c>
      <c r="AP8" s="148" t="str">
        <f>+IF(AO8&gt;96,"Fuerte",IF(AO8&lt;86,"Débil","Moderado"))</f>
        <v>Fuerte</v>
      </c>
      <c r="AQ8" s="146" t="s">
        <v>283</v>
      </c>
      <c r="AR8" s="146" t="s">
        <v>283</v>
      </c>
      <c r="AS8" s="458" t="s">
        <v>341</v>
      </c>
      <c r="AT8" s="445" t="s">
        <v>284</v>
      </c>
      <c r="AU8" s="445">
        <v>2</v>
      </c>
      <c r="AV8" s="550" t="str">
        <f>IF(AU8=5,"CASI SEGURO",IF(AU8=4,"PROBABLE",IF(AU8=3,"POSIBLE",IF(AU8=2,"IMPROBABLE","RARA VEZ"))))</f>
        <v>IMPROBABLE</v>
      </c>
      <c r="AW8" s="445" t="s">
        <v>284</v>
      </c>
      <c r="AX8" s="445">
        <v>3</v>
      </c>
      <c r="AY8" s="550" t="str">
        <f>IF(AX8=1,"INSIGNIFICANTE",IF(AX8=2,"MENOR",IF(AX8=3,"MODERADO",IF(AX8=4,"MAYOR","CATASTRÓFICO"))))</f>
        <v>MODERADO</v>
      </c>
      <c r="AZ8" s="550">
        <f>IF(AX8=2,AU8+20,IF(AX8=3,AU8+30,IF(AX8=4,AU8+40,IF(AX8=5,AU8+50,AU8+10))))</f>
        <v>32</v>
      </c>
      <c r="BA8" s="558" t="str">
        <f>IF(AX8=1,$BB8,IF(AX8=2,$BC$8,IF(AX8=3,$BD$8,IF(AX8=4,$BE$8,$BF$8))))</f>
        <v>MODERADA 2:3</v>
      </c>
      <c r="BB8" s="427" t="str">
        <f>IF($AZ8=11,"BAJA 1:1",IF($AZ8=12,"BAJA 2:1",IF($AZ8=13,"BAJA 3:1",IF($AZ8=14,"MODERADA 4:1","ALTA 5:1"))))</f>
        <v>ALTA 5:1</v>
      </c>
      <c r="BC8" s="560" t="str">
        <f>IF($AZ8=21,"BAJA 1:2",IF($AZ8=22,"BAJA 2:2",IF($AZ8=23,"MODERADA 3:2",IF($AZ8=24,"ALTA 4:2","ALTA 5:2"))))</f>
        <v>ALTA 5:2</v>
      </c>
      <c r="BD8" s="560" t="str">
        <f>IF($AZ8=31,"MODERADA 1:3",IF($AZ8=32,"MODERADA 2:3",IF($AZ8=33,"ALTA 3:3",IF($AZ8=34,"ALTA 4:3","EXTREMA 5:3"))))</f>
        <v>MODERADA 2:3</v>
      </c>
      <c r="BE8" s="560" t="str">
        <f>IF($AZ8=41,"ALTA 1:4",IF($AZ8=42,"ALTA 2:4",IF($AZ8=43,"EXTREMA 3:4",IF($AZ8=44,"EXTREMA 4:4","EXTREMA 5:4"))))</f>
        <v>EXTREMA 5:4</v>
      </c>
      <c r="BF8" s="560" t="str">
        <f>IF($AZ8=51,"ALTA 1:5",IF($AZ8=52,"EXTREMA 2:5",IF($AZ8=53,"EXTREMA 3:5",IF($AZ8=54,"EXTREMA 4:5","EXTREMA 5:5"))))</f>
        <v>EXTREMA 5:5</v>
      </c>
      <c r="BG8" s="94" t="s">
        <v>709</v>
      </c>
      <c r="BH8" s="93" t="s">
        <v>710</v>
      </c>
      <c r="BI8" s="105">
        <v>43862</v>
      </c>
      <c r="BJ8" s="105">
        <v>44196</v>
      </c>
      <c r="BK8" s="94" t="s">
        <v>711</v>
      </c>
      <c r="BL8" s="445"/>
      <c r="BM8" s="445"/>
      <c r="BN8" s="445"/>
      <c r="BO8" s="445"/>
      <c r="BP8" s="445"/>
      <c r="BQ8" s="445"/>
      <c r="BR8" s="524" t="s">
        <v>712</v>
      </c>
      <c r="BS8" s="545" t="s">
        <v>713</v>
      </c>
      <c r="BT8" s="545" t="s">
        <v>714</v>
      </c>
      <c r="BU8" s="546" t="s">
        <v>715</v>
      </c>
      <c r="BV8" s="545" t="s">
        <v>716</v>
      </c>
      <c r="BW8" s="547" t="s">
        <v>717</v>
      </c>
      <c r="BX8" s="524" t="s">
        <v>718</v>
      </c>
      <c r="BY8" s="544" t="s">
        <v>719</v>
      </c>
      <c r="BZ8" s="544" t="s">
        <v>720</v>
      </c>
      <c r="CA8" s="551" t="s">
        <v>721</v>
      </c>
      <c r="CB8" s="552" t="s">
        <v>722</v>
      </c>
      <c r="CC8" s="544" t="s">
        <v>723</v>
      </c>
      <c r="CD8" s="544"/>
      <c r="CE8" s="553" t="s">
        <v>724</v>
      </c>
      <c r="CF8" s="554" t="s">
        <v>725</v>
      </c>
      <c r="CG8" s="35"/>
    </row>
    <row r="9" spans="1:85" ht="150">
      <c r="A9" s="435"/>
      <c r="B9" s="435"/>
      <c r="C9" s="435"/>
      <c r="D9" s="34" t="s">
        <v>726</v>
      </c>
      <c r="E9" s="435"/>
      <c r="F9" s="34" t="s">
        <v>727</v>
      </c>
      <c r="G9" s="435"/>
      <c r="H9" s="435"/>
      <c r="I9" s="513"/>
      <c r="J9" s="436"/>
      <c r="K9" s="513"/>
      <c r="L9" s="513"/>
      <c r="M9" s="513"/>
      <c r="N9" s="436"/>
      <c r="O9" s="436"/>
      <c r="P9" s="436"/>
      <c r="Q9" s="436"/>
      <c r="R9" s="436"/>
      <c r="S9" s="435"/>
      <c r="T9" s="149" t="s">
        <v>728</v>
      </c>
      <c r="U9" s="150" t="s">
        <v>704</v>
      </c>
      <c r="V9" s="150" t="s">
        <v>602</v>
      </c>
      <c r="W9" s="151" t="s">
        <v>729</v>
      </c>
      <c r="X9" s="151" t="s">
        <v>730</v>
      </c>
      <c r="Y9" s="149" t="s">
        <v>731</v>
      </c>
      <c r="Z9" s="152" t="s">
        <v>461</v>
      </c>
      <c r="AA9" s="152" t="s">
        <v>277</v>
      </c>
      <c r="AB9" s="153">
        <f t="shared" si="0"/>
        <v>15</v>
      </c>
      <c r="AC9" s="152" t="s">
        <v>278</v>
      </c>
      <c r="AD9" s="153">
        <f t="shared" si="1"/>
        <v>15</v>
      </c>
      <c r="AE9" s="152" t="s">
        <v>336</v>
      </c>
      <c r="AF9" s="153">
        <f t="shared" si="2"/>
        <v>0</v>
      </c>
      <c r="AG9" s="152" t="s">
        <v>337</v>
      </c>
      <c r="AH9" s="153">
        <f t="shared" si="3"/>
        <v>10</v>
      </c>
      <c r="AI9" s="152" t="s">
        <v>280</v>
      </c>
      <c r="AJ9" s="153">
        <f t="shared" si="4"/>
        <v>15</v>
      </c>
      <c r="AK9" s="154" t="s">
        <v>281</v>
      </c>
      <c r="AL9" s="153">
        <f t="shared" si="5"/>
        <v>15</v>
      </c>
      <c r="AM9" s="152" t="s">
        <v>282</v>
      </c>
      <c r="AN9" s="153">
        <f t="shared" si="6"/>
        <v>15</v>
      </c>
      <c r="AO9" s="152">
        <f t="shared" si="7"/>
        <v>85</v>
      </c>
      <c r="AP9" s="152" t="str">
        <f t="shared" ref="AP9:AP12" si="8">+IF(AO9&gt;96,"Fuerte",IF(AO9&lt;85,"Débil","Moderado"))</f>
        <v>Moderado</v>
      </c>
      <c r="AQ9" s="152" t="s">
        <v>341</v>
      </c>
      <c r="AR9" s="153" t="s">
        <v>341</v>
      </c>
      <c r="AS9" s="435"/>
      <c r="AT9" s="436"/>
      <c r="AU9" s="435"/>
      <c r="AV9" s="513"/>
      <c r="AW9" s="435"/>
      <c r="AX9" s="435"/>
      <c r="AY9" s="513"/>
      <c r="AZ9" s="513"/>
      <c r="BA9" s="513"/>
      <c r="BB9" s="429"/>
      <c r="BC9" s="460"/>
      <c r="BD9" s="460"/>
      <c r="BE9" s="460"/>
      <c r="BF9" s="460"/>
      <c r="BG9" s="155" t="s">
        <v>732</v>
      </c>
      <c r="BH9" s="156" t="s">
        <v>710</v>
      </c>
      <c r="BI9" s="157">
        <v>43862</v>
      </c>
      <c r="BJ9" s="157">
        <v>44196</v>
      </c>
      <c r="BK9" s="155" t="s">
        <v>733</v>
      </c>
      <c r="BL9" s="435"/>
      <c r="BM9" s="435"/>
      <c r="BN9" s="435"/>
      <c r="BO9" s="435"/>
      <c r="BP9" s="435"/>
      <c r="BQ9" s="435"/>
      <c r="BR9" s="513"/>
      <c r="BS9" s="513"/>
      <c r="BT9" s="513"/>
      <c r="BU9" s="513"/>
      <c r="BV9" s="513"/>
      <c r="BW9" s="548"/>
      <c r="BX9" s="436"/>
      <c r="BY9" s="513"/>
      <c r="BZ9" s="513"/>
      <c r="CA9" s="548"/>
      <c r="CB9" s="431"/>
      <c r="CC9" s="436"/>
      <c r="CD9" s="436"/>
      <c r="CE9" s="436"/>
      <c r="CF9" s="436"/>
      <c r="CG9" s="35"/>
    </row>
    <row r="10" spans="1:85" ht="60" customHeight="1">
      <c r="A10" s="445" t="s">
        <v>17</v>
      </c>
      <c r="B10" s="445" t="s">
        <v>698</v>
      </c>
      <c r="C10" s="445" t="s">
        <v>734</v>
      </c>
      <c r="D10" s="32" t="s">
        <v>735</v>
      </c>
      <c r="E10" s="545" t="s">
        <v>736</v>
      </c>
      <c r="F10" s="84" t="s">
        <v>737</v>
      </c>
      <c r="G10" s="559" t="s">
        <v>318</v>
      </c>
      <c r="H10" s="445">
        <v>3</v>
      </c>
      <c r="I10" s="550" t="str">
        <f>IF(H10=5,"CASI SEGURO",IF(H10=4,"PROBABLE",IF(H10=3,"POSIBLE",IF(H10=2,"IMPROBABLE","RARA VEZ"))))</f>
        <v>POSIBLE</v>
      </c>
      <c r="J10" s="445">
        <v>4</v>
      </c>
      <c r="K10" s="550" t="str">
        <f>IF(J10=1,"INSIGNIFICANTE",IF(J10=2,"MENOR",IF(J10=3,"MODERADO",IF(J10=4,"MAYOR","CATASTRÓFICO"))))</f>
        <v>MAYOR</v>
      </c>
      <c r="L10" s="550">
        <f>IF(J10=2,H10+20,IF(J10=3,H10+30,IF(J10=4,H10+40,IF(J10=5,H10+50,H10+10))))</f>
        <v>43</v>
      </c>
      <c r="M10" s="558" t="str">
        <f>IF(J10=1,$N$10,IF(J10=2,$O$10,IF(J10=3,$P$10,IF(J10=4,$Q$10,$R$10))))</f>
        <v>EXTREMA 3:4</v>
      </c>
      <c r="N10" s="445" t="str">
        <f>IF($L10=11,"BAJA 1:1",IF($L10=12,"BAJA 2:1",IF($L10=13,"BAJA 3:1",IF($L10=14,"MODERADA 4:1","ALTA 5:1"))))</f>
        <v>ALTA 5:1</v>
      </c>
      <c r="O10" s="445" t="str">
        <f>IF($L10=21,"BAJA 1:2",IF($L10=22,"BAJA 2:2",IF($L10=23,"MODERADA 3:2",IF($L10=24,"ALTA 4:2","ALTA 5:2"))))</f>
        <v>ALTA 5:2</v>
      </c>
      <c r="P10" s="445" t="str">
        <f>IF($L10=31,"MODERADA 1:3",IF($L10=32,"MODERADA 2:3",IF($L10=33,"ALTA 3:3",IF($L10=34,"ALTA 4:3","EXTREMA 5:3"))))</f>
        <v>EXTREMA 5:3</v>
      </c>
      <c r="Q10" s="445" t="str">
        <f>IF($L10=41,"ALTA 1:4",IF($L10=42,"ALTA 2:4",IF($L10=43,"EXTREMA 3:4",IF($L10=44,"EXTREMA 4:4","EXTREMA 5:4"))))</f>
        <v>EXTREMA 3:4</v>
      </c>
      <c r="R10" s="445" t="str">
        <f>IF($L10=51,"ALTA 1:5",IF($L10=52,"EXTREMA 2:5",IF($L10=53,"EXTREMA 3:5",IF($L10=54,"EXTREMA 4:5","EXTREMA 5:5"))))</f>
        <v>EXTREMA 5:5</v>
      </c>
      <c r="S10" s="445" t="s">
        <v>269</v>
      </c>
      <c r="T10" s="103" t="s">
        <v>738</v>
      </c>
      <c r="U10" s="89" t="s">
        <v>704</v>
      </c>
      <c r="V10" s="7" t="s">
        <v>739</v>
      </c>
      <c r="W10" s="7" t="s">
        <v>740</v>
      </c>
      <c r="X10" s="7" t="s">
        <v>741</v>
      </c>
      <c r="Y10" s="103" t="s">
        <v>742</v>
      </c>
      <c r="Z10" s="30" t="s">
        <v>461</v>
      </c>
      <c r="AA10" s="30" t="s">
        <v>277</v>
      </c>
      <c r="AB10" s="30">
        <f t="shared" si="0"/>
        <v>15</v>
      </c>
      <c r="AC10" s="30" t="s">
        <v>278</v>
      </c>
      <c r="AD10" s="30">
        <f t="shared" si="1"/>
        <v>15</v>
      </c>
      <c r="AE10" s="30" t="s">
        <v>279</v>
      </c>
      <c r="AF10" s="30">
        <f t="shared" si="2"/>
        <v>15</v>
      </c>
      <c r="AG10" s="30" t="s">
        <v>276</v>
      </c>
      <c r="AH10" s="30">
        <f t="shared" si="3"/>
        <v>15</v>
      </c>
      <c r="AI10" s="30" t="s">
        <v>280</v>
      </c>
      <c r="AJ10" s="30">
        <f t="shared" si="4"/>
        <v>15</v>
      </c>
      <c r="AK10" s="10" t="s">
        <v>281</v>
      </c>
      <c r="AL10" s="30">
        <f t="shared" si="5"/>
        <v>15</v>
      </c>
      <c r="AM10" s="30" t="s">
        <v>282</v>
      </c>
      <c r="AN10" s="72">
        <f t="shared" si="6"/>
        <v>15</v>
      </c>
      <c r="AO10" s="72">
        <f t="shared" si="7"/>
        <v>105</v>
      </c>
      <c r="AP10" s="30" t="str">
        <f t="shared" si="8"/>
        <v>Fuerte</v>
      </c>
      <c r="AQ10" s="30" t="s">
        <v>283</v>
      </c>
      <c r="AR10" s="30" t="s">
        <v>283</v>
      </c>
      <c r="AS10" s="458" t="s">
        <v>283</v>
      </c>
      <c r="AT10" s="445" t="s">
        <v>284</v>
      </c>
      <c r="AU10" s="445">
        <v>2</v>
      </c>
      <c r="AV10" s="550" t="str">
        <f>IF(AU10=5,"CASI SEGURO",IF(AU10=4,"PROBABLE",IF(AU10=3,"POSIBLE",IF(AU10=2,"IMPROBABLE","RARA VEZ"))))</f>
        <v>IMPROBABLE</v>
      </c>
      <c r="AW10" s="445" t="s">
        <v>284</v>
      </c>
      <c r="AX10" s="445">
        <v>3</v>
      </c>
      <c r="AY10" s="550" t="str">
        <f>IF(AX10=1,"INSIGNIFICANTE",IF(AX10=2,"MENOR",IF(AX10=3,"MODERADO",IF(AX10=4,"MAYOR","CATASTRÓFICO"))))</f>
        <v>MODERADO</v>
      </c>
      <c r="AZ10" s="158">
        <f t="shared" ref="AZ10:AZ12" si="9">IF(AX10=2,AU10+20,IF(AX10=3,AU10+30,IF(AX10=4,AU10+40,IF(AX10=5,AU10+50,AU10+10))))</f>
        <v>32</v>
      </c>
      <c r="BA10" s="558" t="str">
        <f>IF(AX10=1,$BB10,IF(AX10=2,$BC$10,IF(AX10=3,$BD$10,IF(AX10=4,$BE$10,$BF$10))))</f>
        <v>MODERADA 2:3</v>
      </c>
      <c r="BB10" s="445" t="str">
        <f>IF($AZ10=11,"BAJA 1:1",IF($AZ10=12,"BAJA 2:1",IF($AZ10=13,"BAJA 3:1",IF($AZ10=14,"MODERADA 4:1","ALTA 5:1"))))</f>
        <v>ALTA 5:1</v>
      </c>
      <c r="BC10" s="445" t="str">
        <f>IF($AZ10=21,"BAJA 1:2",IF($AZ10=22,"BAJA 2:2",IF($AZ10=23,"MODERADA 3:2",IF($AZ10=24,"ALTA 4:2","ALTA 5:2"))))</f>
        <v>ALTA 5:2</v>
      </c>
      <c r="BD10" s="445" t="str">
        <f>IF($AZ10=31,"MODERADA 1:3",IF($AZ10=32,"MODERADA 2:3",IF($AZ10=33,"ALTA 3:3",IF($AZ10=34,"ALTA 4:3","EXTREMA 5:3"))))</f>
        <v>MODERADA 2:3</v>
      </c>
      <c r="BE10" s="445" t="str">
        <f>IF($AZ10=41,"ALTA 1:4",IF($AZ10=42,"ALTA 2:4",IF($AZ10=43,"EXTREMA 3:4",IF($AZ10=44,"EXTREMA 4:4","EXTREMA 5:4"))))</f>
        <v>EXTREMA 5:4</v>
      </c>
      <c r="BF10" s="445" t="str">
        <f>IF($AZ10=51,"ALTA 1:5",IF($AZ10=52,"EXTREMA 2:5",IF($AZ10=53,"EXTREMA 3:5",IF($AZ10=54,"EXTREMA 4:5","EXTREMA 5:5"))))</f>
        <v>EXTREMA 5:5</v>
      </c>
      <c r="BG10" s="530" t="s">
        <v>743</v>
      </c>
      <c r="BH10" s="530" t="s">
        <v>710</v>
      </c>
      <c r="BI10" s="531">
        <v>43862</v>
      </c>
      <c r="BJ10" s="531">
        <v>44196</v>
      </c>
      <c r="BK10" s="530" t="s">
        <v>744</v>
      </c>
      <c r="BL10" s="445"/>
      <c r="BM10" s="445"/>
      <c r="BN10" s="445"/>
      <c r="BO10" s="445"/>
      <c r="BP10" s="445"/>
      <c r="BQ10" s="445"/>
      <c r="BR10" s="524" t="s">
        <v>745</v>
      </c>
      <c r="BS10" s="545" t="s">
        <v>746</v>
      </c>
      <c r="BT10" s="545" t="s">
        <v>747</v>
      </c>
      <c r="BU10" s="545" t="s">
        <v>748</v>
      </c>
      <c r="BV10" s="545" t="s">
        <v>749</v>
      </c>
      <c r="BW10" s="556" t="s">
        <v>750</v>
      </c>
      <c r="BX10" s="524" t="s">
        <v>751</v>
      </c>
      <c r="BY10" s="544" t="s">
        <v>752</v>
      </c>
      <c r="BZ10" s="544" t="s">
        <v>506</v>
      </c>
      <c r="CA10" s="557" t="s">
        <v>753</v>
      </c>
      <c r="CB10" s="552" t="s">
        <v>754</v>
      </c>
      <c r="CC10" s="544" t="s">
        <v>755</v>
      </c>
      <c r="CD10" s="555"/>
      <c r="CE10" s="544" t="s">
        <v>756</v>
      </c>
      <c r="CF10" s="554" t="s">
        <v>757</v>
      </c>
      <c r="CG10" s="35"/>
    </row>
    <row r="11" spans="1:85" ht="60" customHeight="1">
      <c r="A11" s="435"/>
      <c r="B11" s="435"/>
      <c r="C11" s="435"/>
      <c r="D11" s="32" t="s">
        <v>758</v>
      </c>
      <c r="E11" s="435"/>
      <c r="F11" s="32" t="s">
        <v>759</v>
      </c>
      <c r="G11" s="435"/>
      <c r="H11" s="435"/>
      <c r="I11" s="435"/>
      <c r="J11" s="435"/>
      <c r="K11" s="435"/>
      <c r="L11" s="435"/>
      <c r="M11" s="435"/>
      <c r="N11" s="435"/>
      <c r="O11" s="435"/>
      <c r="P11" s="435"/>
      <c r="Q11" s="435"/>
      <c r="R11" s="435"/>
      <c r="S11" s="435"/>
      <c r="T11" s="149" t="s">
        <v>760</v>
      </c>
      <c r="U11" s="89" t="s">
        <v>704</v>
      </c>
      <c r="V11" s="89" t="s">
        <v>761</v>
      </c>
      <c r="W11" s="7" t="s">
        <v>762</v>
      </c>
      <c r="X11" s="7" t="s">
        <v>763</v>
      </c>
      <c r="Y11" s="103" t="s">
        <v>764</v>
      </c>
      <c r="Z11" s="30" t="s">
        <v>461</v>
      </c>
      <c r="AA11" s="30" t="s">
        <v>277</v>
      </c>
      <c r="AB11" s="30">
        <f t="shared" si="0"/>
        <v>15</v>
      </c>
      <c r="AC11" s="30" t="s">
        <v>278</v>
      </c>
      <c r="AD11" s="30">
        <f t="shared" si="1"/>
        <v>15</v>
      </c>
      <c r="AE11" s="30" t="s">
        <v>279</v>
      </c>
      <c r="AF11" s="30">
        <f t="shared" si="2"/>
        <v>15</v>
      </c>
      <c r="AG11" s="30" t="s">
        <v>276</v>
      </c>
      <c r="AH11" s="30">
        <f t="shared" si="3"/>
        <v>15</v>
      </c>
      <c r="AI11" s="30" t="s">
        <v>280</v>
      </c>
      <c r="AJ11" s="30">
        <f t="shared" si="4"/>
        <v>15</v>
      </c>
      <c r="AK11" s="10" t="s">
        <v>281</v>
      </c>
      <c r="AL11" s="30">
        <f t="shared" si="5"/>
        <v>15</v>
      </c>
      <c r="AM11" s="30" t="s">
        <v>282</v>
      </c>
      <c r="AN11" s="72">
        <f t="shared" si="6"/>
        <v>15</v>
      </c>
      <c r="AO11" s="72">
        <f t="shared" si="7"/>
        <v>105</v>
      </c>
      <c r="AP11" s="30" t="str">
        <f t="shared" si="8"/>
        <v>Fuerte</v>
      </c>
      <c r="AQ11" s="30" t="s">
        <v>283</v>
      </c>
      <c r="AR11" s="30" t="s">
        <v>283</v>
      </c>
      <c r="AS11" s="435"/>
      <c r="AT11" s="435"/>
      <c r="AU11" s="435"/>
      <c r="AV11" s="435"/>
      <c r="AW11" s="435"/>
      <c r="AX11" s="435"/>
      <c r="AY11" s="435"/>
      <c r="AZ11" s="158">
        <f t="shared" si="9"/>
        <v>10</v>
      </c>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515"/>
      <c r="BX11" s="435"/>
      <c r="BY11" s="435"/>
      <c r="BZ11" s="435"/>
      <c r="CA11" s="515"/>
      <c r="CB11" s="429"/>
      <c r="CC11" s="435"/>
      <c r="CD11" s="435"/>
      <c r="CE11" s="435"/>
      <c r="CF11" s="435"/>
      <c r="CG11" s="35"/>
    </row>
    <row r="12" spans="1:85" ht="45">
      <c r="A12" s="435"/>
      <c r="B12" s="435"/>
      <c r="C12" s="435"/>
      <c r="D12" s="32" t="s">
        <v>765</v>
      </c>
      <c r="E12" s="435"/>
      <c r="F12" s="454" t="s">
        <v>654</v>
      </c>
      <c r="G12" s="435"/>
      <c r="H12" s="435"/>
      <c r="I12" s="435"/>
      <c r="J12" s="435"/>
      <c r="K12" s="435"/>
      <c r="L12" s="436"/>
      <c r="M12" s="435"/>
      <c r="N12" s="436"/>
      <c r="O12" s="436"/>
      <c r="P12" s="436"/>
      <c r="Q12" s="436"/>
      <c r="R12" s="436"/>
      <c r="S12" s="435"/>
      <c r="T12" s="149" t="s">
        <v>766</v>
      </c>
      <c r="U12" s="159" t="s">
        <v>704</v>
      </c>
      <c r="V12" s="159" t="s">
        <v>761</v>
      </c>
      <c r="W12" s="159" t="s">
        <v>767</v>
      </c>
      <c r="X12" s="159" t="s">
        <v>768</v>
      </c>
      <c r="Y12" s="149" t="s">
        <v>769</v>
      </c>
      <c r="Z12" s="159" t="s">
        <v>461</v>
      </c>
      <c r="AA12" s="159" t="s">
        <v>277</v>
      </c>
      <c r="AB12" s="159">
        <f t="shared" si="0"/>
        <v>15</v>
      </c>
      <c r="AC12" s="159" t="s">
        <v>278</v>
      </c>
      <c r="AD12" s="159">
        <f t="shared" si="1"/>
        <v>15</v>
      </c>
      <c r="AE12" s="159" t="s">
        <v>279</v>
      </c>
      <c r="AF12" s="159">
        <f t="shared" si="2"/>
        <v>15</v>
      </c>
      <c r="AG12" s="159" t="s">
        <v>276</v>
      </c>
      <c r="AH12" s="159">
        <f t="shared" si="3"/>
        <v>15</v>
      </c>
      <c r="AI12" s="159" t="s">
        <v>280</v>
      </c>
      <c r="AJ12" s="159">
        <f t="shared" si="4"/>
        <v>15</v>
      </c>
      <c r="AK12" s="159" t="s">
        <v>281</v>
      </c>
      <c r="AL12" s="159">
        <f t="shared" si="5"/>
        <v>15</v>
      </c>
      <c r="AM12" s="159" t="s">
        <v>282</v>
      </c>
      <c r="AN12" s="159">
        <f t="shared" si="6"/>
        <v>15</v>
      </c>
      <c r="AO12" s="159">
        <f t="shared" si="7"/>
        <v>105</v>
      </c>
      <c r="AP12" s="159" t="str">
        <f t="shared" si="8"/>
        <v>Fuerte</v>
      </c>
      <c r="AQ12" s="159" t="s">
        <v>283</v>
      </c>
      <c r="AR12" s="159" t="s">
        <v>283</v>
      </c>
      <c r="AS12" s="435"/>
      <c r="AT12" s="435"/>
      <c r="AU12" s="435"/>
      <c r="AV12" s="435"/>
      <c r="AW12" s="435"/>
      <c r="AX12" s="435"/>
      <c r="AY12" s="435"/>
      <c r="AZ12" s="158">
        <f t="shared" si="9"/>
        <v>10</v>
      </c>
      <c r="BA12" s="435"/>
      <c r="BB12" s="436"/>
      <c r="BC12" s="436"/>
      <c r="BD12" s="436"/>
      <c r="BE12" s="436"/>
      <c r="BF12" s="436"/>
      <c r="BG12" s="435"/>
      <c r="BH12" s="435"/>
      <c r="BI12" s="435"/>
      <c r="BJ12" s="435"/>
      <c r="BK12" s="435"/>
      <c r="BL12" s="435"/>
      <c r="BM12" s="435"/>
      <c r="BN12" s="435"/>
      <c r="BO12" s="435"/>
      <c r="BP12" s="435"/>
      <c r="BQ12" s="435"/>
      <c r="BR12" s="435"/>
      <c r="BS12" s="435"/>
      <c r="BT12" s="435"/>
      <c r="BU12" s="435"/>
      <c r="BV12" s="435"/>
      <c r="BW12" s="515"/>
      <c r="BX12" s="435"/>
      <c r="BY12" s="435"/>
      <c r="BZ12" s="435"/>
      <c r="CA12" s="515"/>
      <c r="CB12" s="429"/>
      <c r="CC12" s="435"/>
      <c r="CD12" s="435"/>
      <c r="CE12" s="435"/>
      <c r="CF12" s="435"/>
      <c r="CG12" s="35"/>
    </row>
    <row r="13" spans="1:85" ht="15" customHeight="1">
      <c r="A13" s="435"/>
      <c r="B13" s="435"/>
      <c r="C13" s="435"/>
      <c r="D13" s="454" t="s">
        <v>770</v>
      </c>
      <c r="E13" s="435"/>
      <c r="F13" s="435"/>
      <c r="G13" s="435"/>
      <c r="H13" s="435"/>
      <c r="I13" s="435"/>
      <c r="J13" s="435"/>
      <c r="K13" s="435"/>
      <c r="L13" s="32"/>
      <c r="M13" s="435"/>
      <c r="N13" s="32"/>
      <c r="O13" s="32"/>
      <c r="P13" s="32"/>
      <c r="Q13" s="32"/>
      <c r="R13" s="32"/>
      <c r="S13" s="435"/>
      <c r="T13" s="160"/>
      <c r="U13" s="161"/>
      <c r="V13" s="161"/>
      <c r="W13" s="161"/>
      <c r="X13" s="161"/>
      <c r="Y13" s="160"/>
      <c r="Z13" s="161"/>
      <c r="AA13" s="161"/>
      <c r="AB13" s="161"/>
      <c r="AC13" s="161"/>
      <c r="AD13" s="161"/>
      <c r="AE13" s="161"/>
      <c r="AF13" s="161"/>
      <c r="AG13" s="161"/>
      <c r="AH13" s="161"/>
      <c r="AI13" s="161"/>
      <c r="AJ13" s="161"/>
      <c r="AK13" s="161"/>
      <c r="AL13" s="161"/>
      <c r="AM13" s="161"/>
      <c r="AN13" s="161"/>
      <c r="AO13" s="161"/>
      <c r="AP13" s="161"/>
      <c r="AQ13" s="161"/>
      <c r="AR13" s="161"/>
      <c r="AS13" s="435"/>
      <c r="AT13" s="435"/>
      <c r="AU13" s="435"/>
      <c r="AV13" s="435"/>
      <c r="AW13" s="435"/>
      <c r="AX13" s="435"/>
      <c r="AY13" s="435"/>
      <c r="AZ13" s="32"/>
      <c r="BA13" s="435"/>
      <c r="BB13" s="32"/>
      <c r="BC13" s="32"/>
      <c r="BD13" s="32"/>
      <c r="BE13" s="32"/>
      <c r="BF13" s="32"/>
      <c r="BG13" s="435"/>
      <c r="BH13" s="435"/>
      <c r="BI13" s="435"/>
      <c r="BJ13" s="435"/>
      <c r="BK13" s="435"/>
      <c r="BL13" s="435"/>
      <c r="BM13" s="435"/>
      <c r="BN13" s="435"/>
      <c r="BO13" s="435"/>
      <c r="BP13" s="435"/>
      <c r="BQ13" s="435"/>
      <c r="BR13" s="435"/>
      <c r="BS13" s="435"/>
      <c r="BT13" s="435"/>
      <c r="BU13" s="435"/>
      <c r="BV13" s="435"/>
      <c r="BW13" s="515"/>
      <c r="BX13" s="435"/>
      <c r="BY13" s="435"/>
      <c r="BZ13" s="435"/>
      <c r="CA13" s="515"/>
      <c r="CB13" s="429"/>
      <c r="CC13" s="435"/>
      <c r="CD13" s="435"/>
      <c r="CE13" s="435"/>
      <c r="CF13" s="435"/>
      <c r="CG13" s="35"/>
    </row>
    <row r="14" spans="1:85">
      <c r="A14" s="435"/>
      <c r="B14" s="435"/>
      <c r="C14" s="435"/>
      <c r="D14" s="435"/>
      <c r="E14" s="435"/>
      <c r="F14" s="435"/>
      <c r="G14" s="435"/>
      <c r="H14" s="435"/>
      <c r="I14" s="435"/>
      <c r="J14" s="435"/>
      <c r="K14" s="435"/>
      <c r="L14" s="32"/>
      <c r="M14" s="435"/>
      <c r="N14" s="32"/>
      <c r="O14" s="32"/>
      <c r="P14" s="32"/>
      <c r="Q14" s="32"/>
      <c r="R14" s="32"/>
      <c r="S14" s="435"/>
      <c r="T14" s="160"/>
      <c r="U14" s="161"/>
      <c r="V14" s="161"/>
      <c r="W14" s="161"/>
      <c r="X14" s="161"/>
      <c r="Y14" s="160"/>
      <c r="Z14" s="161"/>
      <c r="AA14" s="161"/>
      <c r="AB14" s="161"/>
      <c r="AC14" s="161"/>
      <c r="AD14" s="161"/>
      <c r="AE14" s="161"/>
      <c r="AF14" s="161"/>
      <c r="AG14" s="161"/>
      <c r="AH14" s="161"/>
      <c r="AI14" s="161"/>
      <c r="AJ14" s="161"/>
      <c r="AK14" s="161"/>
      <c r="AL14" s="161"/>
      <c r="AM14" s="161"/>
      <c r="AN14" s="161"/>
      <c r="AO14" s="161"/>
      <c r="AP14" s="161"/>
      <c r="AQ14" s="161"/>
      <c r="AR14" s="161"/>
      <c r="AS14" s="435"/>
      <c r="AT14" s="435"/>
      <c r="AU14" s="435"/>
      <c r="AV14" s="435"/>
      <c r="AW14" s="435"/>
      <c r="AX14" s="435"/>
      <c r="AY14" s="435"/>
      <c r="AZ14" s="32"/>
      <c r="BA14" s="435"/>
      <c r="BB14" s="32"/>
      <c r="BC14" s="32"/>
      <c r="BD14" s="32"/>
      <c r="BE14" s="32"/>
      <c r="BF14" s="32"/>
      <c r="BG14" s="435"/>
      <c r="BH14" s="435"/>
      <c r="BI14" s="435"/>
      <c r="BJ14" s="435"/>
      <c r="BK14" s="435"/>
      <c r="BL14" s="435"/>
      <c r="BM14" s="435"/>
      <c r="BN14" s="435"/>
      <c r="BO14" s="435"/>
      <c r="BP14" s="435"/>
      <c r="BQ14" s="435"/>
      <c r="BR14" s="435"/>
      <c r="BS14" s="435"/>
      <c r="BT14" s="435"/>
      <c r="BU14" s="435"/>
      <c r="BV14" s="435"/>
      <c r="BW14" s="515"/>
      <c r="BX14" s="435"/>
      <c r="BY14" s="435"/>
      <c r="BZ14" s="435"/>
      <c r="CA14" s="515"/>
      <c r="CB14" s="429"/>
      <c r="CC14" s="435"/>
      <c r="CD14" s="435"/>
      <c r="CE14" s="435"/>
      <c r="CF14" s="435"/>
      <c r="CG14" s="35"/>
    </row>
    <row r="15" spans="1:85" ht="105" customHeight="1">
      <c r="A15" s="436"/>
      <c r="B15" s="436"/>
      <c r="C15" s="436"/>
      <c r="D15" s="436"/>
      <c r="E15" s="436"/>
      <c r="F15" s="436"/>
      <c r="G15" s="436"/>
      <c r="H15" s="436"/>
      <c r="I15" s="436"/>
      <c r="J15" s="436"/>
      <c r="K15" s="436"/>
      <c r="L15" s="32"/>
      <c r="M15" s="436"/>
      <c r="N15" s="32"/>
      <c r="O15" s="32"/>
      <c r="P15" s="32"/>
      <c r="Q15" s="32"/>
      <c r="R15" s="32"/>
      <c r="S15" s="436"/>
      <c r="T15" s="162"/>
      <c r="U15" s="163"/>
      <c r="V15" s="163"/>
      <c r="W15" s="163"/>
      <c r="X15" s="163"/>
      <c r="Y15" s="162"/>
      <c r="Z15" s="163"/>
      <c r="AA15" s="163"/>
      <c r="AB15" s="163"/>
      <c r="AC15" s="163"/>
      <c r="AD15" s="163"/>
      <c r="AE15" s="163"/>
      <c r="AF15" s="163"/>
      <c r="AG15" s="163"/>
      <c r="AH15" s="163"/>
      <c r="AI15" s="163"/>
      <c r="AJ15" s="163"/>
      <c r="AK15" s="163"/>
      <c r="AL15" s="163"/>
      <c r="AM15" s="163"/>
      <c r="AN15" s="163"/>
      <c r="AO15" s="163"/>
      <c r="AP15" s="163"/>
      <c r="AQ15" s="163"/>
      <c r="AR15" s="163"/>
      <c r="AS15" s="436"/>
      <c r="AT15" s="436"/>
      <c r="AU15" s="436"/>
      <c r="AV15" s="436"/>
      <c r="AW15" s="436"/>
      <c r="AX15" s="436"/>
      <c r="AY15" s="436"/>
      <c r="AZ15" s="32"/>
      <c r="BA15" s="436"/>
      <c r="BB15" s="32"/>
      <c r="BC15" s="32"/>
      <c r="BD15" s="32"/>
      <c r="BE15" s="32"/>
      <c r="BF15" s="32"/>
      <c r="BG15" s="436"/>
      <c r="BH15" s="436"/>
      <c r="BI15" s="436"/>
      <c r="BJ15" s="436"/>
      <c r="BK15" s="436"/>
      <c r="BL15" s="436"/>
      <c r="BM15" s="436"/>
      <c r="BN15" s="436"/>
      <c r="BO15" s="436"/>
      <c r="BP15" s="436"/>
      <c r="BQ15" s="436"/>
      <c r="BR15" s="436"/>
      <c r="BS15" s="436"/>
      <c r="BT15" s="436"/>
      <c r="BU15" s="436"/>
      <c r="BV15" s="436"/>
      <c r="BW15" s="498"/>
      <c r="BX15" s="436"/>
      <c r="BY15" s="436"/>
      <c r="BZ15" s="436"/>
      <c r="CA15" s="498"/>
      <c r="CB15" s="431"/>
      <c r="CC15" s="436"/>
      <c r="CD15" s="436"/>
      <c r="CE15" s="436"/>
      <c r="CF15" s="436"/>
      <c r="CG15" s="35"/>
    </row>
    <row r="16" spans="1:85" ht="191.25" customHeight="1">
      <c r="A16" s="445" t="s">
        <v>17</v>
      </c>
      <c r="B16" s="445" t="s">
        <v>698</v>
      </c>
      <c r="C16" s="445" t="s">
        <v>734</v>
      </c>
      <c r="D16" s="32" t="s">
        <v>771</v>
      </c>
      <c r="E16" s="445" t="s">
        <v>772</v>
      </c>
      <c r="F16" s="32" t="s">
        <v>737</v>
      </c>
      <c r="G16" s="445" t="s">
        <v>330</v>
      </c>
      <c r="H16" s="445">
        <v>3</v>
      </c>
      <c r="I16" s="550" t="str">
        <f>IF(H16=5,"CASI SEGURO",IF(H16=4,"PROBABLE",IF(H16=3,"POSIBLE",IF(H16=2,"IMPROBABLE","RARA VEZ"))))</f>
        <v>POSIBLE</v>
      </c>
      <c r="J16" s="445">
        <v>3</v>
      </c>
      <c r="K16" s="550" t="str">
        <f>IF(J16=1,"INSIGNIFICANTE",IF(J16=2,"MENOR",IF(J16=3,"MODERADO",IF(J16=4,"MAYOR","CATASTRÓFICO"))))</f>
        <v>MODERADO</v>
      </c>
      <c r="L16" s="550">
        <f>IF(J16=2,H16+20,IF(J16=3,H16+30,IF(J16=4,H16+40,IF(J16=5,H16+50,H16+10))))</f>
        <v>33</v>
      </c>
      <c r="M16" s="558" t="str">
        <f>IF(J16=1,$N$10,IF(J16=2,$O$10,IF(J16=3,$P$10,IF(J16=4,$Q$10,$R$10))))</f>
        <v>EXTREMA 5:3</v>
      </c>
      <c r="N16" s="32" t="str">
        <f t="shared" ref="N16:N18" si="10">IF($L16=11,"BAJA 1:1",IF($L16=12,"BAJA 2:1",IF($L16=13,"BAJA 3:1",IF($L16=14,"MODERADA 4:1","ALTA 5:1"))))</f>
        <v>ALTA 5:1</v>
      </c>
      <c r="O16" s="32" t="str">
        <f t="shared" ref="O16:O18" si="11">IF($L16=21,"BAJA 1:2",IF($L16=22,"BAJA 2:2",IF($L16=23,"MODERADA 3:2",IF($L16=24,"ALTA 4:2","ALTA 5:2"))))</f>
        <v>ALTA 5:2</v>
      </c>
      <c r="P16" s="32" t="str">
        <f t="shared" ref="P16:P18" si="12">IF($L16=31,"MODERADA 1:3",IF($L16=32,"MODERADA 2:3",IF($L16=33,"ALTA 3:3",IF($L16=34,"ALTA 4:3","EXTREMA 5:3"))))</f>
        <v>ALTA 3:3</v>
      </c>
      <c r="Q16" s="32" t="str">
        <f t="shared" ref="Q16:Q18" si="13">IF($L16=41,"ALTA 1:4",IF($L16=42,"ALTA 2:4",IF($L16=43,"EXTREMA 3:4",IF($L16=44,"EXTREMA 4:4","EXTREMA 5:4"))))</f>
        <v>EXTREMA 5:4</v>
      </c>
      <c r="R16" s="32" t="str">
        <f t="shared" ref="R16:R18" si="14">IF($L16=51,"ALTA 1:5",IF($L16=52,"EXTREMA 2:5",IF($L16=53,"EXTREMA 3:5",IF($L16=54,"EXTREMA 4:5","EXTREMA 5:5"))))</f>
        <v>EXTREMA 5:5</v>
      </c>
      <c r="S16" s="445" t="s">
        <v>269</v>
      </c>
      <c r="T16" s="102" t="s">
        <v>773</v>
      </c>
      <c r="U16" s="32" t="s">
        <v>704</v>
      </c>
      <c r="V16" s="32" t="s">
        <v>774</v>
      </c>
      <c r="W16" s="32" t="s">
        <v>775</v>
      </c>
      <c r="X16" s="32" t="s">
        <v>776</v>
      </c>
      <c r="Y16" s="102" t="s">
        <v>777</v>
      </c>
      <c r="Z16" s="32" t="s">
        <v>708</v>
      </c>
      <c r="AA16" s="32" t="s">
        <v>277</v>
      </c>
      <c r="AB16" s="159">
        <f t="shared" ref="AB16:AB18" si="15">IF(AA16 = "Asignado",$AB$88,IF(AA16="No asignado",0,""))</f>
        <v>15</v>
      </c>
      <c r="AC16" s="159" t="s">
        <v>278</v>
      </c>
      <c r="AD16" s="159">
        <f t="shared" ref="AD16:AD18" si="16">IF(AC16 = "Adecuado",$AB$88,IF(AC16="No adecuado",0,""))</f>
        <v>15</v>
      </c>
      <c r="AE16" s="159" t="s">
        <v>279</v>
      </c>
      <c r="AF16" s="159">
        <f t="shared" ref="AF16:AF18" si="17">IF(AE16 = "Oportuna",$AB$88,IF(AE16="Inoportuna",0,""))</f>
        <v>15</v>
      </c>
      <c r="AG16" s="159" t="s">
        <v>276</v>
      </c>
      <c r="AH16" s="159">
        <f t="shared" ref="AH16:AH18" si="18">IF(AG16 = "Prevenir",$AB$88,IF(AG16="Detectar",$AB$89,IF(AG16="No es un control",0,"")))</f>
        <v>15</v>
      </c>
      <c r="AI16" s="159" t="s">
        <v>280</v>
      </c>
      <c r="AJ16" s="159">
        <f t="shared" ref="AJ16:AJ18" si="19">IF(AI16 = "Confiable",$AB$88,IF(AI16="No confiable",0,""))</f>
        <v>15</v>
      </c>
      <c r="AK16" s="159" t="s">
        <v>281</v>
      </c>
      <c r="AL16" s="159">
        <f t="shared" ref="AL16:AL18" si="20">IF(AK16 = "Se investigan y resuelven oportunamente",$AB$88,IF(AK16="No se investigan y resuelven oportunamente",0,""))</f>
        <v>15</v>
      </c>
      <c r="AM16" s="159" t="s">
        <v>282</v>
      </c>
      <c r="AN16" s="159">
        <f t="shared" ref="AN16:AN18" si="21">IF(AM16 = "Completa",$AB$88,IF(AM16="Incompleta",$AB$89,IF(AM16="No existe",0,"")))</f>
        <v>15</v>
      </c>
      <c r="AO16" s="159">
        <f t="shared" ref="AO16:AO18" si="22">+AB16+AD16+AF16+AH16+AJ16+AL16+AN16</f>
        <v>105</v>
      </c>
      <c r="AP16" s="159" t="str">
        <f t="shared" ref="AP16:AP18" si="23">+IF(AO16&gt;96,"Fuerte",IF(AO16&lt;85,"Débil","Moderado"))</f>
        <v>Fuerte</v>
      </c>
      <c r="AQ16" s="159" t="s">
        <v>283</v>
      </c>
      <c r="AR16" s="159" t="s">
        <v>283</v>
      </c>
      <c r="AS16" s="458" t="s">
        <v>283</v>
      </c>
      <c r="AT16" s="86" t="s">
        <v>284</v>
      </c>
      <c r="AU16" s="13">
        <v>2</v>
      </c>
      <c r="AV16" s="164" t="str">
        <f t="shared" ref="AV16:AV18" si="24">IF(AU16=5,"CASI SEGURO",IF(AU16=4,"PROBABLE",IF(AU16=3,"POSIBLE",IF(AU16=2,"IMPROBABLE","RARA VEZ"))))</f>
        <v>IMPROBABLE</v>
      </c>
      <c r="AW16" s="86" t="s">
        <v>284</v>
      </c>
      <c r="AX16" s="13">
        <v>3</v>
      </c>
      <c r="AY16" s="164" t="str">
        <f t="shared" ref="AY16:AY18" si="25">IF(AX16=1,"INSIGNIFICANTE",IF(AX16=2,"MENOR",IF(AX16=3,"MODERADO",IF(AX16=4,"MAYOR","CATASTRÓFICO"))))</f>
        <v>MODERADO</v>
      </c>
      <c r="AZ16" s="158">
        <f t="shared" ref="AZ16:AZ18" si="26">IF(AX16=2,AU16+20,IF(AX16=3,AU16+30,IF(AX16=4,AU16+40,IF(AX16=5,AU16+50,AU16+10))))</f>
        <v>32</v>
      </c>
      <c r="BA16" s="165" t="str">
        <f t="shared" ref="BA16:BA18" si="27">IF(AX16=1,$BB16,IF(AX16=2,$BC$10,IF(AX16=3,$BD$10,IF(AX16=4,$BE$10,$BF$10))))</f>
        <v>MODERADA 2:3</v>
      </c>
      <c r="BB16" s="32" t="str">
        <f t="shared" ref="BB16:BB18" si="28">IF($AZ16=11,"BAJA 1:1",IF($AZ16=12,"BAJA 2:1",IF($AZ16=13,"BAJA 3:1",IF($AZ16=14,"MODERADA 4:1","ALTA 5:1"))))</f>
        <v>ALTA 5:1</v>
      </c>
      <c r="BC16" s="32" t="str">
        <f t="shared" ref="BC16:BC18" si="29">IF($AZ16=21,"BAJA 1:2",IF($AZ16=22,"BAJA 2:2",IF($AZ16=23,"MODERADA 3:2",IF($AZ16=24,"ALTA 4:2","ALTA 5:2"))))</f>
        <v>ALTA 5:2</v>
      </c>
      <c r="BD16" s="32" t="str">
        <f t="shared" ref="BD16:BD18" si="30">IF($AZ16=31,"MODERADA 1:3",IF($AZ16=32,"MODERADA 2:3",IF($AZ16=33,"ALTA 3:3",IF($AZ16=34,"ALTA 4:3","EXTREMA 5:3"))))</f>
        <v>MODERADA 2:3</v>
      </c>
      <c r="BE16" s="32" t="str">
        <f t="shared" ref="BE16:BE18" si="31">IF($AZ16=41,"ALTA 1:4",IF($AZ16=42,"ALTA 2:4",IF($AZ16=43,"EXTREMA 3:4",IF($AZ16=44,"EXTREMA 4:4","EXTREMA 5:4"))))</f>
        <v>EXTREMA 5:4</v>
      </c>
      <c r="BF16" s="32" t="str">
        <f t="shared" ref="BF16:BF18" si="32">IF($AZ16=51,"ALTA 1:5",IF($AZ16=52,"EXTREMA 2:5",IF($AZ16=53,"EXTREMA 3:5",IF($AZ16=54,"EXTREMA 4:5","EXTREMA 5:5"))))</f>
        <v>EXTREMA 5:5</v>
      </c>
      <c r="BG16" s="94" t="s">
        <v>778</v>
      </c>
      <c r="BH16" s="530" t="s">
        <v>779</v>
      </c>
      <c r="BI16" s="531">
        <v>43997</v>
      </c>
      <c r="BJ16" s="531">
        <v>44196</v>
      </c>
      <c r="BK16" s="94" t="s">
        <v>780</v>
      </c>
      <c r="BL16" s="34"/>
      <c r="BM16" s="34"/>
      <c r="BN16" s="32"/>
      <c r="BO16" s="32"/>
      <c r="BP16" s="32"/>
      <c r="BQ16" s="32"/>
      <c r="BR16" s="32"/>
      <c r="BS16" s="32"/>
      <c r="BT16" s="32"/>
      <c r="BU16" s="84" t="s">
        <v>781</v>
      </c>
      <c r="BV16" s="84" t="s">
        <v>749</v>
      </c>
      <c r="BW16" s="166" t="s">
        <v>782</v>
      </c>
      <c r="BX16" s="84" t="s">
        <v>751</v>
      </c>
      <c r="BY16" s="167" t="s">
        <v>783</v>
      </c>
      <c r="BZ16" s="167" t="s">
        <v>506</v>
      </c>
      <c r="CA16" s="168" t="s">
        <v>784</v>
      </c>
      <c r="CB16" s="126" t="s">
        <v>785</v>
      </c>
      <c r="CC16" s="167" t="s">
        <v>786</v>
      </c>
      <c r="CD16" s="169"/>
      <c r="CE16" s="167" t="s">
        <v>787</v>
      </c>
      <c r="CF16" s="129" t="s">
        <v>788</v>
      </c>
      <c r="CG16" s="35"/>
    </row>
    <row r="17" spans="1:85" ht="150" customHeight="1">
      <c r="A17" s="436"/>
      <c r="B17" s="435"/>
      <c r="C17" s="435"/>
      <c r="D17" s="32" t="s">
        <v>770</v>
      </c>
      <c r="E17" s="435"/>
      <c r="F17" s="32"/>
      <c r="G17" s="435"/>
      <c r="H17" s="435"/>
      <c r="I17" s="435"/>
      <c r="J17" s="435"/>
      <c r="K17" s="435"/>
      <c r="L17" s="435"/>
      <c r="M17" s="435"/>
      <c r="N17" s="32" t="str">
        <f t="shared" si="10"/>
        <v>ALTA 5:1</v>
      </c>
      <c r="O17" s="32" t="str">
        <f t="shared" si="11"/>
        <v>ALTA 5:2</v>
      </c>
      <c r="P17" s="32" t="str">
        <f t="shared" si="12"/>
        <v>EXTREMA 5:3</v>
      </c>
      <c r="Q17" s="32" t="str">
        <f t="shared" si="13"/>
        <v>EXTREMA 5:4</v>
      </c>
      <c r="R17" s="32" t="str">
        <f t="shared" si="14"/>
        <v>EXTREMA 5:5</v>
      </c>
      <c r="S17" s="435"/>
      <c r="T17" s="102" t="s">
        <v>789</v>
      </c>
      <c r="U17" s="32" t="s">
        <v>704</v>
      </c>
      <c r="V17" s="32" t="s">
        <v>602</v>
      </c>
      <c r="W17" s="32" t="s">
        <v>790</v>
      </c>
      <c r="X17" s="32" t="s">
        <v>791</v>
      </c>
      <c r="Y17" s="102" t="s">
        <v>792</v>
      </c>
      <c r="Z17" s="32" t="s">
        <v>708</v>
      </c>
      <c r="AA17" s="32" t="s">
        <v>277</v>
      </c>
      <c r="AB17" s="159">
        <f t="shared" si="15"/>
        <v>15</v>
      </c>
      <c r="AC17" s="159" t="s">
        <v>278</v>
      </c>
      <c r="AD17" s="159">
        <f t="shared" si="16"/>
        <v>15</v>
      </c>
      <c r="AE17" s="159" t="s">
        <v>279</v>
      </c>
      <c r="AF17" s="159">
        <f t="shared" si="17"/>
        <v>15</v>
      </c>
      <c r="AG17" s="159" t="s">
        <v>276</v>
      </c>
      <c r="AH17" s="159">
        <f t="shared" si="18"/>
        <v>15</v>
      </c>
      <c r="AI17" s="159" t="s">
        <v>280</v>
      </c>
      <c r="AJ17" s="159">
        <f t="shared" si="19"/>
        <v>15</v>
      </c>
      <c r="AK17" s="159" t="s">
        <v>281</v>
      </c>
      <c r="AL17" s="159">
        <f t="shared" si="20"/>
        <v>15</v>
      </c>
      <c r="AM17" s="159" t="s">
        <v>282</v>
      </c>
      <c r="AN17" s="159">
        <f t="shared" si="21"/>
        <v>15</v>
      </c>
      <c r="AO17" s="159">
        <f t="shared" si="22"/>
        <v>105</v>
      </c>
      <c r="AP17" s="159" t="str">
        <f t="shared" si="23"/>
        <v>Fuerte</v>
      </c>
      <c r="AQ17" s="159" t="s">
        <v>283</v>
      </c>
      <c r="AR17" s="159" t="s">
        <v>283</v>
      </c>
      <c r="AS17" s="435"/>
      <c r="AT17" s="86" t="s">
        <v>284</v>
      </c>
      <c r="AU17" s="13">
        <v>2</v>
      </c>
      <c r="AV17" s="164" t="str">
        <f t="shared" si="24"/>
        <v>IMPROBABLE</v>
      </c>
      <c r="AW17" s="86" t="s">
        <v>284</v>
      </c>
      <c r="AX17" s="13">
        <v>3</v>
      </c>
      <c r="AY17" s="164" t="str">
        <f t="shared" si="25"/>
        <v>MODERADO</v>
      </c>
      <c r="AZ17" s="158">
        <f t="shared" si="26"/>
        <v>32</v>
      </c>
      <c r="BA17" s="165" t="str">
        <f t="shared" si="27"/>
        <v>MODERADA 2:3</v>
      </c>
      <c r="BB17" s="32" t="str">
        <f t="shared" si="28"/>
        <v>ALTA 5:1</v>
      </c>
      <c r="BC17" s="32" t="str">
        <f t="shared" si="29"/>
        <v>ALTA 5:2</v>
      </c>
      <c r="BD17" s="32" t="str">
        <f t="shared" si="30"/>
        <v>MODERADA 2:3</v>
      </c>
      <c r="BE17" s="32" t="str">
        <f t="shared" si="31"/>
        <v>EXTREMA 5:4</v>
      </c>
      <c r="BF17" s="32" t="str">
        <f t="shared" si="32"/>
        <v>EXTREMA 5:5</v>
      </c>
      <c r="BG17" s="94" t="s">
        <v>793</v>
      </c>
      <c r="BH17" s="435"/>
      <c r="BI17" s="435"/>
      <c r="BJ17" s="435"/>
      <c r="BK17" s="94" t="s">
        <v>794</v>
      </c>
      <c r="BL17" s="36"/>
      <c r="BM17" s="36"/>
      <c r="BN17" s="32"/>
      <c r="BO17" s="32"/>
      <c r="BP17" s="32"/>
      <c r="BQ17" s="32"/>
      <c r="BR17" s="32"/>
      <c r="BS17" s="32"/>
      <c r="BT17" s="32"/>
      <c r="BU17" s="84" t="s">
        <v>795</v>
      </c>
      <c r="BV17" s="84" t="s">
        <v>506</v>
      </c>
      <c r="BW17" s="166" t="s">
        <v>796</v>
      </c>
      <c r="BX17" s="84" t="s">
        <v>797</v>
      </c>
      <c r="BY17" s="167" t="s">
        <v>798</v>
      </c>
      <c r="BZ17" s="167" t="s">
        <v>799</v>
      </c>
      <c r="CA17" s="168" t="s">
        <v>800</v>
      </c>
      <c r="CB17" s="126" t="s">
        <v>801</v>
      </c>
      <c r="CC17" s="167" t="s">
        <v>802</v>
      </c>
      <c r="CD17" s="167" t="s">
        <v>803</v>
      </c>
      <c r="CE17" s="167" t="s">
        <v>506</v>
      </c>
      <c r="CF17" s="129" t="s">
        <v>804</v>
      </c>
      <c r="CG17" s="35"/>
    </row>
    <row r="18" spans="1:85" ht="132.75" customHeight="1">
      <c r="A18" s="86"/>
      <c r="B18" s="436"/>
      <c r="C18" s="436"/>
      <c r="D18" s="32" t="s">
        <v>805</v>
      </c>
      <c r="E18" s="436"/>
      <c r="F18" s="32" t="s">
        <v>654</v>
      </c>
      <c r="G18" s="436"/>
      <c r="H18" s="436"/>
      <c r="I18" s="436"/>
      <c r="J18" s="436"/>
      <c r="K18" s="436"/>
      <c r="L18" s="436"/>
      <c r="M18" s="436"/>
      <c r="N18" s="32" t="str">
        <f t="shared" si="10"/>
        <v>ALTA 5:1</v>
      </c>
      <c r="O18" s="32" t="str">
        <f t="shared" si="11"/>
        <v>ALTA 5:2</v>
      </c>
      <c r="P18" s="32" t="str">
        <f t="shared" si="12"/>
        <v>EXTREMA 5:3</v>
      </c>
      <c r="Q18" s="32" t="str">
        <f t="shared" si="13"/>
        <v>EXTREMA 5:4</v>
      </c>
      <c r="R18" s="32" t="str">
        <f t="shared" si="14"/>
        <v>EXTREMA 5:5</v>
      </c>
      <c r="S18" s="436"/>
      <c r="T18" s="102" t="s">
        <v>806</v>
      </c>
      <c r="U18" s="32" t="s">
        <v>704</v>
      </c>
      <c r="V18" s="32" t="s">
        <v>494</v>
      </c>
      <c r="W18" s="32" t="s">
        <v>807</v>
      </c>
      <c r="X18" s="32" t="s">
        <v>791</v>
      </c>
      <c r="Y18" s="102" t="s">
        <v>808</v>
      </c>
      <c r="Z18" s="32" t="s">
        <v>461</v>
      </c>
      <c r="AA18" s="32" t="s">
        <v>277</v>
      </c>
      <c r="AB18" s="159">
        <f t="shared" si="15"/>
        <v>15</v>
      </c>
      <c r="AC18" s="159" t="s">
        <v>278</v>
      </c>
      <c r="AD18" s="159">
        <f t="shared" si="16"/>
        <v>15</v>
      </c>
      <c r="AE18" s="159" t="s">
        <v>279</v>
      </c>
      <c r="AF18" s="159">
        <f t="shared" si="17"/>
        <v>15</v>
      </c>
      <c r="AG18" s="159" t="s">
        <v>337</v>
      </c>
      <c r="AH18" s="159">
        <f t="shared" si="18"/>
        <v>10</v>
      </c>
      <c r="AI18" s="159" t="s">
        <v>280</v>
      </c>
      <c r="AJ18" s="159">
        <f t="shared" si="19"/>
        <v>15</v>
      </c>
      <c r="AK18" s="159" t="s">
        <v>281</v>
      </c>
      <c r="AL18" s="159">
        <f t="shared" si="20"/>
        <v>15</v>
      </c>
      <c r="AM18" s="159" t="s">
        <v>282</v>
      </c>
      <c r="AN18" s="159">
        <f t="shared" si="21"/>
        <v>15</v>
      </c>
      <c r="AO18" s="159">
        <f t="shared" si="22"/>
        <v>100</v>
      </c>
      <c r="AP18" s="159" t="str">
        <f t="shared" si="23"/>
        <v>Fuerte</v>
      </c>
      <c r="AQ18" s="159" t="s">
        <v>283</v>
      </c>
      <c r="AR18" s="159" t="s">
        <v>283</v>
      </c>
      <c r="AS18" s="436"/>
      <c r="AT18" s="86" t="s">
        <v>284</v>
      </c>
      <c r="AU18" s="86">
        <v>2</v>
      </c>
      <c r="AV18" s="164" t="str">
        <f t="shared" si="24"/>
        <v>IMPROBABLE</v>
      </c>
      <c r="AW18" s="86" t="s">
        <v>284</v>
      </c>
      <c r="AX18" s="13">
        <v>3</v>
      </c>
      <c r="AY18" s="164" t="str">
        <f t="shared" si="25"/>
        <v>MODERADO</v>
      </c>
      <c r="AZ18" s="158">
        <f t="shared" si="26"/>
        <v>32</v>
      </c>
      <c r="BA18" s="165" t="str">
        <f t="shared" si="27"/>
        <v>MODERADA 2:3</v>
      </c>
      <c r="BB18" s="32" t="str">
        <f t="shared" si="28"/>
        <v>ALTA 5:1</v>
      </c>
      <c r="BC18" s="32" t="str">
        <f t="shared" si="29"/>
        <v>ALTA 5:2</v>
      </c>
      <c r="BD18" s="32" t="str">
        <f t="shared" si="30"/>
        <v>MODERADA 2:3</v>
      </c>
      <c r="BE18" s="32" t="str">
        <f t="shared" si="31"/>
        <v>EXTREMA 5:4</v>
      </c>
      <c r="BF18" s="32" t="str">
        <f t="shared" si="32"/>
        <v>EXTREMA 5:5</v>
      </c>
      <c r="BG18" s="94" t="s">
        <v>809</v>
      </c>
      <c r="BH18" s="436"/>
      <c r="BI18" s="436"/>
      <c r="BJ18" s="436"/>
      <c r="BK18" s="94" t="s">
        <v>794</v>
      </c>
      <c r="BL18" s="170"/>
      <c r="BM18" s="170"/>
      <c r="BN18" s="32"/>
      <c r="BO18" s="32"/>
      <c r="BP18" s="32"/>
      <c r="BQ18" s="32"/>
      <c r="BR18" s="32"/>
      <c r="BS18" s="32"/>
      <c r="BT18" s="32"/>
      <c r="BU18" s="84" t="s">
        <v>810</v>
      </c>
      <c r="BV18" s="84" t="s">
        <v>506</v>
      </c>
      <c r="BW18" s="166" t="s">
        <v>811</v>
      </c>
      <c r="BX18" s="84"/>
      <c r="BY18" s="167" t="s">
        <v>812</v>
      </c>
      <c r="BZ18" s="167" t="s">
        <v>813</v>
      </c>
      <c r="CA18" s="171" t="s">
        <v>814</v>
      </c>
      <c r="CB18" s="126" t="s">
        <v>815</v>
      </c>
      <c r="CC18" s="167" t="s">
        <v>816</v>
      </c>
      <c r="CD18" s="167"/>
      <c r="CE18" s="127" t="s">
        <v>817</v>
      </c>
      <c r="CF18" s="129" t="s">
        <v>818</v>
      </c>
      <c r="CG18" s="35"/>
    </row>
    <row r="19" spans="1:85" ht="72" customHeight="1">
      <c r="A19" s="1"/>
      <c r="B19" s="12"/>
      <c r="C19" s="1"/>
      <c r="D19" s="12"/>
      <c r="E19" s="1"/>
      <c r="F19" s="12"/>
      <c r="G19" s="12"/>
      <c r="H19" s="12"/>
      <c r="I19" s="12"/>
      <c r="J19" s="12"/>
      <c r="K19" s="12"/>
      <c r="L19" s="12"/>
      <c r="M19" s="12"/>
      <c r="N19" s="12"/>
      <c r="O19" s="12"/>
      <c r="P19" s="12"/>
      <c r="Q19" s="12"/>
      <c r="R19" s="12"/>
      <c r="S19" s="12"/>
      <c r="T19" s="12"/>
      <c r="U19" s="12"/>
      <c r="V19" s="12"/>
      <c r="W19" s="12"/>
      <c r="X19" s="12"/>
      <c r="Y19" s="12"/>
      <c r="Z19" s="12"/>
      <c r="AA19" s="12"/>
      <c r="AB19" s="12"/>
      <c r="AC19" s="172"/>
      <c r="AD19" s="172"/>
      <c r="AE19" s="172"/>
      <c r="AF19" s="172"/>
      <c r="AG19" s="172"/>
      <c r="AH19" s="172"/>
      <c r="AI19" s="172"/>
      <c r="AJ19" s="172"/>
      <c r="AK19" s="172"/>
      <c r="AL19" s="172"/>
      <c r="AM19" s="172"/>
      <c r="AN19" s="172"/>
      <c r="AO19" s="172"/>
      <c r="AP19" s="172"/>
      <c r="AQ19" s="172"/>
      <c r="AR19" s="172"/>
      <c r="AS19" s="173"/>
      <c r="AT19" s="1"/>
      <c r="AU19" s="1"/>
      <c r="AV19" s="174"/>
      <c r="AW19" s="1"/>
      <c r="AX19" s="1"/>
      <c r="AY19" s="174"/>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6"/>
      <c r="CC19" s="32"/>
      <c r="CD19" s="32"/>
      <c r="CE19" s="32"/>
      <c r="CF19" s="32"/>
      <c r="CG19" s="35"/>
    </row>
    <row r="20" spans="1:85" ht="82.5" hidden="1" customHeight="1">
      <c r="A20" s="12"/>
      <c r="B20" s="12"/>
      <c r="C20" s="12"/>
      <c r="D20" s="12"/>
      <c r="E20" s="12"/>
      <c r="F20" s="12"/>
      <c r="G20" s="12"/>
      <c r="H20" s="12"/>
      <c r="I20" s="12"/>
      <c r="J20" s="12"/>
      <c r="K20" s="12"/>
      <c r="L20" s="175"/>
      <c r="M20" s="12"/>
      <c r="N20" s="12"/>
      <c r="O20" s="12"/>
      <c r="P20" s="12"/>
      <c r="Q20" s="12"/>
      <c r="R20" s="12"/>
      <c r="S20" s="39" t="s">
        <v>819</v>
      </c>
      <c r="T20" s="39"/>
      <c r="U20" s="12"/>
      <c r="V20" s="12"/>
      <c r="W20" s="12"/>
      <c r="X20" s="12"/>
      <c r="Y20" s="12"/>
      <c r="Z20" s="12"/>
      <c r="AA20" s="12"/>
      <c r="AB20" s="12"/>
      <c r="AC20" s="172"/>
      <c r="AD20" s="172"/>
      <c r="AE20" s="172"/>
      <c r="AF20" s="172"/>
      <c r="AG20" s="172"/>
      <c r="AH20" s="172"/>
      <c r="AI20" s="172"/>
      <c r="AJ20" s="172"/>
      <c r="AK20" s="172"/>
      <c r="AL20" s="172"/>
      <c r="AM20" s="172"/>
      <c r="AN20" s="172"/>
      <c r="AO20" s="172"/>
      <c r="AP20" s="172"/>
      <c r="AQ20" s="172"/>
      <c r="AR20" s="172"/>
      <c r="AS20" s="173"/>
      <c r="AT20" s="1"/>
      <c r="AU20" s="12"/>
      <c r="AV20" s="175"/>
      <c r="AW20" s="1"/>
      <c r="AX20" s="12"/>
      <c r="AY20" s="175"/>
      <c r="AZ20" s="12"/>
      <c r="BA20" s="176"/>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6"/>
      <c r="CC20" s="32"/>
      <c r="CD20" s="32"/>
      <c r="CE20" s="32"/>
      <c r="CF20" s="32"/>
      <c r="CG20" s="35"/>
    </row>
    <row r="21" spans="1:85" ht="15.75" hidden="1" customHeight="1">
      <c r="A21" s="12"/>
      <c r="B21" s="12"/>
      <c r="C21" s="12"/>
      <c r="D21" s="12"/>
      <c r="E21" s="12"/>
      <c r="F21" s="12"/>
      <c r="G21" s="12"/>
      <c r="H21" s="12"/>
      <c r="I21" s="12"/>
      <c r="J21" s="12"/>
      <c r="K21" s="12"/>
      <c r="L21" s="175"/>
      <c r="M21" s="12"/>
      <c r="N21" s="12"/>
      <c r="O21" s="12"/>
      <c r="P21" s="12"/>
      <c r="Q21" s="12"/>
      <c r="R21" s="12"/>
      <c r="S21" s="39" t="s">
        <v>820</v>
      </c>
      <c r="T21" s="39"/>
      <c r="U21" s="12"/>
      <c r="V21" s="12"/>
      <c r="W21" s="12"/>
      <c r="X21" s="12"/>
      <c r="Y21" s="12"/>
      <c r="Z21" s="12"/>
      <c r="AA21" s="12"/>
      <c r="AB21" s="12"/>
      <c r="AC21" s="172"/>
      <c r="AD21" s="172"/>
      <c r="AE21" s="172"/>
      <c r="AF21" s="172"/>
      <c r="AG21" s="172"/>
      <c r="AH21" s="172"/>
      <c r="AI21" s="172"/>
      <c r="AJ21" s="172"/>
      <c r="AK21" s="172"/>
      <c r="AL21" s="172"/>
      <c r="AM21" s="172"/>
      <c r="AN21" s="172"/>
      <c r="AO21" s="172"/>
      <c r="AP21" s="172"/>
      <c r="AQ21" s="172"/>
      <c r="AR21" s="172"/>
      <c r="AS21" s="173"/>
      <c r="AT21" s="1"/>
      <c r="AU21" s="12"/>
      <c r="AV21" s="175"/>
      <c r="AW21" s="1"/>
      <c r="AX21" s="12"/>
      <c r="AY21" s="175"/>
      <c r="AZ21" s="12"/>
      <c r="BA21" s="176"/>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6"/>
      <c r="CC21" s="32"/>
      <c r="CD21" s="32"/>
      <c r="CE21" s="32"/>
      <c r="CF21" s="32"/>
      <c r="CG21" s="35"/>
    </row>
    <row r="22" spans="1:85" ht="15.75" hidden="1" customHeight="1">
      <c r="A22" s="12"/>
      <c r="B22" s="12"/>
      <c r="C22" s="12"/>
      <c r="D22" s="12"/>
      <c r="E22" s="12"/>
      <c r="F22" s="12"/>
      <c r="G22" s="12"/>
      <c r="H22" s="12"/>
      <c r="I22" s="12"/>
      <c r="J22" s="12"/>
      <c r="K22" s="12"/>
      <c r="L22" s="175"/>
      <c r="M22" s="12"/>
      <c r="N22" s="12"/>
      <c r="O22" s="12"/>
      <c r="P22" s="12"/>
      <c r="Q22" s="12"/>
      <c r="R22" s="12"/>
      <c r="S22" s="39" t="s">
        <v>821</v>
      </c>
      <c r="T22" s="39"/>
      <c r="U22" s="12"/>
      <c r="V22" s="12"/>
      <c r="W22" s="12"/>
      <c r="X22" s="12"/>
      <c r="Y22" s="12"/>
      <c r="Z22" s="12"/>
      <c r="AA22" s="12"/>
      <c r="AB22" s="12"/>
      <c r="AC22" s="172"/>
      <c r="AD22" s="172"/>
      <c r="AE22" s="172"/>
      <c r="AF22" s="172"/>
      <c r="AG22" s="172"/>
      <c r="AH22" s="172"/>
      <c r="AI22" s="172"/>
      <c r="AJ22" s="172"/>
      <c r="AK22" s="172"/>
      <c r="AL22" s="172"/>
      <c r="AM22" s="172"/>
      <c r="AN22" s="172"/>
      <c r="AO22" s="172"/>
      <c r="AP22" s="172"/>
      <c r="AQ22" s="172"/>
      <c r="AR22" s="172"/>
      <c r="AS22" s="173"/>
      <c r="AT22" s="1"/>
      <c r="AU22" s="12"/>
      <c r="AV22" s="175"/>
      <c r="AW22" s="1"/>
      <c r="AX22" s="12"/>
      <c r="AY22" s="175"/>
      <c r="AZ22" s="12"/>
      <c r="BA22" s="176"/>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32"/>
      <c r="CD22" s="32"/>
      <c r="CE22" s="32"/>
      <c r="CF22" s="32"/>
      <c r="CG22" s="35"/>
    </row>
    <row r="23" spans="1:85" ht="15.75" hidden="1" customHeight="1">
      <c r="A23" s="12"/>
      <c r="B23" s="12"/>
      <c r="C23" s="12"/>
      <c r="D23" s="12"/>
      <c r="E23" s="12"/>
      <c r="F23" s="12"/>
      <c r="G23" s="12"/>
      <c r="H23" s="12"/>
      <c r="I23" s="12"/>
      <c r="J23" s="12"/>
      <c r="K23" s="12"/>
      <c r="L23" s="12"/>
      <c r="M23" s="12"/>
      <c r="N23" s="12"/>
      <c r="O23" s="12"/>
      <c r="P23" s="12"/>
      <c r="Q23" s="12"/>
      <c r="R23" s="12"/>
      <c r="S23" s="39" t="s">
        <v>822</v>
      </c>
      <c r="T23" s="39"/>
      <c r="U23" s="12"/>
      <c r="V23" s="12"/>
      <c r="W23" s="12"/>
      <c r="X23" s="12"/>
      <c r="Y23" s="12"/>
      <c r="Z23" s="12"/>
      <c r="AA23" s="12"/>
      <c r="AB23" s="12"/>
      <c r="AC23" s="172"/>
      <c r="AD23" s="172"/>
      <c r="AE23" s="172"/>
      <c r="AF23" s="172"/>
      <c r="AG23" s="172"/>
      <c r="AH23" s="172"/>
      <c r="AI23" s="172"/>
      <c r="AJ23" s="172"/>
      <c r="AK23" s="172"/>
      <c r="AL23" s="172"/>
      <c r="AM23" s="172"/>
      <c r="AN23" s="172"/>
      <c r="AO23" s="172"/>
      <c r="AP23" s="172"/>
      <c r="AQ23" s="172"/>
      <c r="AR23" s="172"/>
      <c r="AS23" s="173"/>
      <c r="AT23" s="1"/>
      <c r="AU23" s="12"/>
      <c r="AV23" s="175"/>
      <c r="AW23" s="1"/>
      <c r="AX23" s="12"/>
      <c r="AY23" s="175"/>
      <c r="AZ23" s="12"/>
      <c r="BA23" s="176"/>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32"/>
      <c r="CD23" s="32"/>
      <c r="CE23" s="32"/>
      <c r="CF23" s="32"/>
      <c r="CG23" s="35"/>
    </row>
    <row r="24" spans="1:85" ht="15.75" hidden="1"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72"/>
      <c r="AD24" s="172"/>
      <c r="AE24" s="172"/>
      <c r="AF24" s="172"/>
      <c r="AG24" s="172"/>
      <c r="AH24" s="172"/>
      <c r="AI24" s="172"/>
      <c r="AJ24" s="172"/>
      <c r="AK24" s="172"/>
      <c r="AL24" s="172"/>
      <c r="AM24" s="172"/>
      <c r="AN24" s="172"/>
      <c r="AO24" s="172"/>
      <c r="AP24" s="172"/>
      <c r="AQ24" s="172"/>
      <c r="AR24" s="172"/>
      <c r="AS24" s="173"/>
      <c r="AT24" s="1"/>
      <c r="AU24" s="12"/>
      <c r="AV24" s="175"/>
      <c r="AW24" s="1"/>
      <c r="AX24" s="12"/>
      <c r="AY24" s="175"/>
      <c r="AZ24" s="12"/>
      <c r="BA24" s="176"/>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32"/>
      <c r="CD24" s="32"/>
      <c r="CE24" s="32"/>
      <c r="CF24" s="32"/>
      <c r="CG24" s="35"/>
    </row>
    <row r="25" spans="1:85" ht="15.75" hidden="1"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72"/>
      <c r="AD25" s="172"/>
      <c r="AE25" s="172"/>
      <c r="AF25" s="172"/>
      <c r="AG25" s="172"/>
      <c r="AH25" s="172"/>
      <c r="AI25" s="172"/>
      <c r="AJ25" s="172"/>
      <c r="AK25" s="172"/>
      <c r="AL25" s="172"/>
      <c r="AM25" s="172"/>
      <c r="AN25" s="172"/>
      <c r="AO25" s="172"/>
      <c r="AP25" s="172"/>
      <c r="AQ25" s="172"/>
      <c r="AR25" s="172"/>
      <c r="AS25" s="173"/>
      <c r="AT25" s="1"/>
      <c r="AU25" s="12"/>
      <c r="AV25" s="175"/>
      <c r="AW25" s="1"/>
      <c r="AX25" s="12"/>
      <c r="AY25" s="175"/>
      <c r="AZ25" s="12"/>
      <c r="BA25" s="176"/>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32"/>
      <c r="CD25" s="32"/>
      <c r="CE25" s="32"/>
      <c r="CF25" s="32"/>
      <c r="CG25" s="35"/>
    </row>
    <row r="26" spans="1:85" ht="15.75" hidden="1"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72"/>
      <c r="AD26" s="172"/>
      <c r="AE26" s="172"/>
      <c r="AF26" s="172"/>
      <c r="AG26" s="172"/>
      <c r="AH26" s="172"/>
      <c r="AI26" s="172"/>
      <c r="AJ26" s="172"/>
      <c r="AK26" s="172"/>
      <c r="AL26" s="172"/>
      <c r="AM26" s="172"/>
      <c r="AN26" s="172"/>
      <c r="AO26" s="172"/>
      <c r="AP26" s="172"/>
      <c r="AQ26" s="172"/>
      <c r="AR26" s="172"/>
      <c r="AS26" s="173"/>
      <c r="AT26" s="1"/>
      <c r="AU26" s="1"/>
      <c r="AV26" s="174"/>
      <c r="AW26" s="1"/>
      <c r="AX26" s="1"/>
      <c r="AY26" s="174"/>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32"/>
      <c r="CD26" s="32"/>
      <c r="CE26" s="32"/>
      <c r="CF26" s="32"/>
      <c r="CG26" s="35"/>
    </row>
    <row r="27" spans="1:85" ht="15.75" hidden="1"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72"/>
      <c r="AD27" s="172"/>
      <c r="AE27" s="172"/>
      <c r="AF27" s="172"/>
      <c r="AG27" s="172"/>
      <c r="AH27" s="172"/>
      <c r="AI27" s="172"/>
      <c r="AJ27" s="172"/>
      <c r="AK27" s="172"/>
      <c r="AL27" s="172"/>
      <c r="AM27" s="172"/>
      <c r="AN27" s="172"/>
      <c r="AO27" s="172"/>
      <c r="AP27" s="172"/>
      <c r="AQ27" s="172"/>
      <c r="AR27" s="172"/>
      <c r="AS27" s="173"/>
      <c r="AT27" s="1"/>
      <c r="AU27" s="1"/>
      <c r="AV27" s="174"/>
      <c r="AW27" s="1"/>
      <c r="AX27" s="1"/>
      <c r="AY27" s="174"/>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32"/>
      <c r="CD27" s="32"/>
      <c r="CE27" s="32"/>
      <c r="CF27" s="32"/>
      <c r="CG27" s="35"/>
    </row>
    <row r="28" spans="1:85" ht="15.75" hidden="1"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72"/>
      <c r="AD28" s="172"/>
      <c r="AE28" s="172"/>
      <c r="AF28" s="172"/>
      <c r="AG28" s="172"/>
      <c r="AH28" s="172"/>
      <c r="AI28" s="172"/>
      <c r="AJ28" s="172"/>
      <c r="AK28" s="172"/>
      <c r="AL28" s="172"/>
      <c r="AM28" s="172"/>
      <c r="AN28" s="172"/>
      <c r="AO28" s="172"/>
      <c r="AP28" s="172"/>
      <c r="AQ28" s="172"/>
      <c r="AR28" s="172"/>
      <c r="AS28" s="173"/>
      <c r="AT28" s="1"/>
      <c r="AU28" s="1"/>
      <c r="AV28" s="174"/>
      <c r="AW28" s="1"/>
      <c r="AX28" s="1"/>
      <c r="AY28" s="174"/>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32"/>
      <c r="CD28" s="32"/>
      <c r="CE28" s="32"/>
      <c r="CF28" s="32"/>
      <c r="CG28" s="35"/>
    </row>
    <row r="29" spans="1:85" ht="15.75" hidden="1"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t="s">
        <v>313</v>
      </c>
      <c r="AG29" s="38"/>
      <c r="AH29" s="12" t="s">
        <v>21</v>
      </c>
      <c r="AI29" s="12">
        <v>1</v>
      </c>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32"/>
      <c r="CD29" s="32"/>
      <c r="CE29" s="32"/>
      <c r="CF29" s="32"/>
      <c r="CG29" s="35"/>
    </row>
    <row r="30" spans="1:85" ht="15.75" hidden="1"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t="s">
        <v>10</v>
      </c>
      <c r="AD30" s="12" t="s">
        <v>55</v>
      </c>
      <c r="AE30" s="12" t="s">
        <v>35</v>
      </c>
      <c r="AF30" s="12" t="s">
        <v>314</v>
      </c>
      <c r="AG30" s="38"/>
      <c r="AH30" s="12" t="s">
        <v>315</v>
      </c>
      <c r="AI30" s="12">
        <v>2</v>
      </c>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32"/>
      <c r="CD30" s="32"/>
      <c r="CE30" s="32"/>
      <c r="CF30" s="32"/>
      <c r="CG30" s="35"/>
    </row>
    <row r="31" spans="1:85" ht="15.75" hidden="1"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38"/>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32"/>
      <c r="CD31" s="32"/>
      <c r="CE31" s="32"/>
      <c r="CF31" s="32"/>
      <c r="CG31" s="35"/>
    </row>
    <row r="32" spans="1:85" ht="15.75" hidden="1"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38"/>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32"/>
      <c r="CD32" s="32"/>
      <c r="CE32" s="32"/>
      <c r="CF32" s="32"/>
      <c r="CG32" s="35"/>
    </row>
    <row r="33" spans="1:85" ht="15.75" hidden="1"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t="s">
        <v>13</v>
      </c>
      <c r="AD33" s="12" t="s">
        <v>24</v>
      </c>
      <c r="AE33" s="12" t="s">
        <v>131</v>
      </c>
      <c r="AF33" s="12" t="s">
        <v>317</v>
      </c>
      <c r="AG33" s="38"/>
      <c r="AH33" s="12" t="s">
        <v>318</v>
      </c>
      <c r="AI33" s="12">
        <v>3</v>
      </c>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2"/>
      <c r="CG33" s="35"/>
    </row>
    <row r="34" spans="1:85"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t="s">
        <v>47</v>
      </c>
      <c r="AD34" s="12" t="s">
        <v>58</v>
      </c>
      <c r="AE34" s="12" t="s">
        <v>32</v>
      </c>
      <c r="AF34" s="12" t="s">
        <v>320</v>
      </c>
      <c r="AG34" s="38"/>
      <c r="AH34" s="12" t="s">
        <v>55</v>
      </c>
      <c r="AI34" s="12">
        <v>4</v>
      </c>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2"/>
      <c r="CG34" s="35"/>
    </row>
    <row r="35" spans="1:85"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t="s">
        <v>71</v>
      </c>
      <c r="AD35" s="12" t="s">
        <v>21</v>
      </c>
      <c r="AE35" s="12" t="s">
        <v>322</v>
      </c>
      <c r="AF35" s="12" t="s">
        <v>323</v>
      </c>
      <c r="AG35" s="38"/>
      <c r="AH35" s="12" t="s">
        <v>71</v>
      </c>
      <c r="AI35" s="12">
        <v>5</v>
      </c>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2"/>
      <c r="CG35" s="35"/>
    </row>
    <row r="36" spans="1:85"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t="s">
        <v>85</v>
      </c>
      <c r="AD36" s="12" t="s">
        <v>89</v>
      </c>
      <c r="AE36" s="12" t="s">
        <v>94</v>
      </c>
      <c r="AF36" s="12" t="s">
        <v>61</v>
      </c>
      <c r="AG36" s="38"/>
      <c r="AH36" s="12" t="s">
        <v>326</v>
      </c>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2"/>
      <c r="CG36" s="35"/>
    </row>
    <row r="37" spans="1:85"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t="s">
        <v>51</v>
      </c>
      <c r="AD37" s="12" t="s">
        <v>79</v>
      </c>
      <c r="AE37" s="12" t="s">
        <v>96</v>
      </c>
      <c r="AF37" s="12" t="s">
        <v>327</v>
      </c>
      <c r="AG37" s="40"/>
      <c r="AH37" s="12" t="s">
        <v>592</v>
      </c>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2"/>
      <c r="CG37" s="35"/>
    </row>
    <row r="38" spans="1:85"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t="s">
        <v>328</v>
      </c>
      <c r="AD38" s="12" t="s">
        <v>61</v>
      </c>
      <c r="AE38" s="12" t="s">
        <v>98</v>
      </c>
      <c r="AF38" s="12" t="s">
        <v>329</v>
      </c>
      <c r="AG38" s="40"/>
      <c r="AH38" s="12" t="s">
        <v>330</v>
      </c>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t="s">
        <v>92</v>
      </c>
      <c r="AE39" s="12" t="s">
        <v>38</v>
      </c>
      <c r="AF39" s="12" t="s">
        <v>58</v>
      </c>
      <c r="AG39" s="40"/>
      <c r="AH39" s="12" t="s">
        <v>331</v>
      </c>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t="s">
        <v>127</v>
      </c>
      <c r="AE40" s="12"/>
      <c r="AF40" s="12"/>
      <c r="AG40" s="41"/>
      <c r="AH40" s="12" t="s">
        <v>85</v>
      </c>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t="s">
        <v>332</v>
      </c>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41"/>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41"/>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41"/>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41"/>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41"/>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t="s">
        <v>12</v>
      </c>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t="s">
        <v>15</v>
      </c>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t="s">
        <v>27</v>
      </c>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t="s">
        <v>141</v>
      </c>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t="s">
        <v>277</v>
      </c>
      <c r="AB88" s="12">
        <v>15</v>
      </c>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t="s">
        <v>334</v>
      </c>
      <c r="AB89" s="12">
        <v>10</v>
      </c>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v>5</v>
      </c>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t="s">
        <v>278</v>
      </c>
      <c r="AD101" s="12">
        <v>15</v>
      </c>
      <c r="AE101" s="12" t="s">
        <v>279</v>
      </c>
      <c r="AF101" s="12"/>
      <c r="AG101" s="12" t="s">
        <v>276</v>
      </c>
      <c r="AH101" s="12"/>
      <c r="AI101" s="12" t="s">
        <v>280</v>
      </c>
      <c r="AJ101" s="12"/>
      <c r="AK101" s="12" t="s">
        <v>281</v>
      </c>
      <c r="AL101" s="12"/>
      <c r="AM101" s="12" t="s">
        <v>282</v>
      </c>
      <c r="AN101" s="12"/>
      <c r="AO101" s="12"/>
      <c r="AP101" s="12"/>
      <c r="AQ101" s="12" t="s">
        <v>283</v>
      </c>
      <c r="AR101" s="12"/>
      <c r="AS101" s="12"/>
      <c r="AT101" s="12" t="s">
        <v>284</v>
      </c>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t="s">
        <v>335</v>
      </c>
      <c r="AD102" s="12">
        <v>0</v>
      </c>
      <c r="AE102" s="12" t="s">
        <v>336</v>
      </c>
      <c r="AF102" s="12"/>
      <c r="AG102" s="12" t="s">
        <v>337</v>
      </c>
      <c r="AH102" s="12"/>
      <c r="AI102" s="12" t="s">
        <v>338</v>
      </c>
      <c r="AJ102" s="12"/>
      <c r="AK102" s="12" t="s">
        <v>339</v>
      </c>
      <c r="AL102" s="12"/>
      <c r="AM102" s="12" t="s">
        <v>340</v>
      </c>
      <c r="AN102" s="12"/>
      <c r="AO102" s="12"/>
      <c r="AP102" s="12"/>
      <c r="AQ102" s="12" t="s">
        <v>341</v>
      </c>
      <c r="AR102" s="12"/>
      <c r="AS102" s="12"/>
      <c r="AT102" s="12" t="s">
        <v>342</v>
      </c>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t="s">
        <v>343</v>
      </c>
      <c r="AH103" s="12"/>
      <c r="AI103" s="12"/>
      <c r="AJ103" s="12"/>
      <c r="AK103" s="12"/>
      <c r="AL103" s="12"/>
      <c r="AM103" s="12" t="s">
        <v>344</v>
      </c>
      <c r="AN103" s="12"/>
      <c r="AO103" s="12"/>
      <c r="AP103" s="12"/>
      <c r="AQ103" s="12" t="s">
        <v>345</v>
      </c>
      <c r="AR103" s="12"/>
      <c r="AS103" s="12"/>
      <c r="AT103" s="12" t="s">
        <v>346</v>
      </c>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BX304" s="37"/>
    </row>
    <row r="305" spans="76:76" ht="15.75" customHeight="1">
      <c r="BX305" s="37"/>
    </row>
    <row r="306" spans="76:76" ht="15.75" customHeight="1">
      <c r="BX306" s="37"/>
    </row>
    <row r="307" spans="76:76" ht="15.75" customHeight="1">
      <c r="BX307" s="37"/>
    </row>
    <row r="308" spans="76:76" ht="15.75" customHeight="1">
      <c r="BX308" s="37"/>
    </row>
    <row r="309" spans="76:76" ht="15.75" customHeight="1">
      <c r="BX309" s="37"/>
    </row>
    <row r="310" spans="76:76" ht="15.75" customHeight="1">
      <c r="BX310" s="37"/>
    </row>
    <row r="311" spans="76:76" ht="15.75" customHeight="1">
      <c r="BX311" s="37"/>
    </row>
    <row r="312" spans="76:76" ht="15.75" customHeight="1">
      <c r="BX312" s="37"/>
    </row>
    <row r="313" spans="76:76" ht="15.75" customHeight="1">
      <c r="BX313" s="37"/>
    </row>
    <row r="314" spans="76:76" ht="15.75" customHeight="1">
      <c r="BX314" s="37"/>
    </row>
    <row r="315" spans="76:76" ht="15.75" customHeight="1">
      <c r="BX315" s="37"/>
    </row>
    <row r="316" spans="76:76" ht="15.75" customHeight="1">
      <c r="BX316" s="37"/>
    </row>
    <row r="317" spans="76:76" ht="15.75" customHeight="1">
      <c r="BX317" s="37"/>
    </row>
    <row r="318" spans="76:76" ht="15.75" customHeight="1">
      <c r="BX318" s="37"/>
    </row>
    <row r="319" spans="76:76" ht="15.75" customHeight="1">
      <c r="BX319" s="37"/>
    </row>
    <row r="320" spans="76:76" ht="15.75" customHeight="1">
      <c r="BX320" s="37"/>
    </row>
    <row r="321" spans="76:76" ht="15.75" customHeight="1">
      <c r="BX321" s="37"/>
    </row>
    <row r="322" spans="76:76" ht="15.75" customHeight="1">
      <c r="BX322" s="37"/>
    </row>
    <row r="323" spans="76:76" ht="15.75" customHeight="1">
      <c r="BX323" s="37"/>
    </row>
    <row r="324" spans="76:76" ht="15.75" customHeight="1">
      <c r="BX324" s="37"/>
    </row>
    <row r="325" spans="76:76" ht="15.75" customHeight="1">
      <c r="BX325" s="37"/>
    </row>
    <row r="326" spans="76:76" ht="15.75" customHeight="1">
      <c r="BX326" s="37"/>
    </row>
    <row r="327" spans="76:76" ht="15.75" customHeight="1">
      <c r="BX327" s="37"/>
    </row>
    <row r="328" spans="76:76" ht="15.75" customHeight="1">
      <c r="BX328" s="37"/>
    </row>
    <row r="329" spans="76:76" ht="15.75" customHeight="1">
      <c r="BX329" s="37"/>
    </row>
    <row r="330" spans="76:76" ht="15.75" customHeight="1">
      <c r="BX330" s="37"/>
    </row>
    <row r="331" spans="76:76" ht="15.75" customHeight="1">
      <c r="BX331" s="37"/>
    </row>
    <row r="332" spans="76:76" ht="15.75" customHeight="1">
      <c r="BX332" s="37"/>
    </row>
    <row r="333" spans="76:76" ht="15.75" customHeight="1">
      <c r="BX333" s="37"/>
    </row>
    <row r="334" spans="76:76" ht="15.75" customHeight="1">
      <c r="BX334" s="37"/>
    </row>
    <row r="335" spans="76:76" ht="15.75" customHeight="1">
      <c r="BX335" s="37"/>
    </row>
    <row r="336" spans="76:76" ht="15.75" customHeight="1">
      <c r="BX336" s="37"/>
    </row>
    <row r="337" spans="76:76" ht="15.75" customHeight="1">
      <c r="BX337" s="37"/>
    </row>
    <row r="338" spans="76:76" ht="15.75" customHeight="1">
      <c r="BX338" s="37"/>
    </row>
    <row r="339" spans="76:76" ht="15.75" customHeight="1">
      <c r="BX339" s="37"/>
    </row>
    <row r="340" spans="76:76" ht="15.75" customHeight="1">
      <c r="BX340" s="37"/>
    </row>
    <row r="341" spans="76:76" ht="15.75" customHeight="1">
      <c r="BX341" s="37"/>
    </row>
    <row r="342" spans="76:76" ht="15.75" customHeight="1">
      <c r="BX342" s="37"/>
    </row>
    <row r="343" spans="76:76" ht="15.75" customHeight="1">
      <c r="BX343" s="37"/>
    </row>
    <row r="344" spans="76:76" ht="15.75" customHeight="1">
      <c r="BX344" s="37"/>
    </row>
    <row r="345" spans="76:76" ht="15.75" customHeight="1">
      <c r="BX345" s="37"/>
    </row>
    <row r="346" spans="76:76" ht="15.75" customHeight="1">
      <c r="BX346" s="37"/>
    </row>
    <row r="347" spans="76:76" ht="15.75" customHeight="1">
      <c r="BX347" s="37"/>
    </row>
    <row r="348" spans="76:76" ht="15.75" customHeight="1">
      <c r="BX348" s="37"/>
    </row>
    <row r="349" spans="76:76" ht="15.75" customHeight="1">
      <c r="BX349" s="37"/>
    </row>
    <row r="350" spans="76:76" ht="15.75" customHeight="1">
      <c r="BX350" s="37"/>
    </row>
    <row r="351" spans="76:76" ht="15.75" customHeight="1">
      <c r="BX351" s="37"/>
    </row>
    <row r="352" spans="76:76" ht="15.75" customHeight="1">
      <c r="BX352" s="37"/>
    </row>
    <row r="353" spans="76:76" ht="15.75" customHeight="1">
      <c r="BX353" s="37"/>
    </row>
    <row r="354" spans="76:76" ht="15.75" customHeight="1">
      <c r="BX354" s="37"/>
    </row>
    <row r="355" spans="76:76" ht="15.75" customHeight="1">
      <c r="BX355" s="37"/>
    </row>
    <row r="356" spans="76:76" ht="15.75" customHeight="1">
      <c r="BX356" s="37"/>
    </row>
    <row r="357" spans="76:76" ht="15.75" customHeight="1">
      <c r="BX357" s="37"/>
    </row>
    <row r="358" spans="76:76" ht="15.75" customHeight="1">
      <c r="BX358" s="37"/>
    </row>
    <row r="359" spans="76:76" ht="15.75" customHeight="1">
      <c r="BX359" s="37"/>
    </row>
    <row r="360" spans="76:76" ht="15.75" customHeight="1">
      <c r="BX360" s="37"/>
    </row>
    <row r="361" spans="76:76" ht="15.75" customHeight="1">
      <c r="BX361" s="37"/>
    </row>
    <row r="362" spans="76:76" ht="15.75" customHeight="1">
      <c r="BX362" s="37"/>
    </row>
    <row r="363" spans="76:76" ht="15.75" customHeight="1">
      <c r="BX363" s="37"/>
    </row>
    <row r="364" spans="76:76" ht="15.75" customHeight="1">
      <c r="BX364" s="37"/>
    </row>
    <row r="365" spans="76:76" ht="15.75" customHeight="1">
      <c r="BX365" s="37"/>
    </row>
    <row r="366" spans="76:76" ht="15.75" customHeight="1">
      <c r="BX366" s="37"/>
    </row>
    <row r="367" spans="76:76" ht="15.75" customHeight="1">
      <c r="BX367" s="37"/>
    </row>
    <row r="368" spans="76:76" ht="15.75" customHeight="1">
      <c r="BX368" s="37"/>
    </row>
    <row r="369" spans="76:76" ht="15.75" customHeight="1">
      <c r="BX369" s="37"/>
    </row>
    <row r="370" spans="76:76" ht="15.75" customHeight="1">
      <c r="BX370" s="37"/>
    </row>
    <row r="371" spans="76:76" ht="15.75" customHeight="1">
      <c r="BX371" s="37"/>
    </row>
    <row r="372" spans="76:76" ht="15.75" customHeight="1">
      <c r="BX372" s="37"/>
    </row>
    <row r="373" spans="76:76" ht="15.75" customHeight="1">
      <c r="BX373" s="37"/>
    </row>
    <row r="374" spans="76:76" ht="15.75" customHeight="1">
      <c r="BX374" s="37"/>
    </row>
    <row r="375" spans="76:76" ht="15.75" customHeight="1">
      <c r="BX375" s="37"/>
    </row>
    <row r="376" spans="76:76" ht="15.75" customHeight="1">
      <c r="BX376" s="37"/>
    </row>
    <row r="377" spans="76:76" ht="15.75" customHeight="1">
      <c r="BX377" s="37"/>
    </row>
    <row r="378" spans="76:76" ht="15.75" customHeight="1">
      <c r="BX378" s="37"/>
    </row>
    <row r="379" spans="76:76" ht="15.75" customHeight="1">
      <c r="BX379" s="37"/>
    </row>
    <row r="380" spans="76:76" ht="15.75" customHeight="1">
      <c r="BX380" s="37"/>
    </row>
    <row r="381" spans="76:76" ht="15.75" customHeight="1">
      <c r="BX381" s="37"/>
    </row>
    <row r="382" spans="76:76" ht="15.75" customHeight="1">
      <c r="BX382" s="37"/>
    </row>
    <row r="383" spans="76:76" ht="15.75" customHeight="1">
      <c r="BX383" s="37"/>
    </row>
    <row r="384" spans="76:76" ht="15.75" customHeight="1">
      <c r="BX384" s="37"/>
    </row>
    <row r="385" spans="76:76" ht="15.75" customHeight="1">
      <c r="BX385" s="37"/>
    </row>
    <row r="386" spans="76:76" ht="15.75" customHeight="1">
      <c r="BX386" s="37"/>
    </row>
    <row r="387" spans="76:76" ht="15.75" customHeight="1">
      <c r="BX387" s="37"/>
    </row>
    <row r="388" spans="76:76" ht="15.75" customHeight="1">
      <c r="BX388" s="37"/>
    </row>
    <row r="389" spans="76:76" ht="15.75" customHeight="1">
      <c r="BX389" s="37"/>
    </row>
    <row r="390" spans="76:76" ht="15.75" customHeight="1">
      <c r="BX390" s="37"/>
    </row>
    <row r="391" spans="76:76" ht="15.75" customHeight="1">
      <c r="BX391" s="37"/>
    </row>
    <row r="392" spans="76:76" ht="15.75" customHeight="1">
      <c r="BX392" s="37"/>
    </row>
    <row r="393" spans="76:76" ht="15.75" customHeight="1">
      <c r="BX393" s="37"/>
    </row>
    <row r="394" spans="76:76" ht="15.75" customHeight="1">
      <c r="BX394" s="37"/>
    </row>
    <row r="395" spans="76:76" ht="15.75" customHeight="1">
      <c r="BX395" s="37"/>
    </row>
    <row r="396" spans="76:76" ht="15.75" customHeight="1">
      <c r="BX396" s="37"/>
    </row>
    <row r="397" spans="76:76" ht="15.75" customHeight="1">
      <c r="BX397" s="37"/>
    </row>
    <row r="398" spans="76:76" ht="15.75" customHeight="1">
      <c r="BX398" s="37"/>
    </row>
    <row r="399" spans="76:76" ht="15.75" customHeight="1">
      <c r="BX399" s="37"/>
    </row>
    <row r="400" spans="76:76" ht="15.75" customHeight="1">
      <c r="BX400" s="37"/>
    </row>
    <row r="401" spans="76:76" ht="15.75" customHeight="1">
      <c r="BX401" s="37"/>
    </row>
    <row r="402" spans="76:76" ht="15.75" customHeight="1">
      <c r="BX402" s="37"/>
    </row>
    <row r="403" spans="76:76" ht="15.75" customHeight="1">
      <c r="BX403" s="37"/>
    </row>
    <row r="404" spans="76:76" ht="15.75" customHeight="1">
      <c r="BX404" s="37"/>
    </row>
    <row r="405" spans="76:76" ht="15.75" customHeight="1">
      <c r="BX405" s="37"/>
    </row>
    <row r="406" spans="76:76" ht="15.75" customHeight="1">
      <c r="BX406" s="37"/>
    </row>
    <row r="407" spans="76:76" ht="15.75" customHeight="1">
      <c r="BX407" s="37"/>
    </row>
    <row r="408" spans="76:76" ht="15.75" customHeight="1">
      <c r="BX408" s="37"/>
    </row>
    <row r="409" spans="76:76" ht="15.75" customHeight="1">
      <c r="BX409" s="37"/>
    </row>
    <row r="410" spans="76:76" ht="15.75" customHeight="1">
      <c r="BX410" s="37"/>
    </row>
    <row r="411" spans="76:76" ht="15.75" customHeight="1">
      <c r="BX411" s="37"/>
    </row>
    <row r="412" spans="76:76" ht="15.75" customHeight="1">
      <c r="BX412" s="37"/>
    </row>
    <row r="413" spans="76:76" ht="15.75" customHeight="1">
      <c r="BX413" s="37"/>
    </row>
    <row r="414" spans="76:76" ht="15.75" customHeight="1">
      <c r="BX414" s="37"/>
    </row>
    <row r="415" spans="76:76" ht="15.75" customHeight="1">
      <c r="BX415" s="37"/>
    </row>
    <row r="416" spans="76:76" ht="15.75" customHeight="1">
      <c r="BX416" s="37"/>
    </row>
    <row r="417" spans="76:76" ht="15.75" customHeight="1">
      <c r="BX417" s="37"/>
    </row>
    <row r="418" spans="76:76" ht="15.75" customHeight="1">
      <c r="BX418" s="37"/>
    </row>
    <row r="419" spans="76:76" ht="15.75" customHeight="1">
      <c r="BX419" s="37"/>
    </row>
    <row r="420" spans="76:76" ht="15.75" customHeight="1">
      <c r="BX420" s="37"/>
    </row>
    <row r="421" spans="76:76" ht="15.75" customHeight="1">
      <c r="BX421" s="37"/>
    </row>
    <row r="422" spans="76:76" ht="15.75" customHeight="1">
      <c r="BX422" s="37"/>
    </row>
    <row r="423" spans="76:76" ht="15.75" customHeight="1">
      <c r="BX423" s="37"/>
    </row>
    <row r="424" spans="76:76" ht="15.75" customHeight="1">
      <c r="BX424" s="37"/>
    </row>
    <row r="425" spans="76:76" ht="15.75" customHeight="1">
      <c r="BX425" s="37"/>
    </row>
    <row r="426" spans="76:76" ht="15.75" customHeight="1">
      <c r="BX426" s="37"/>
    </row>
    <row r="427" spans="76:76" ht="15.75" customHeight="1">
      <c r="BX427" s="37"/>
    </row>
    <row r="428" spans="76:76" ht="15.75" customHeight="1">
      <c r="BX428" s="37"/>
    </row>
    <row r="429" spans="76:76" ht="15.75" customHeight="1">
      <c r="BX429" s="37"/>
    </row>
    <row r="430" spans="76:76" ht="15.75" customHeight="1">
      <c r="BX430" s="37"/>
    </row>
    <row r="431" spans="76:76" ht="15.75" customHeight="1">
      <c r="BX431" s="37"/>
    </row>
    <row r="432" spans="76:76" ht="15.75" customHeight="1">
      <c r="BX432" s="37"/>
    </row>
    <row r="433" spans="76:76" ht="15.75" customHeight="1">
      <c r="BX433" s="37"/>
    </row>
    <row r="434" spans="76:76" ht="15.75" customHeight="1">
      <c r="BX434" s="37"/>
    </row>
    <row r="435" spans="76:76" ht="15.75" customHeight="1">
      <c r="BX435" s="37"/>
    </row>
    <row r="436" spans="76:76" ht="15.75" customHeight="1">
      <c r="BX436" s="37"/>
    </row>
    <row r="437" spans="76:76" ht="15.75" customHeight="1">
      <c r="BX437" s="37"/>
    </row>
    <row r="438" spans="76:76" ht="15.75" customHeight="1">
      <c r="BX438" s="37"/>
    </row>
    <row r="439" spans="76:76" ht="15.75" customHeight="1">
      <c r="BX439" s="37"/>
    </row>
    <row r="440" spans="76:76" ht="15.75" customHeight="1">
      <c r="BX440" s="37"/>
    </row>
    <row r="441" spans="76:76" ht="15.75" customHeight="1">
      <c r="BX441" s="37"/>
    </row>
    <row r="442" spans="76:76" ht="15.75" customHeight="1">
      <c r="BX442" s="37"/>
    </row>
    <row r="443" spans="76:76" ht="15.75" customHeight="1">
      <c r="BX443" s="37"/>
    </row>
    <row r="444" spans="76:76" ht="15.75" customHeight="1">
      <c r="BX444" s="37"/>
    </row>
    <row r="445" spans="76:76" ht="15.75" customHeight="1">
      <c r="BX445" s="37"/>
    </row>
    <row r="446" spans="76:76" ht="15.75" customHeight="1">
      <c r="BX446" s="37"/>
    </row>
    <row r="447" spans="76:76" ht="15.75" customHeight="1">
      <c r="BX447" s="37"/>
    </row>
    <row r="448" spans="76:76" ht="15.75" customHeight="1">
      <c r="BX448" s="37"/>
    </row>
    <row r="449" spans="76:76" ht="15.75" customHeight="1">
      <c r="BX449" s="37"/>
    </row>
    <row r="450" spans="76:76" ht="15.75" customHeight="1">
      <c r="BX450" s="37"/>
    </row>
    <row r="451" spans="76:76" ht="15.75" customHeight="1">
      <c r="BX451" s="37"/>
    </row>
    <row r="452" spans="76:76" ht="15.75" customHeight="1">
      <c r="BX452" s="37"/>
    </row>
    <row r="453" spans="76:76" ht="15.75" customHeight="1">
      <c r="BX453" s="37"/>
    </row>
    <row r="454" spans="76:76" ht="15.75" customHeight="1">
      <c r="BX454" s="37"/>
    </row>
    <row r="455" spans="76:76" ht="15.75" customHeight="1">
      <c r="BX455" s="37"/>
    </row>
    <row r="456" spans="76:76" ht="15.75" customHeight="1">
      <c r="BX456" s="37"/>
    </row>
    <row r="457" spans="76:76" ht="15.75" customHeight="1">
      <c r="BX457" s="37"/>
    </row>
    <row r="458" spans="76:76" ht="15.75" customHeight="1">
      <c r="BX458" s="37"/>
    </row>
    <row r="459" spans="76:76" ht="15.75" customHeight="1">
      <c r="BX459" s="37"/>
    </row>
    <row r="460" spans="76:76" ht="15.75" customHeight="1">
      <c r="BX460" s="37"/>
    </row>
    <row r="461" spans="76:76" ht="15.75" customHeight="1">
      <c r="BX461" s="37"/>
    </row>
    <row r="462" spans="76:76" ht="15.75" customHeight="1">
      <c r="BX462" s="37"/>
    </row>
    <row r="463" spans="76:76" ht="15.75" customHeight="1">
      <c r="BX463" s="37"/>
    </row>
    <row r="464" spans="76:76" ht="15.75" customHeight="1">
      <c r="BX464" s="37"/>
    </row>
    <row r="465" spans="76:76" ht="15.75" customHeight="1">
      <c r="BX465" s="37"/>
    </row>
    <row r="466" spans="76:76" ht="15.75" customHeight="1">
      <c r="BX466" s="37"/>
    </row>
    <row r="467" spans="76:76" ht="15.75" customHeight="1">
      <c r="BX467" s="37"/>
    </row>
    <row r="468" spans="76:76" ht="15.75" customHeight="1">
      <c r="BX468" s="37"/>
    </row>
    <row r="469" spans="76:76" ht="15.75" customHeight="1">
      <c r="BX469" s="37"/>
    </row>
    <row r="470" spans="76:76" ht="15.75" customHeight="1">
      <c r="BX470" s="37"/>
    </row>
    <row r="471" spans="76:76" ht="15.75" customHeight="1">
      <c r="BX471" s="37"/>
    </row>
    <row r="472" spans="76:76" ht="15.75" customHeight="1">
      <c r="BX472" s="37"/>
    </row>
    <row r="473" spans="76:76" ht="15.75" customHeight="1">
      <c r="BX473" s="37"/>
    </row>
    <row r="474" spans="76:76" ht="15.75" customHeight="1">
      <c r="BX474" s="37"/>
    </row>
    <row r="475" spans="76:76" ht="15.75" customHeight="1">
      <c r="BX475" s="37"/>
    </row>
    <row r="476" spans="76:76" ht="15.75" customHeight="1">
      <c r="BX476" s="37"/>
    </row>
    <row r="477" spans="76:76" ht="15.75" customHeight="1">
      <c r="BX477" s="37"/>
    </row>
    <row r="478" spans="76:76" ht="15.75" customHeight="1">
      <c r="BX478" s="37"/>
    </row>
    <row r="479" spans="76:76" ht="15.75" customHeight="1">
      <c r="BX479" s="37"/>
    </row>
    <row r="480" spans="76:76" ht="15.75" customHeight="1">
      <c r="BX480" s="37"/>
    </row>
    <row r="481" spans="76:76" ht="15.75" customHeight="1">
      <c r="BX481" s="37"/>
    </row>
    <row r="482" spans="76:76" ht="15.75" customHeight="1">
      <c r="BX482" s="37"/>
    </row>
    <row r="483" spans="76:76" ht="15.75" customHeight="1">
      <c r="BX483" s="37"/>
    </row>
    <row r="484" spans="76:76" ht="15.75" customHeight="1">
      <c r="BX484" s="37"/>
    </row>
    <row r="485" spans="76:76" ht="15.75" customHeight="1">
      <c r="BX485" s="37"/>
    </row>
    <row r="486" spans="76:76" ht="15.75" customHeight="1">
      <c r="BX486" s="37"/>
    </row>
    <row r="487" spans="76:76" ht="15.75" customHeight="1">
      <c r="BX487" s="37"/>
    </row>
    <row r="488" spans="76:76" ht="15.75" customHeight="1">
      <c r="BX488" s="37"/>
    </row>
    <row r="489" spans="76:76" ht="15.75" customHeight="1">
      <c r="BX489" s="37"/>
    </row>
    <row r="490" spans="76:76" ht="15.75" customHeight="1">
      <c r="BX490" s="37"/>
    </row>
    <row r="491" spans="76:76" ht="15.75" customHeight="1">
      <c r="BX491" s="37"/>
    </row>
    <row r="492" spans="76:76" ht="15.75" customHeight="1">
      <c r="BX492" s="37"/>
    </row>
    <row r="493" spans="76:76" ht="15.75" customHeight="1">
      <c r="BX493" s="37"/>
    </row>
    <row r="494" spans="76:76" ht="15.75" customHeight="1">
      <c r="BX494" s="37"/>
    </row>
    <row r="495" spans="76:76" ht="15.75" customHeight="1">
      <c r="BX495" s="37"/>
    </row>
    <row r="496" spans="76:76" ht="15.75" customHeight="1">
      <c r="BX496" s="37"/>
    </row>
    <row r="497" spans="76:76" ht="15.75" customHeight="1">
      <c r="BX497" s="37"/>
    </row>
    <row r="498" spans="76:76" ht="15.75" customHeight="1">
      <c r="BX498" s="37"/>
    </row>
    <row r="499" spans="76:76" ht="15.75" customHeight="1">
      <c r="BX499" s="37"/>
    </row>
    <row r="500" spans="76:76" ht="15.75" customHeight="1">
      <c r="BX500" s="37"/>
    </row>
    <row r="501" spans="76:76" ht="15.75" customHeight="1">
      <c r="BX501" s="37"/>
    </row>
    <row r="502" spans="76:76" ht="15.75" customHeight="1">
      <c r="BX502" s="37"/>
    </row>
    <row r="503" spans="76:76" ht="15.75" customHeight="1">
      <c r="BX503" s="37"/>
    </row>
    <row r="504" spans="76:76" ht="15.75" customHeight="1">
      <c r="BX504" s="37"/>
    </row>
    <row r="505" spans="76:76" ht="15.75" customHeight="1">
      <c r="BX505" s="37"/>
    </row>
    <row r="506" spans="76:76" ht="15.75" customHeight="1">
      <c r="BX506" s="37"/>
    </row>
    <row r="507" spans="76:76" ht="15.75" customHeight="1">
      <c r="BX507" s="37"/>
    </row>
    <row r="508" spans="76:76" ht="15.75" customHeight="1">
      <c r="BX508" s="37"/>
    </row>
    <row r="509" spans="76:76" ht="15.75" customHeight="1">
      <c r="BX509" s="37"/>
    </row>
    <row r="510" spans="76:76" ht="15.75" customHeight="1">
      <c r="BX510" s="37"/>
    </row>
    <row r="511" spans="76:76" ht="15.75" customHeight="1">
      <c r="BX511" s="37"/>
    </row>
    <row r="512" spans="76:76" ht="15.75" customHeight="1">
      <c r="BX512" s="37"/>
    </row>
    <row r="513" spans="76:76" ht="15.75" customHeight="1">
      <c r="BX513" s="37"/>
    </row>
    <row r="514" spans="76:76" ht="15.75" customHeight="1">
      <c r="BX514" s="37"/>
    </row>
    <row r="515" spans="76:76" ht="15.75" customHeight="1">
      <c r="BX515" s="37"/>
    </row>
    <row r="516" spans="76:76" ht="15.75" customHeight="1">
      <c r="BX516" s="37"/>
    </row>
    <row r="517" spans="76:76" ht="15.75" customHeight="1">
      <c r="BX517" s="37"/>
    </row>
    <row r="518" spans="76:76" ht="15.75" customHeight="1">
      <c r="BX518" s="37"/>
    </row>
    <row r="519" spans="76:76" ht="15.75" customHeight="1">
      <c r="BX519" s="37"/>
    </row>
    <row r="520" spans="76:76" ht="15.75" customHeight="1">
      <c r="BX520" s="37"/>
    </row>
    <row r="521" spans="76:76" ht="15.75" customHeight="1">
      <c r="BX521" s="37"/>
    </row>
    <row r="522" spans="76:76" ht="15.75" customHeight="1">
      <c r="BX522" s="37"/>
    </row>
    <row r="523" spans="76:76" ht="15.75" customHeight="1">
      <c r="BX523" s="37"/>
    </row>
    <row r="524" spans="76:76" ht="15.75" customHeight="1">
      <c r="BX524" s="37"/>
    </row>
    <row r="525" spans="76:76" ht="15.75" customHeight="1">
      <c r="BX525" s="37"/>
    </row>
    <row r="526" spans="76:76" ht="15.75" customHeight="1">
      <c r="BX526" s="37"/>
    </row>
    <row r="527" spans="76:76" ht="15.75" customHeight="1">
      <c r="BX527" s="37"/>
    </row>
    <row r="528" spans="76:76" ht="15.75" customHeight="1">
      <c r="BX528" s="37"/>
    </row>
    <row r="529" spans="76:76" ht="15.75" customHeight="1">
      <c r="BX529" s="37"/>
    </row>
    <row r="530" spans="76:76" ht="15.75" customHeight="1">
      <c r="BX530" s="37"/>
    </row>
    <row r="531" spans="76:76" ht="15.75" customHeight="1">
      <c r="BX531" s="37"/>
    </row>
    <row r="532" spans="76:76" ht="15.75" customHeight="1">
      <c r="BX532" s="37"/>
    </row>
    <row r="533" spans="76:76" ht="15.75" customHeight="1">
      <c r="BX533" s="37"/>
    </row>
    <row r="534" spans="76:76" ht="15.75" customHeight="1">
      <c r="BX534" s="37"/>
    </row>
    <row r="535" spans="76:76" ht="15.75" customHeight="1">
      <c r="BX535" s="37"/>
    </row>
    <row r="536" spans="76:76" ht="15.75" customHeight="1">
      <c r="BX536" s="37"/>
    </row>
    <row r="537" spans="76:76" ht="15.75" customHeight="1">
      <c r="BX537" s="37"/>
    </row>
    <row r="538" spans="76:76" ht="15.75" customHeight="1">
      <c r="BX538" s="37"/>
    </row>
    <row r="539" spans="76:76" ht="15.75" customHeight="1">
      <c r="BX539" s="37"/>
    </row>
    <row r="540" spans="76:76" ht="15.75" customHeight="1">
      <c r="BX540" s="37"/>
    </row>
    <row r="541" spans="76:76" ht="15.75" customHeight="1">
      <c r="BX541" s="37"/>
    </row>
    <row r="542" spans="76:76" ht="15.75" customHeight="1">
      <c r="BX542" s="37"/>
    </row>
    <row r="543" spans="76:76" ht="15.75" customHeight="1">
      <c r="BX543" s="37"/>
    </row>
    <row r="544" spans="76:76" ht="15.75" customHeight="1">
      <c r="BX544" s="37"/>
    </row>
    <row r="545" spans="76:76" ht="15.75" customHeight="1">
      <c r="BX545" s="37"/>
    </row>
    <row r="546" spans="76:76" ht="15.75" customHeight="1">
      <c r="BX546" s="37"/>
    </row>
    <row r="547" spans="76:76" ht="15.75" customHeight="1">
      <c r="BX547" s="37"/>
    </row>
    <row r="548" spans="76:76" ht="15.75" customHeight="1">
      <c r="BX548" s="37"/>
    </row>
    <row r="549" spans="76:76" ht="15.75" customHeight="1">
      <c r="BX549" s="37"/>
    </row>
    <row r="550" spans="76:76" ht="15.75" customHeight="1">
      <c r="BX550" s="37"/>
    </row>
    <row r="551" spans="76:76" ht="15.75" customHeight="1">
      <c r="BX551" s="37"/>
    </row>
    <row r="552" spans="76:76" ht="15.75" customHeight="1">
      <c r="BX552" s="37"/>
    </row>
    <row r="553" spans="76:76" ht="15.75" customHeight="1">
      <c r="BX553" s="37"/>
    </row>
    <row r="554" spans="76:76" ht="15.75" customHeight="1">
      <c r="BX554" s="37"/>
    </row>
    <row r="555" spans="76:76" ht="15.75" customHeight="1">
      <c r="BX555" s="37"/>
    </row>
    <row r="556" spans="76:76" ht="15.75" customHeight="1">
      <c r="BX556" s="37"/>
    </row>
    <row r="557" spans="76:76" ht="15.75" customHeight="1">
      <c r="BX557" s="37"/>
    </row>
    <row r="558" spans="76:76" ht="15.75" customHeight="1">
      <c r="BX558" s="37"/>
    </row>
    <row r="559" spans="76:76" ht="15.75" customHeight="1">
      <c r="BX559" s="37"/>
    </row>
    <row r="560" spans="76:76" ht="15.75" customHeight="1">
      <c r="BX560" s="37"/>
    </row>
    <row r="561" spans="76:76" ht="15.75" customHeight="1">
      <c r="BX561" s="37"/>
    </row>
    <row r="562" spans="76:76" ht="15.75" customHeight="1">
      <c r="BX562" s="37"/>
    </row>
    <row r="563" spans="76:76" ht="15.75" customHeight="1">
      <c r="BX563" s="37"/>
    </row>
    <row r="564" spans="76:76" ht="15.75" customHeight="1">
      <c r="BX564" s="37"/>
    </row>
    <row r="565" spans="76:76" ht="15.75" customHeight="1">
      <c r="BX565" s="37"/>
    </row>
    <row r="566" spans="76:76" ht="15.75" customHeight="1">
      <c r="BX566" s="37"/>
    </row>
    <row r="567" spans="76:76" ht="15.75" customHeight="1">
      <c r="BX567" s="37"/>
    </row>
    <row r="568" spans="76:76" ht="15.75" customHeight="1">
      <c r="BX568" s="37"/>
    </row>
    <row r="569" spans="76:76" ht="15.75" customHeight="1">
      <c r="BX569" s="37"/>
    </row>
    <row r="570" spans="76:76" ht="15.75" customHeight="1">
      <c r="BX570" s="37"/>
    </row>
    <row r="571" spans="76:76" ht="15.75" customHeight="1">
      <c r="BX571" s="37"/>
    </row>
    <row r="572" spans="76:76" ht="15.75" customHeight="1">
      <c r="BX572" s="37"/>
    </row>
    <row r="573" spans="76:76" ht="15.75" customHeight="1">
      <c r="BX573" s="37"/>
    </row>
    <row r="574" spans="76:76" ht="15.75" customHeight="1">
      <c r="BX574" s="37"/>
    </row>
    <row r="575" spans="76:76" ht="15.75" customHeight="1">
      <c r="BX575" s="37"/>
    </row>
    <row r="576" spans="76:76" ht="15.75" customHeight="1">
      <c r="BX576" s="37"/>
    </row>
    <row r="577" spans="76:76" ht="15.75" customHeight="1">
      <c r="BX577" s="37"/>
    </row>
    <row r="578" spans="76:76" ht="15.75" customHeight="1">
      <c r="BX578" s="37"/>
    </row>
    <row r="579" spans="76:76" ht="15.75" customHeight="1">
      <c r="BX579" s="37"/>
    </row>
    <row r="580" spans="76:76" ht="15.75" customHeight="1">
      <c r="BX580" s="37"/>
    </row>
    <row r="581" spans="76:76" ht="15.75" customHeight="1">
      <c r="BX581" s="37"/>
    </row>
    <row r="582" spans="76:76" ht="15.75" customHeight="1">
      <c r="BX582" s="37"/>
    </row>
    <row r="583" spans="76:76" ht="15.75" customHeight="1">
      <c r="BX583" s="37"/>
    </row>
    <row r="584" spans="76:76" ht="15.75" customHeight="1">
      <c r="BX584" s="37"/>
    </row>
    <row r="585" spans="76:76" ht="15.75" customHeight="1">
      <c r="BX585" s="37"/>
    </row>
    <row r="586" spans="76:76" ht="15.75" customHeight="1">
      <c r="BX586" s="37"/>
    </row>
    <row r="587" spans="76:76" ht="15.75" customHeight="1">
      <c r="BX587" s="37"/>
    </row>
    <row r="588" spans="76:76" ht="15.75" customHeight="1">
      <c r="BX588" s="37"/>
    </row>
    <row r="589" spans="76:76" ht="15.75" customHeight="1">
      <c r="BX589" s="37"/>
    </row>
    <row r="590" spans="76:76" ht="15.75" customHeight="1">
      <c r="BX590" s="37"/>
    </row>
    <row r="591" spans="76:76" ht="15.75" customHeight="1">
      <c r="BX591" s="37"/>
    </row>
    <row r="592" spans="76:76" ht="15.75" customHeight="1">
      <c r="BX592" s="37"/>
    </row>
    <row r="593" spans="76:76" ht="15.75" customHeight="1">
      <c r="BX593" s="37"/>
    </row>
    <row r="594" spans="76:76" ht="15.75" customHeight="1">
      <c r="BX594" s="37"/>
    </row>
    <row r="595" spans="76:76" ht="15.75" customHeight="1">
      <c r="BX595" s="37"/>
    </row>
    <row r="596" spans="76:76" ht="15.75" customHeight="1">
      <c r="BX596" s="37"/>
    </row>
    <row r="597" spans="76:76" ht="15.75" customHeight="1">
      <c r="BX597" s="37"/>
    </row>
    <row r="598" spans="76:76" ht="15.75" customHeight="1">
      <c r="BX598" s="37"/>
    </row>
    <row r="599" spans="76:76" ht="15.75" customHeight="1">
      <c r="BX599" s="37"/>
    </row>
    <row r="600" spans="76:76" ht="15.75" customHeight="1">
      <c r="BX600" s="37"/>
    </row>
    <row r="601" spans="76:76" ht="15.75" customHeight="1">
      <c r="BX601" s="37"/>
    </row>
    <row r="602" spans="76:76" ht="15.75" customHeight="1">
      <c r="BX602" s="37"/>
    </row>
    <row r="603" spans="76:76" ht="15.75" customHeight="1">
      <c r="BX603" s="37"/>
    </row>
    <row r="604" spans="76:76" ht="15.75" customHeight="1">
      <c r="BX604" s="37"/>
    </row>
    <row r="605" spans="76:76" ht="15.75" customHeight="1">
      <c r="BX605" s="37"/>
    </row>
    <row r="606" spans="76:76" ht="15.75" customHeight="1">
      <c r="BX606" s="37"/>
    </row>
    <row r="607" spans="76:76" ht="15.75" customHeight="1">
      <c r="BX607" s="37"/>
    </row>
    <row r="608" spans="76:76" ht="15.75" customHeight="1">
      <c r="BX608" s="37"/>
    </row>
    <row r="609" spans="76:76" ht="15.75" customHeight="1">
      <c r="BX609" s="37"/>
    </row>
    <row r="610" spans="76:76" ht="15.75" customHeight="1">
      <c r="BX610" s="37"/>
    </row>
    <row r="611" spans="76:76" ht="15.75" customHeight="1">
      <c r="BX611" s="37"/>
    </row>
    <row r="612" spans="76:76" ht="15.75" customHeight="1">
      <c r="BX612" s="37"/>
    </row>
    <row r="613" spans="76:76" ht="15.75" customHeight="1">
      <c r="BX613" s="37"/>
    </row>
    <row r="614" spans="76:76" ht="15.75" customHeight="1">
      <c r="BX614" s="37"/>
    </row>
    <row r="615" spans="76:76" ht="15.75" customHeight="1">
      <c r="BX615" s="37"/>
    </row>
    <row r="616" spans="76:76" ht="15.75" customHeight="1">
      <c r="BX616" s="37"/>
    </row>
    <row r="617" spans="76:76" ht="15.75" customHeight="1">
      <c r="BX617" s="37"/>
    </row>
    <row r="618" spans="76:76" ht="15.75" customHeight="1">
      <c r="BX618" s="37"/>
    </row>
    <row r="619" spans="76:76" ht="15.75" customHeight="1">
      <c r="BX619" s="37"/>
    </row>
    <row r="620" spans="76:76" ht="15.75" customHeight="1">
      <c r="BX620" s="37"/>
    </row>
    <row r="621" spans="76:76" ht="15.75" customHeight="1">
      <c r="BX621" s="37"/>
    </row>
    <row r="622" spans="76:76" ht="15.75" customHeight="1">
      <c r="BX622" s="37"/>
    </row>
    <row r="623" spans="76:76" ht="15.75" customHeight="1">
      <c r="BX623" s="37"/>
    </row>
    <row r="624" spans="76:76" ht="15.75" customHeight="1">
      <c r="BX624" s="37"/>
    </row>
    <row r="625" spans="76:76" ht="15.75" customHeight="1">
      <c r="BX625" s="37"/>
    </row>
    <row r="626" spans="76:76" ht="15.75" customHeight="1">
      <c r="BX626" s="37"/>
    </row>
    <row r="627" spans="76:76" ht="15.75" customHeight="1">
      <c r="BX627" s="37"/>
    </row>
    <row r="628" spans="76:76" ht="15.75" customHeight="1">
      <c r="BX628" s="37"/>
    </row>
    <row r="629" spans="76:76" ht="15.75" customHeight="1">
      <c r="BX629" s="37"/>
    </row>
    <row r="630" spans="76:76" ht="15.75" customHeight="1">
      <c r="BX630" s="37"/>
    </row>
    <row r="631" spans="76:76" ht="15.75" customHeight="1">
      <c r="BX631" s="37"/>
    </row>
    <row r="632" spans="76:76" ht="15.75" customHeight="1">
      <c r="BX632" s="37"/>
    </row>
    <row r="633" spans="76:76" ht="15.75" customHeight="1">
      <c r="BX633" s="37"/>
    </row>
    <row r="634" spans="76:76" ht="15.75" customHeight="1">
      <c r="BX634" s="37"/>
    </row>
    <row r="635" spans="76:76" ht="15.75" customHeight="1">
      <c r="BX635" s="37"/>
    </row>
    <row r="636" spans="76:76" ht="15.75" customHeight="1">
      <c r="BX636" s="37"/>
    </row>
    <row r="637" spans="76:76" ht="15.75" customHeight="1">
      <c r="BX637" s="37"/>
    </row>
    <row r="638" spans="76:76" ht="15.75" customHeight="1">
      <c r="BX638" s="37"/>
    </row>
    <row r="639" spans="76:76" ht="15.75" customHeight="1">
      <c r="BX639" s="37"/>
    </row>
    <row r="640" spans="76:76" ht="15.75" customHeight="1">
      <c r="BX640" s="37"/>
    </row>
    <row r="641" spans="76:76" ht="15.75" customHeight="1">
      <c r="BX641" s="37"/>
    </row>
    <row r="642" spans="76:76" ht="15.75" customHeight="1">
      <c r="BX642" s="37"/>
    </row>
    <row r="643" spans="76:76" ht="15.75" customHeight="1">
      <c r="BX643" s="37"/>
    </row>
    <row r="644" spans="76:76" ht="15.75" customHeight="1">
      <c r="BX644" s="37"/>
    </row>
    <row r="645" spans="76:76" ht="15.75" customHeight="1">
      <c r="BX645" s="37"/>
    </row>
    <row r="646" spans="76:76" ht="15.75" customHeight="1">
      <c r="BX646" s="37"/>
    </row>
    <row r="647" spans="76:76" ht="15.75" customHeight="1">
      <c r="BX647" s="37"/>
    </row>
    <row r="648" spans="76:76" ht="15.75" customHeight="1">
      <c r="BX648" s="37"/>
    </row>
    <row r="649" spans="76:76" ht="15.75" customHeight="1">
      <c r="BX649" s="37"/>
    </row>
    <row r="650" spans="76:76" ht="15.75" customHeight="1">
      <c r="BX650" s="37"/>
    </row>
    <row r="651" spans="76:76" ht="15.75" customHeight="1">
      <c r="BX651" s="37"/>
    </row>
    <row r="652" spans="76:76" ht="15.75" customHeight="1">
      <c r="BX652" s="37"/>
    </row>
    <row r="653" spans="76:76" ht="15.75" customHeight="1">
      <c r="BX653" s="37"/>
    </row>
    <row r="654" spans="76:76" ht="15.75" customHeight="1">
      <c r="BX654" s="37"/>
    </row>
    <row r="655" spans="76:76" ht="15.75" customHeight="1">
      <c r="BX655" s="37"/>
    </row>
    <row r="656" spans="76:76" ht="15.75" customHeight="1">
      <c r="BX656" s="37"/>
    </row>
    <row r="657" spans="76:76" ht="15.75" customHeight="1">
      <c r="BX657" s="37"/>
    </row>
    <row r="658" spans="76:76" ht="15.75" customHeight="1">
      <c r="BX658" s="37"/>
    </row>
    <row r="659" spans="76:76" ht="15.75" customHeight="1">
      <c r="BX659" s="37"/>
    </row>
    <row r="660" spans="76:76" ht="15.75" customHeight="1">
      <c r="BX660" s="37"/>
    </row>
    <row r="661" spans="76:76" ht="15.75" customHeight="1">
      <c r="BX661" s="37"/>
    </row>
    <row r="662" spans="76:76" ht="15.75" customHeight="1">
      <c r="BX662" s="37"/>
    </row>
    <row r="663" spans="76:76" ht="15.75" customHeight="1">
      <c r="BX663" s="37"/>
    </row>
    <row r="664" spans="76:76" ht="15.75" customHeight="1">
      <c r="BX664" s="37"/>
    </row>
    <row r="665" spans="76:76" ht="15.75" customHeight="1">
      <c r="BX665" s="37"/>
    </row>
    <row r="666" spans="76:76" ht="15.75" customHeight="1">
      <c r="BX666" s="37"/>
    </row>
    <row r="667" spans="76:76" ht="15.75" customHeight="1">
      <c r="BX667" s="37"/>
    </row>
    <row r="668" spans="76:76" ht="15.75" customHeight="1">
      <c r="BX668" s="37"/>
    </row>
    <row r="669" spans="76:76" ht="15.75" customHeight="1">
      <c r="BX669" s="37"/>
    </row>
    <row r="670" spans="76:76" ht="15.75" customHeight="1">
      <c r="BX670" s="37"/>
    </row>
    <row r="671" spans="76:76" ht="15.75" customHeight="1">
      <c r="BX671" s="37"/>
    </row>
    <row r="672" spans="76:76" ht="15.75" customHeight="1">
      <c r="BX672" s="37"/>
    </row>
    <row r="673" spans="76:76" ht="15.75" customHeight="1">
      <c r="BX673" s="37"/>
    </row>
    <row r="674" spans="76:76" ht="15.75" customHeight="1">
      <c r="BX674" s="37"/>
    </row>
    <row r="675" spans="76:76" ht="15.75" customHeight="1">
      <c r="BX675" s="37"/>
    </row>
    <row r="676" spans="76:76" ht="15.75" customHeight="1">
      <c r="BX676" s="37"/>
    </row>
    <row r="677" spans="76:76" ht="15.75" customHeight="1">
      <c r="BX677" s="37"/>
    </row>
    <row r="678" spans="76:76" ht="15.75" customHeight="1">
      <c r="BX678" s="37"/>
    </row>
    <row r="679" spans="76:76" ht="15.75" customHeight="1">
      <c r="BX679" s="37"/>
    </row>
    <row r="680" spans="76:76" ht="15.75" customHeight="1">
      <c r="BX680" s="37"/>
    </row>
    <row r="681" spans="76:76" ht="15.75" customHeight="1">
      <c r="BX681" s="37"/>
    </row>
    <row r="682" spans="76:76" ht="15.75" customHeight="1">
      <c r="BX682" s="37"/>
    </row>
    <row r="683" spans="76:76" ht="15.75" customHeight="1">
      <c r="BX683" s="37"/>
    </row>
    <row r="684" spans="76:76" ht="15.75" customHeight="1">
      <c r="BX684" s="37"/>
    </row>
    <row r="685" spans="76:76" ht="15.75" customHeight="1">
      <c r="BX685" s="37"/>
    </row>
    <row r="686" spans="76:76" ht="15.75" customHeight="1">
      <c r="BX686" s="37"/>
    </row>
    <row r="687" spans="76:76" ht="15.75" customHeight="1">
      <c r="BX687" s="37"/>
    </row>
    <row r="688" spans="76:76" ht="15.75" customHeight="1">
      <c r="BX688" s="37"/>
    </row>
    <row r="689" spans="76:76" ht="15.75" customHeight="1">
      <c r="BX689" s="37"/>
    </row>
    <row r="690" spans="76:76" ht="15.75" customHeight="1">
      <c r="BX690" s="37"/>
    </row>
    <row r="691" spans="76:76" ht="15.75" customHeight="1">
      <c r="BX691" s="37"/>
    </row>
    <row r="692" spans="76:76" ht="15.75" customHeight="1">
      <c r="BX692" s="37"/>
    </row>
    <row r="693" spans="76:76" ht="15.75" customHeight="1">
      <c r="BX693" s="37"/>
    </row>
    <row r="694" spans="76:76" ht="15.75" customHeight="1">
      <c r="BX694" s="37"/>
    </row>
    <row r="695" spans="76:76" ht="15.75" customHeight="1">
      <c r="BX695" s="37"/>
    </row>
    <row r="696" spans="76:76" ht="15.75" customHeight="1">
      <c r="BX696" s="37"/>
    </row>
    <row r="697" spans="76:76" ht="15.75" customHeight="1">
      <c r="BX697" s="37"/>
    </row>
    <row r="698" spans="76:76" ht="15.75" customHeight="1">
      <c r="BX698" s="37"/>
    </row>
    <row r="699" spans="76:76" ht="15.75" customHeight="1">
      <c r="BX699" s="37"/>
    </row>
    <row r="700" spans="76:76" ht="15.75" customHeight="1">
      <c r="BX700" s="37"/>
    </row>
    <row r="701" spans="76:76" ht="15.75" customHeight="1">
      <c r="BX701" s="37"/>
    </row>
    <row r="702" spans="76:76" ht="15.75" customHeight="1">
      <c r="BX702" s="37"/>
    </row>
    <row r="703" spans="76:76" ht="15.75" customHeight="1">
      <c r="BX703" s="37"/>
    </row>
    <row r="704" spans="76:76" ht="15.75" customHeight="1">
      <c r="BX704" s="37"/>
    </row>
    <row r="705" spans="76:76" ht="15.75" customHeight="1">
      <c r="BX705" s="37"/>
    </row>
    <row r="706" spans="76:76" ht="15.75" customHeight="1">
      <c r="BX706" s="37"/>
    </row>
    <row r="707" spans="76:76" ht="15.75" customHeight="1">
      <c r="BX707" s="37"/>
    </row>
    <row r="708" spans="76:76" ht="15.75" customHeight="1">
      <c r="BX708" s="37"/>
    </row>
    <row r="709" spans="76:76" ht="15.75" customHeight="1">
      <c r="BX709" s="37"/>
    </row>
    <row r="710" spans="76:76" ht="15.75" customHeight="1">
      <c r="BX710" s="37"/>
    </row>
    <row r="711" spans="76:76" ht="15.75" customHeight="1">
      <c r="BX711" s="37"/>
    </row>
    <row r="712" spans="76:76" ht="15.75" customHeight="1">
      <c r="BX712" s="37"/>
    </row>
    <row r="713" spans="76:76" ht="15.75" customHeight="1">
      <c r="BX713" s="37"/>
    </row>
    <row r="714" spans="76:76" ht="15.75" customHeight="1">
      <c r="BX714" s="37"/>
    </row>
    <row r="715" spans="76:76" ht="15.75" customHeight="1">
      <c r="BX715" s="37"/>
    </row>
    <row r="716" spans="76:76" ht="15.75" customHeight="1">
      <c r="BX716" s="37"/>
    </row>
    <row r="717" spans="76:76" ht="15.75" customHeight="1">
      <c r="BX717" s="37"/>
    </row>
    <row r="718" spans="76:76" ht="15.75" customHeight="1">
      <c r="BX718" s="37"/>
    </row>
    <row r="719" spans="76:76" ht="15.75" customHeight="1">
      <c r="BX719" s="37"/>
    </row>
    <row r="720" spans="76:76" ht="15.75" customHeight="1">
      <c r="BX720" s="37"/>
    </row>
    <row r="721" spans="76:76" ht="15.75" customHeight="1">
      <c r="BX721" s="37"/>
    </row>
    <row r="722" spans="76:76" ht="15.75" customHeight="1">
      <c r="BX722" s="37"/>
    </row>
    <row r="723" spans="76:76" ht="15.75" customHeight="1">
      <c r="BX723" s="37"/>
    </row>
    <row r="724" spans="76:76" ht="15.75" customHeight="1">
      <c r="BX724" s="37"/>
    </row>
    <row r="725" spans="76:76" ht="15.75" customHeight="1">
      <c r="BX725" s="37"/>
    </row>
    <row r="726" spans="76:76" ht="15.75" customHeight="1">
      <c r="BX726" s="37"/>
    </row>
    <row r="727" spans="76:76" ht="15.75" customHeight="1">
      <c r="BX727" s="37"/>
    </row>
    <row r="728" spans="76:76" ht="15.75" customHeight="1">
      <c r="BX728" s="37"/>
    </row>
    <row r="729" spans="76:76" ht="15.75" customHeight="1">
      <c r="BX729" s="37"/>
    </row>
    <row r="730" spans="76:76" ht="15.75" customHeight="1">
      <c r="BX730" s="37"/>
    </row>
    <row r="731" spans="76:76" ht="15.75" customHeight="1">
      <c r="BX731" s="37"/>
    </row>
    <row r="732" spans="76:76" ht="15.75" customHeight="1">
      <c r="BX732" s="37"/>
    </row>
    <row r="733" spans="76:76" ht="15.75" customHeight="1">
      <c r="BX733" s="37"/>
    </row>
    <row r="734" spans="76:76" ht="15.75" customHeight="1">
      <c r="BX734" s="37"/>
    </row>
    <row r="735" spans="76:76" ht="15.75" customHeight="1">
      <c r="BX735" s="37"/>
    </row>
    <row r="736" spans="76:76" ht="15.75" customHeight="1">
      <c r="BX736" s="37"/>
    </row>
    <row r="737" spans="76:76" ht="15.75" customHeight="1">
      <c r="BX737" s="37"/>
    </row>
    <row r="738" spans="76:76" ht="15.75" customHeight="1">
      <c r="BX738" s="37"/>
    </row>
    <row r="739" spans="76:76" ht="15.75" customHeight="1">
      <c r="BX739" s="37"/>
    </row>
    <row r="740" spans="76:76" ht="15.75" customHeight="1">
      <c r="BX740" s="37"/>
    </row>
    <row r="741" spans="76:76" ht="15.75" customHeight="1">
      <c r="BX741" s="37"/>
    </row>
    <row r="742" spans="76:76" ht="15.75" customHeight="1">
      <c r="BX742" s="37"/>
    </row>
    <row r="743" spans="76:76" ht="15.75" customHeight="1">
      <c r="BX743" s="37"/>
    </row>
    <row r="744" spans="76:76" ht="15.75" customHeight="1">
      <c r="BX744" s="37"/>
    </row>
    <row r="745" spans="76:76" ht="15.75" customHeight="1">
      <c r="BX745" s="37"/>
    </row>
    <row r="746" spans="76:76" ht="15.75" customHeight="1">
      <c r="BX746" s="37"/>
    </row>
    <row r="747" spans="76:76" ht="15.75" customHeight="1">
      <c r="BX747" s="37"/>
    </row>
    <row r="748" spans="76:76" ht="15.75" customHeight="1">
      <c r="BX748" s="37"/>
    </row>
    <row r="749" spans="76:76" ht="15.75" customHeight="1">
      <c r="BX749" s="37"/>
    </row>
    <row r="750" spans="76:76" ht="15.75" customHeight="1">
      <c r="BX750" s="37"/>
    </row>
    <row r="751" spans="76:76" ht="15.75" customHeight="1">
      <c r="BX751" s="37"/>
    </row>
    <row r="752" spans="76:76" ht="15.75" customHeight="1">
      <c r="BX752" s="37"/>
    </row>
    <row r="753" spans="76:76" ht="15.75" customHeight="1">
      <c r="BX753" s="37"/>
    </row>
    <row r="754" spans="76:76" ht="15.75" customHeight="1">
      <c r="BX754" s="37"/>
    </row>
    <row r="755" spans="76:76" ht="15.75" customHeight="1">
      <c r="BX755" s="37"/>
    </row>
    <row r="756" spans="76:76" ht="15.75" customHeight="1">
      <c r="BX756" s="37"/>
    </row>
    <row r="757" spans="76:76" ht="15.75" customHeight="1">
      <c r="BX757" s="37"/>
    </row>
    <row r="758" spans="76:76" ht="15.75" customHeight="1">
      <c r="BX758" s="37"/>
    </row>
    <row r="759" spans="76:76" ht="15.75" customHeight="1">
      <c r="BX759" s="37"/>
    </row>
    <row r="760" spans="76:76" ht="15.75" customHeight="1">
      <c r="BX760" s="37"/>
    </row>
    <row r="761" spans="76:76" ht="15.75" customHeight="1">
      <c r="BX761" s="37"/>
    </row>
    <row r="762" spans="76:76" ht="15.75" customHeight="1">
      <c r="BX762" s="37"/>
    </row>
    <row r="763" spans="76:76" ht="15.75" customHeight="1">
      <c r="BX763" s="37"/>
    </row>
    <row r="764" spans="76:76" ht="15.75" customHeight="1">
      <c r="BX764" s="37"/>
    </row>
    <row r="765" spans="76:76" ht="15.75" customHeight="1">
      <c r="BX765" s="37"/>
    </row>
    <row r="766" spans="76:76" ht="15.75" customHeight="1">
      <c r="BX766" s="37"/>
    </row>
    <row r="767" spans="76:76" ht="15.75" customHeight="1">
      <c r="BX767" s="37"/>
    </row>
    <row r="768" spans="76:76" ht="15.75" customHeight="1">
      <c r="BX768" s="37"/>
    </row>
    <row r="769" spans="76:76" ht="15.75" customHeight="1">
      <c r="BX769" s="37"/>
    </row>
    <row r="770" spans="76:76" ht="15.75" customHeight="1">
      <c r="BX770" s="37"/>
    </row>
    <row r="771" spans="76:76" ht="15.75" customHeight="1">
      <c r="BX771" s="37"/>
    </row>
    <row r="772" spans="76:76" ht="15.75" customHeight="1">
      <c r="BX772" s="37"/>
    </row>
    <row r="773" spans="76:76" ht="15.75" customHeight="1">
      <c r="BX773" s="37"/>
    </row>
    <row r="774" spans="76:76" ht="15.75" customHeight="1">
      <c r="BX774" s="37"/>
    </row>
    <row r="775" spans="76:76" ht="15.75" customHeight="1">
      <c r="BX775" s="37"/>
    </row>
    <row r="776" spans="76:76" ht="15.75" customHeight="1">
      <c r="BX776" s="37"/>
    </row>
    <row r="777" spans="76:76" ht="15.75" customHeight="1">
      <c r="BX777" s="37"/>
    </row>
    <row r="778" spans="76:76" ht="15.75" customHeight="1">
      <c r="BX778" s="37"/>
    </row>
    <row r="779" spans="76:76" ht="15.75" customHeight="1">
      <c r="BX779" s="37"/>
    </row>
    <row r="780" spans="76:76" ht="15.75" customHeight="1">
      <c r="BX780" s="37"/>
    </row>
    <row r="781" spans="76:76" ht="15.75" customHeight="1">
      <c r="BX781" s="37"/>
    </row>
    <row r="782" spans="76:76" ht="15.75" customHeight="1">
      <c r="BX782" s="37"/>
    </row>
    <row r="783" spans="76:76" ht="15.75" customHeight="1">
      <c r="BX783" s="37"/>
    </row>
    <row r="784" spans="76:76" ht="15.75" customHeight="1">
      <c r="BX784" s="37"/>
    </row>
    <row r="785" spans="76:76" ht="15.75" customHeight="1">
      <c r="BX785" s="37"/>
    </row>
    <row r="786" spans="76:76" ht="15.75" customHeight="1">
      <c r="BX786" s="37"/>
    </row>
    <row r="787" spans="76:76" ht="15.75" customHeight="1">
      <c r="BX787" s="37"/>
    </row>
    <row r="788" spans="76:76" ht="15.75" customHeight="1">
      <c r="BX788" s="37"/>
    </row>
    <row r="789" spans="76:76" ht="15.75" customHeight="1">
      <c r="BX789" s="37"/>
    </row>
    <row r="790" spans="76:76" ht="15.75" customHeight="1">
      <c r="BX790" s="37"/>
    </row>
    <row r="791" spans="76:76" ht="15.75" customHeight="1">
      <c r="BX791" s="37"/>
    </row>
    <row r="792" spans="76:76" ht="15.75" customHeight="1">
      <c r="BX792" s="37"/>
    </row>
    <row r="793" spans="76:76" ht="15.75" customHeight="1">
      <c r="BX793" s="37"/>
    </row>
    <row r="794" spans="76:76" ht="15.75" customHeight="1">
      <c r="BX794" s="37"/>
    </row>
    <row r="795" spans="76:76" ht="15.75" customHeight="1">
      <c r="BX795" s="37"/>
    </row>
    <row r="796" spans="76:76" ht="15.75" customHeight="1">
      <c r="BX796" s="37"/>
    </row>
    <row r="797" spans="76:76" ht="15.75" customHeight="1">
      <c r="BX797" s="37"/>
    </row>
    <row r="798" spans="76:76" ht="15.75" customHeight="1">
      <c r="BX798" s="37"/>
    </row>
    <row r="799" spans="76:76" ht="15.75" customHeight="1">
      <c r="BX799" s="37"/>
    </row>
    <row r="800" spans="76:76" ht="15.75" customHeight="1">
      <c r="BX800" s="37"/>
    </row>
    <row r="801" spans="76:76" ht="15.75" customHeight="1">
      <c r="BX801" s="37"/>
    </row>
    <row r="802" spans="76:76" ht="15.75" customHeight="1">
      <c r="BX802" s="37"/>
    </row>
    <row r="803" spans="76:76" ht="15.75" customHeight="1">
      <c r="BX803" s="37"/>
    </row>
    <row r="804" spans="76:76" ht="15.75" customHeight="1">
      <c r="BX804" s="37"/>
    </row>
    <row r="805" spans="76:76" ht="15.75" customHeight="1">
      <c r="BX805" s="37"/>
    </row>
    <row r="806" spans="76:76" ht="15.75" customHeight="1">
      <c r="BX806" s="37"/>
    </row>
    <row r="807" spans="76:76" ht="15.75" customHeight="1">
      <c r="BX807" s="37"/>
    </row>
    <row r="808" spans="76:76" ht="15.75" customHeight="1">
      <c r="BX808" s="37"/>
    </row>
    <row r="809" spans="76:76" ht="15.75" customHeight="1">
      <c r="BX809" s="37"/>
    </row>
    <row r="810" spans="76:76" ht="15.75" customHeight="1">
      <c r="BX810" s="37"/>
    </row>
    <row r="811" spans="76:76" ht="15.75" customHeight="1">
      <c r="BX811" s="37"/>
    </row>
    <row r="812" spans="76:76" ht="15.75" customHeight="1">
      <c r="BX812" s="37"/>
    </row>
    <row r="813" spans="76:76" ht="15.75" customHeight="1">
      <c r="BX813" s="37"/>
    </row>
    <row r="814" spans="76:76" ht="15.75" customHeight="1">
      <c r="BX814" s="37"/>
    </row>
    <row r="815" spans="76:76" ht="15.75" customHeight="1">
      <c r="BX815" s="37"/>
    </row>
    <row r="816" spans="76:76" ht="15.75" customHeight="1">
      <c r="BX816" s="37"/>
    </row>
    <row r="817" spans="76:76" ht="15.75" customHeight="1">
      <c r="BX817" s="37"/>
    </row>
    <row r="818" spans="76:76" ht="15.75" customHeight="1">
      <c r="BX818" s="37"/>
    </row>
    <row r="819" spans="76:76" ht="15.75" customHeight="1">
      <c r="BX819" s="37"/>
    </row>
    <row r="820" spans="76:76" ht="15.75" customHeight="1">
      <c r="BX820" s="37"/>
    </row>
    <row r="821" spans="76:76" ht="15.75" customHeight="1">
      <c r="BX821" s="37"/>
    </row>
    <row r="822" spans="76:76" ht="15.75" customHeight="1">
      <c r="BX822" s="37"/>
    </row>
    <row r="823" spans="76:76" ht="15.75" customHeight="1">
      <c r="BX823" s="37"/>
    </row>
    <row r="824" spans="76:76" ht="15.75" customHeight="1">
      <c r="BX824" s="37"/>
    </row>
    <row r="825" spans="76:76" ht="15.75" customHeight="1">
      <c r="BX825" s="37"/>
    </row>
    <row r="826" spans="76:76" ht="15.75" customHeight="1">
      <c r="BX826" s="37"/>
    </row>
    <row r="827" spans="76:76" ht="15.75" customHeight="1">
      <c r="BX827" s="37"/>
    </row>
    <row r="828" spans="76:76" ht="15.75" customHeight="1">
      <c r="BX828" s="37"/>
    </row>
    <row r="829" spans="76:76" ht="15.75" customHeight="1">
      <c r="BX829" s="37"/>
    </row>
    <row r="830" spans="76:76" ht="15.75" customHeight="1">
      <c r="BX830" s="37"/>
    </row>
    <row r="831" spans="76:76" ht="15.75" customHeight="1">
      <c r="BX831" s="37"/>
    </row>
    <row r="832" spans="76:76" ht="15.75" customHeight="1">
      <c r="BX832" s="37"/>
    </row>
    <row r="833" spans="76:76" ht="15.75" customHeight="1">
      <c r="BX833" s="37"/>
    </row>
    <row r="834" spans="76:76" ht="15.75" customHeight="1">
      <c r="BX834" s="37"/>
    </row>
    <row r="835" spans="76:76" ht="15.75" customHeight="1">
      <c r="BX835" s="37"/>
    </row>
    <row r="836" spans="76:76" ht="15.75" customHeight="1">
      <c r="BX836" s="37"/>
    </row>
    <row r="837" spans="76:76" ht="15.75" customHeight="1">
      <c r="BX837" s="37"/>
    </row>
    <row r="838" spans="76:76" ht="15.75" customHeight="1">
      <c r="BX838" s="37"/>
    </row>
    <row r="839" spans="76:76" ht="15.75" customHeight="1">
      <c r="BX839" s="37"/>
    </row>
    <row r="840" spans="76:76" ht="15.75" customHeight="1">
      <c r="BX840" s="37"/>
    </row>
    <row r="841" spans="76:76" ht="15.75" customHeight="1">
      <c r="BX841" s="37"/>
    </row>
    <row r="842" spans="76:76" ht="15.75" customHeight="1">
      <c r="BX842" s="37"/>
    </row>
    <row r="843" spans="76:76" ht="15.75" customHeight="1">
      <c r="BX843" s="37"/>
    </row>
    <row r="844" spans="76:76" ht="15.75" customHeight="1">
      <c r="BX844" s="37"/>
    </row>
    <row r="845" spans="76:76" ht="15.75" customHeight="1">
      <c r="BX845" s="37"/>
    </row>
    <row r="846" spans="76:76" ht="15.75" customHeight="1">
      <c r="BX846" s="37"/>
    </row>
    <row r="847" spans="76:76" ht="15.75" customHeight="1">
      <c r="BX847" s="37"/>
    </row>
    <row r="848" spans="76:76" ht="15.75" customHeight="1">
      <c r="BX848" s="37"/>
    </row>
    <row r="849" spans="76:76" ht="15.75" customHeight="1">
      <c r="BX849" s="37"/>
    </row>
    <row r="850" spans="76:76" ht="15.75" customHeight="1">
      <c r="BX850" s="37"/>
    </row>
    <row r="851" spans="76:76" ht="15.75" customHeight="1">
      <c r="BX851" s="37"/>
    </row>
    <row r="852" spans="76:76" ht="15.75" customHeight="1">
      <c r="BX852" s="37"/>
    </row>
    <row r="853" spans="76:76" ht="15.75" customHeight="1">
      <c r="BX853" s="37"/>
    </row>
    <row r="854" spans="76:76" ht="15.75" customHeight="1">
      <c r="BX854" s="37"/>
    </row>
    <row r="855" spans="76:76" ht="15.75" customHeight="1">
      <c r="BX855" s="37"/>
    </row>
    <row r="856" spans="76:76" ht="15.75" customHeight="1">
      <c r="BX856" s="37"/>
    </row>
    <row r="857" spans="76:76" ht="15.75" customHeight="1">
      <c r="BX857" s="37"/>
    </row>
    <row r="858" spans="76:76" ht="15.75" customHeight="1">
      <c r="BX858" s="37"/>
    </row>
    <row r="859" spans="76:76" ht="15.75" customHeight="1">
      <c r="BX859" s="37"/>
    </row>
    <row r="860" spans="76:76" ht="15.75" customHeight="1">
      <c r="BX860" s="37"/>
    </row>
    <row r="861" spans="76:76" ht="15.75" customHeight="1">
      <c r="BX861" s="37"/>
    </row>
    <row r="862" spans="76:76" ht="15.75" customHeight="1">
      <c r="BX862" s="37"/>
    </row>
    <row r="863" spans="76:76" ht="15.75" customHeight="1">
      <c r="BX863" s="37"/>
    </row>
    <row r="864" spans="76:76" ht="15.75" customHeight="1">
      <c r="BX864" s="37"/>
    </row>
    <row r="865" spans="76:76" ht="15.75" customHeight="1">
      <c r="BX865" s="37"/>
    </row>
    <row r="866" spans="76:76" ht="15.75" customHeight="1">
      <c r="BX866" s="37"/>
    </row>
    <row r="867" spans="76:76" ht="15.75" customHeight="1">
      <c r="BX867" s="37"/>
    </row>
    <row r="868" spans="76:76" ht="15.75" customHeight="1">
      <c r="BX868" s="37"/>
    </row>
    <row r="869" spans="76:76" ht="15.75" customHeight="1">
      <c r="BX869" s="37"/>
    </row>
    <row r="870" spans="76:76" ht="15.75" customHeight="1">
      <c r="BX870" s="37"/>
    </row>
    <row r="871" spans="76:76" ht="15.75" customHeight="1">
      <c r="BX871" s="37"/>
    </row>
    <row r="872" spans="76:76" ht="15.75" customHeight="1">
      <c r="BX872" s="37"/>
    </row>
    <row r="873" spans="76:76" ht="15.75" customHeight="1">
      <c r="BX873" s="37"/>
    </row>
    <row r="874" spans="76:76" ht="15.75" customHeight="1">
      <c r="BX874" s="37"/>
    </row>
    <row r="875" spans="76:76" ht="15.75" customHeight="1">
      <c r="BX875" s="37"/>
    </row>
    <row r="876" spans="76:76" ht="15.75" customHeight="1">
      <c r="BX876" s="37"/>
    </row>
    <row r="877" spans="76:76" ht="15.75" customHeight="1">
      <c r="BX877" s="37"/>
    </row>
    <row r="878" spans="76:76" ht="15.75" customHeight="1">
      <c r="BX878" s="37"/>
    </row>
    <row r="879" spans="76:76" ht="15.75" customHeight="1">
      <c r="BX879" s="37"/>
    </row>
    <row r="880" spans="76:76" ht="15.75" customHeight="1">
      <c r="BX880" s="37"/>
    </row>
    <row r="881" spans="76:76" ht="15.75" customHeight="1">
      <c r="BX881" s="37"/>
    </row>
    <row r="882" spans="76:76" ht="15.75" customHeight="1">
      <c r="BX882" s="37"/>
    </row>
    <row r="883" spans="76:76" ht="15.75" customHeight="1">
      <c r="BX883" s="37"/>
    </row>
    <row r="884" spans="76:76" ht="15.75" customHeight="1">
      <c r="BX884" s="37"/>
    </row>
    <row r="885" spans="76:76" ht="15.75" customHeight="1">
      <c r="BX885" s="37"/>
    </row>
    <row r="886" spans="76:76" ht="15.75" customHeight="1">
      <c r="BX886" s="37"/>
    </row>
    <row r="887" spans="76:76" ht="15.75" customHeight="1">
      <c r="BX887" s="37"/>
    </row>
    <row r="888" spans="76:76" ht="15.75" customHeight="1">
      <c r="BX888" s="37"/>
    </row>
    <row r="889" spans="76:76" ht="15.75" customHeight="1">
      <c r="BX889" s="37"/>
    </row>
    <row r="890" spans="76:76" ht="15.75" customHeight="1">
      <c r="BX890" s="37"/>
    </row>
    <row r="891" spans="76:76" ht="15.75" customHeight="1">
      <c r="BX891" s="37"/>
    </row>
    <row r="892" spans="76:76" ht="15.75" customHeight="1">
      <c r="BX892" s="37"/>
    </row>
    <row r="893" spans="76:76" ht="15.75" customHeight="1">
      <c r="BX893" s="37"/>
    </row>
    <row r="894" spans="76:76" ht="15.75" customHeight="1">
      <c r="BX894" s="37"/>
    </row>
    <row r="895" spans="76:76" ht="15.75" customHeight="1">
      <c r="BX895" s="37"/>
    </row>
    <row r="896" spans="76:76" ht="15.75" customHeight="1">
      <c r="BX896" s="37"/>
    </row>
    <row r="897" spans="76:76" ht="15.75" customHeight="1">
      <c r="BX897" s="37"/>
    </row>
    <row r="898" spans="76:76" ht="15.75" customHeight="1">
      <c r="BX898" s="37"/>
    </row>
    <row r="899" spans="76:76" ht="15.75" customHeight="1">
      <c r="BX899" s="37"/>
    </row>
    <row r="900" spans="76:76" ht="15.75" customHeight="1">
      <c r="BX900" s="37"/>
    </row>
    <row r="901" spans="76:76" ht="15.75" customHeight="1">
      <c r="BX901" s="37"/>
    </row>
    <row r="902" spans="76:76" ht="15.75" customHeight="1">
      <c r="BX902" s="37"/>
    </row>
    <row r="903" spans="76:76" ht="15.75" customHeight="1">
      <c r="BX903" s="37"/>
    </row>
    <row r="904" spans="76:76" ht="15.75" customHeight="1">
      <c r="BX904" s="37"/>
    </row>
    <row r="905" spans="76:76" ht="15.75" customHeight="1">
      <c r="BX905" s="37"/>
    </row>
    <row r="906" spans="76:76" ht="15.75" customHeight="1">
      <c r="BX906" s="37"/>
    </row>
    <row r="907" spans="76:76" ht="15.75" customHeight="1">
      <c r="BX907" s="37"/>
    </row>
    <row r="908" spans="76:76" ht="15.75" customHeight="1">
      <c r="BX908" s="37"/>
    </row>
    <row r="909" spans="76:76" ht="15.75" customHeight="1">
      <c r="BX909" s="37"/>
    </row>
    <row r="910" spans="76:76" ht="15.75" customHeight="1">
      <c r="BX910" s="37"/>
    </row>
    <row r="911" spans="76:76" ht="15.75" customHeight="1">
      <c r="BX911" s="37"/>
    </row>
    <row r="912" spans="76:76" ht="15.75" customHeight="1">
      <c r="BX912" s="37"/>
    </row>
    <row r="913" spans="76:76" ht="15.75" customHeight="1">
      <c r="BX913" s="37"/>
    </row>
    <row r="914" spans="76:76" ht="15.75" customHeight="1">
      <c r="BX914" s="37"/>
    </row>
    <row r="915" spans="76:76" ht="15.75" customHeight="1">
      <c r="BX915" s="37"/>
    </row>
    <row r="916" spans="76:76" ht="15.75" customHeight="1">
      <c r="BX916" s="37"/>
    </row>
    <row r="917" spans="76:76" ht="15.75" customHeight="1">
      <c r="BX917" s="37"/>
    </row>
    <row r="918" spans="76:76" ht="15.75" customHeight="1">
      <c r="BX918" s="37"/>
    </row>
    <row r="919" spans="76:76" ht="15.75" customHeight="1">
      <c r="BX919" s="37"/>
    </row>
    <row r="920" spans="76:76" ht="15.75" customHeight="1">
      <c r="BX920" s="37"/>
    </row>
    <row r="921" spans="76:76" ht="15.75" customHeight="1">
      <c r="BX921" s="37"/>
    </row>
    <row r="922" spans="76:76" ht="15.75" customHeight="1">
      <c r="BX922" s="37"/>
    </row>
    <row r="923" spans="76:76" ht="15.75" customHeight="1">
      <c r="BX923" s="37"/>
    </row>
    <row r="924" spans="76:76" ht="15.75" customHeight="1">
      <c r="BX924" s="37"/>
    </row>
    <row r="925" spans="76:76" ht="15.75" customHeight="1">
      <c r="BX925" s="37"/>
    </row>
    <row r="926" spans="76:76" ht="15.75" customHeight="1">
      <c r="BX926" s="37"/>
    </row>
    <row r="927" spans="76:76" ht="15.75" customHeight="1">
      <c r="BX927" s="37"/>
    </row>
    <row r="928" spans="76:76" ht="15.75" customHeight="1">
      <c r="BX928" s="37"/>
    </row>
    <row r="929" spans="76:76" ht="15.75" customHeight="1">
      <c r="BX929" s="37"/>
    </row>
    <row r="930" spans="76:76" ht="15.75" customHeight="1">
      <c r="BX930" s="37"/>
    </row>
    <row r="931" spans="76:76" ht="15.75" customHeight="1">
      <c r="BX931" s="37"/>
    </row>
    <row r="932" spans="76:76" ht="15.75" customHeight="1">
      <c r="BX932" s="37"/>
    </row>
    <row r="933" spans="76:76" ht="15.75" customHeight="1">
      <c r="BX933" s="37"/>
    </row>
    <row r="934" spans="76:76" ht="15.75" customHeight="1">
      <c r="BX934" s="37"/>
    </row>
    <row r="935" spans="76:76" ht="15.75" customHeight="1">
      <c r="BX935" s="37"/>
    </row>
    <row r="936" spans="76:76" ht="15.75" customHeight="1">
      <c r="BX936" s="37"/>
    </row>
    <row r="937" spans="76:76" ht="15.75" customHeight="1">
      <c r="BX937" s="37"/>
    </row>
    <row r="938" spans="76:76" ht="15.75" customHeight="1">
      <c r="BX938" s="37"/>
    </row>
    <row r="939" spans="76:76" ht="15.75" customHeight="1">
      <c r="BX939" s="37"/>
    </row>
    <row r="940" spans="76:76" ht="15.75" customHeight="1">
      <c r="BX940" s="37"/>
    </row>
    <row r="941" spans="76:76" ht="15.75" customHeight="1">
      <c r="BX941" s="37"/>
    </row>
    <row r="942" spans="76:76" ht="15.75" customHeight="1">
      <c r="BX942" s="37"/>
    </row>
    <row r="943" spans="76:76" ht="15.75" customHeight="1">
      <c r="BX943" s="37"/>
    </row>
    <row r="944" spans="76:76" ht="15.75" customHeight="1">
      <c r="BX944" s="37"/>
    </row>
    <row r="945" spans="76:76" ht="15.75" customHeight="1">
      <c r="BX945" s="37"/>
    </row>
    <row r="946" spans="76:76" ht="15.75" customHeight="1">
      <c r="BX946" s="37"/>
    </row>
    <row r="947" spans="76:76" ht="15.75" customHeight="1">
      <c r="BX947" s="37"/>
    </row>
    <row r="948" spans="76:76" ht="15.75" customHeight="1">
      <c r="BX948" s="37"/>
    </row>
    <row r="949" spans="76:76" ht="15.75" customHeight="1">
      <c r="BX949" s="37"/>
    </row>
    <row r="950" spans="76:76" ht="15.75" customHeight="1">
      <c r="BX950" s="37"/>
    </row>
    <row r="951" spans="76:76" ht="15.75" customHeight="1">
      <c r="BX951" s="37"/>
    </row>
    <row r="952" spans="76:76" ht="15.75" customHeight="1">
      <c r="BX952" s="37"/>
    </row>
    <row r="953" spans="76:76" ht="15.75" customHeight="1">
      <c r="BX953" s="37"/>
    </row>
    <row r="954" spans="76:76" ht="15.75" customHeight="1">
      <c r="BX954" s="37"/>
    </row>
    <row r="955" spans="76:76" ht="15.75" customHeight="1">
      <c r="BX955" s="37"/>
    </row>
    <row r="956" spans="76:76" ht="15.75" customHeight="1">
      <c r="BX956" s="37"/>
    </row>
    <row r="957" spans="76:76" ht="15.75" customHeight="1">
      <c r="BX957" s="37"/>
    </row>
    <row r="958" spans="76:76" ht="15.75" customHeight="1">
      <c r="BX958" s="37"/>
    </row>
    <row r="959" spans="76:76" ht="15.75" customHeight="1">
      <c r="BX959" s="37"/>
    </row>
    <row r="960" spans="76:76" ht="15.75" customHeight="1">
      <c r="BX960" s="37"/>
    </row>
    <row r="961" spans="76:76" ht="15.75" customHeight="1">
      <c r="BX961" s="37"/>
    </row>
    <row r="962" spans="76:76" ht="15.75" customHeight="1">
      <c r="BX962" s="37"/>
    </row>
    <row r="963" spans="76:76" ht="15.75" customHeight="1">
      <c r="BX963" s="37"/>
    </row>
    <row r="964" spans="76:76" ht="15.75" customHeight="1">
      <c r="BX964" s="37"/>
    </row>
    <row r="965" spans="76:76" ht="15.75" customHeight="1">
      <c r="BX965" s="37"/>
    </row>
    <row r="966" spans="76:76" ht="15.75" customHeight="1">
      <c r="BX966" s="37"/>
    </row>
    <row r="967" spans="76:76" ht="15.75" customHeight="1">
      <c r="BX967" s="37"/>
    </row>
    <row r="968" spans="76:76" ht="15.75" customHeight="1">
      <c r="BX968" s="37"/>
    </row>
    <row r="969" spans="76:76" ht="15.75" customHeight="1">
      <c r="BX969" s="37"/>
    </row>
    <row r="970" spans="76:76" ht="15.75" customHeight="1">
      <c r="BX970" s="37"/>
    </row>
    <row r="971" spans="76:76" ht="15.75" customHeight="1">
      <c r="BX971" s="37"/>
    </row>
    <row r="972" spans="76:76" ht="15.75" customHeight="1">
      <c r="BX972" s="37"/>
    </row>
    <row r="973" spans="76:76" ht="15.75" customHeight="1">
      <c r="BX973" s="37"/>
    </row>
    <row r="974" spans="76:76" ht="15.75" customHeight="1">
      <c r="BX974" s="37"/>
    </row>
    <row r="975" spans="76:76" ht="15.75" customHeight="1">
      <c r="BX975" s="37"/>
    </row>
    <row r="976" spans="76:76" ht="15.75" customHeight="1">
      <c r="BX976" s="37"/>
    </row>
    <row r="977" spans="76:76" ht="15.75" customHeight="1">
      <c r="BX977" s="37"/>
    </row>
    <row r="978" spans="76:76" ht="15.75" customHeight="1">
      <c r="BX978" s="37"/>
    </row>
    <row r="979" spans="76:76" ht="15.75" customHeight="1">
      <c r="BX979" s="37"/>
    </row>
    <row r="980" spans="76:76" ht="15.75" customHeight="1">
      <c r="BX980" s="37"/>
    </row>
    <row r="981" spans="76:76" ht="15.75" customHeight="1">
      <c r="BX981" s="37"/>
    </row>
    <row r="982" spans="76:76" ht="15.75" customHeight="1">
      <c r="BX982" s="37"/>
    </row>
    <row r="983" spans="76:76" ht="15.75" customHeight="1">
      <c r="BX983" s="37"/>
    </row>
    <row r="984" spans="76:76" ht="15.75" customHeight="1">
      <c r="BX984" s="37"/>
    </row>
    <row r="985" spans="76:76" ht="15.75" customHeight="1">
      <c r="BX985" s="37"/>
    </row>
    <row r="986" spans="76:76" ht="15.75" customHeight="1">
      <c r="BX986" s="37"/>
    </row>
    <row r="987" spans="76:76" ht="15.75" customHeight="1">
      <c r="BX987" s="37"/>
    </row>
    <row r="988" spans="76:76" ht="15.75" customHeight="1">
      <c r="BX988" s="37"/>
    </row>
    <row r="989" spans="76:76" ht="15.75" customHeight="1">
      <c r="BX989" s="37"/>
    </row>
    <row r="990" spans="76:76" ht="15.75" customHeight="1">
      <c r="BX990" s="37"/>
    </row>
    <row r="991" spans="76:76" ht="15.75" customHeight="1">
      <c r="BX991" s="37"/>
    </row>
    <row r="992" spans="76:76" ht="15.75" customHeight="1">
      <c r="BX992" s="37"/>
    </row>
    <row r="993" spans="76:76" ht="15.75" customHeight="1">
      <c r="BX993" s="37"/>
    </row>
    <row r="994" spans="76:76" ht="15.75" customHeight="1">
      <c r="BX994" s="37"/>
    </row>
    <row r="995" spans="76:76" ht="15.75" customHeight="1">
      <c r="BX995" s="37"/>
    </row>
    <row r="996" spans="76:76" ht="15.75" customHeight="1">
      <c r="BX996" s="37"/>
    </row>
    <row r="997" spans="76:76" ht="15.75" customHeight="1">
      <c r="BX997" s="37"/>
    </row>
    <row r="998" spans="76:76" ht="15.75" customHeight="1">
      <c r="BX998" s="37"/>
    </row>
    <row r="999" spans="76:76" ht="15.75" customHeight="1">
      <c r="BX999" s="37"/>
    </row>
    <row r="1000" spans="76:76" ht="15.75" customHeight="1">
      <c r="BX1000" s="37"/>
    </row>
  </sheetData>
  <mergeCells count="158">
    <mergeCell ref="BH16:BH18"/>
    <mergeCell ref="BI16:BI18"/>
    <mergeCell ref="BJ16:BJ18"/>
    <mergeCell ref="AS10:AS15"/>
    <mergeCell ref="AS16:AS18"/>
    <mergeCell ref="AZ8:AZ9"/>
    <mergeCell ref="BA8:BA9"/>
    <mergeCell ref="AT10:AT15"/>
    <mergeCell ref="AU10:AU15"/>
    <mergeCell ref="AV10:AV15"/>
    <mergeCell ref="AW10:AW15"/>
    <mergeCell ref="BA10:BA15"/>
    <mergeCell ref="AX10:AX15"/>
    <mergeCell ref="AY10:AY15"/>
    <mergeCell ref="BB8:BB9"/>
    <mergeCell ref="BC8:BC9"/>
    <mergeCell ref="BB10:BB12"/>
    <mergeCell ref="BC10:BC12"/>
    <mergeCell ref="BD10:BD12"/>
    <mergeCell ref="BE10:BE12"/>
    <mergeCell ref="BF10:BF12"/>
    <mergeCell ref="BD8:BD9"/>
    <mergeCell ref="BE8:BE9"/>
    <mergeCell ref="AT5:BA6"/>
    <mergeCell ref="BG5:BK6"/>
    <mergeCell ref="AS8:AS9"/>
    <mergeCell ref="AT8:AT9"/>
    <mergeCell ref="AU8:AU9"/>
    <mergeCell ref="AV8:AV9"/>
    <mergeCell ref="AW8:AW9"/>
    <mergeCell ref="BF8:BF9"/>
    <mergeCell ref="BN10:BN15"/>
    <mergeCell ref="BO10:BO15"/>
    <mergeCell ref="BP10:BP15"/>
    <mergeCell ref="BQ10:BQ15"/>
    <mergeCell ref="BR10:BR15"/>
    <mergeCell ref="BS10:BS15"/>
    <mergeCell ref="BT10:BT15"/>
    <mergeCell ref="BG10:BG15"/>
    <mergeCell ref="BH10:BH15"/>
    <mergeCell ref="BI10:BI15"/>
    <mergeCell ref="BJ10:BJ15"/>
    <mergeCell ref="BK10:BK15"/>
    <mergeCell ref="BL10:BL15"/>
    <mergeCell ref="BM10:BM15"/>
    <mergeCell ref="E10:E15"/>
    <mergeCell ref="D13:D15"/>
    <mergeCell ref="B10:B15"/>
    <mergeCell ref="B16:B18"/>
    <mergeCell ref="A10:A15"/>
    <mergeCell ref="C10:C15"/>
    <mergeCell ref="G10:G15"/>
    <mergeCell ref="H10:H15"/>
    <mergeCell ref="I10:I15"/>
    <mergeCell ref="F12:F15"/>
    <mergeCell ref="A16:A17"/>
    <mergeCell ref="Q10:Q12"/>
    <mergeCell ref="R10:R12"/>
    <mergeCell ref="S10:S15"/>
    <mergeCell ref="S16:S18"/>
    <mergeCell ref="J10:J15"/>
    <mergeCell ref="K10:K15"/>
    <mergeCell ref="L10:L12"/>
    <mergeCell ref="M10:M15"/>
    <mergeCell ref="N10:N12"/>
    <mergeCell ref="O10:O12"/>
    <mergeCell ref="P10:P12"/>
    <mergeCell ref="L16:L18"/>
    <mergeCell ref="M16:M18"/>
    <mergeCell ref="C16:C18"/>
    <mergeCell ref="E16:E18"/>
    <mergeCell ref="G16:G18"/>
    <mergeCell ref="H16:H18"/>
    <mergeCell ref="I16:I18"/>
    <mergeCell ref="J16:J18"/>
    <mergeCell ref="K16:K18"/>
    <mergeCell ref="CB10:CB15"/>
    <mergeCell ref="CC10:CC15"/>
    <mergeCell ref="CD10:CD15"/>
    <mergeCell ref="CE10:CE15"/>
    <mergeCell ref="CF10:CF15"/>
    <mergeCell ref="BU10:BU15"/>
    <mergeCell ref="BV10:BV15"/>
    <mergeCell ref="BW10:BW15"/>
    <mergeCell ref="BX10:BX15"/>
    <mergeCell ref="BY10:BY15"/>
    <mergeCell ref="BZ10:BZ15"/>
    <mergeCell ref="CA10:CA15"/>
    <mergeCell ref="J8:J9"/>
    <mergeCell ref="BZ8:BZ9"/>
    <mergeCell ref="CA8:CA9"/>
    <mergeCell ref="CB8:CB9"/>
    <mergeCell ref="CC8:CC9"/>
    <mergeCell ref="CD8:CD9"/>
    <mergeCell ref="CE8:CE9"/>
    <mergeCell ref="CF8:CF9"/>
    <mergeCell ref="AX8:AX9"/>
    <mergeCell ref="AY8:AY9"/>
    <mergeCell ref="BL8:BL9"/>
    <mergeCell ref="BM8:BM9"/>
    <mergeCell ref="BN8:BN9"/>
    <mergeCell ref="BO8:BO9"/>
    <mergeCell ref="BP8:BP9"/>
    <mergeCell ref="R8:R9"/>
    <mergeCell ref="S8:S9"/>
    <mergeCell ref="K8:K9"/>
    <mergeCell ref="L8:L9"/>
    <mergeCell ref="M8:M9"/>
    <mergeCell ref="N8:N9"/>
    <mergeCell ref="O8:O9"/>
    <mergeCell ref="P8:P9"/>
    <mergeCell ref="Q8:Q9"/>
    <mergeCell ref="A8:A9"/>
    <mergeCell ref="B8:B9"/>
    <mergeCell ref="C8:C9"/>
    <mergeCell ref="G6:G7"/>
    <mergeCell ref="H6:I7"/>
    <mergeCell ref="E6:E7"/>
    <mergeCell ref="F6:F7"/>
    <mergeCell ref="E8:E9"/>
    <mergeCell ref="G8:G9"/>
    <mergeCell ref="H8:H9"/>
    <mergeCell ref="I8:I9"/>
    <mergeCell ref="BX8:BX9"/>
    <mergeCell ref="BY8:BY9"/>
    <mergeCell ref="BQ8:BQ9"/>
    <mergeCell ref="BR8:BR9"/>
    <mergeCell ref="BS8:BS9"/>
    <mergeCell ref="BT8:BT9"/>
    <mergeCell ref="BU8:BU9"/>
    <mergeCell ref="BV8:BV9"/>
    <mergeCell ref="BW8:BW9"/>
    <mergeCell ref="AU7:AV7"/>
    <mergeCell ref="AX7:AY7"/>
    <mergeCell ref="A1:A3"/>
    <mergeCell ref="B1:H1"/>
    <mergeCell ref="B2:H2"/>
    <mergeCell ref="CC4:CG4"/>
    <mergeCell ref="A5:A7"/>
    <mergeCell ref="B5:B7"/>
    <mergeCell ref="CC5:CG6"/>
    <mergeCell ref="B3:H3"/>
    <mergeCell ref="D5:M5"/>
    <mergeCell ref="BL5:BQ6"/>
    <mergeCell ref="BR5:BT6"/>
    <mergeCell ref="BU5:BX6"/>
    <mergeCell ref="BY5:CB6"/>
    <mergeCell ref="C5:C7"/>
    <mergeCell ref="D6:D7"/>
    <mergeCell ref="S5:S7"/>
    <mergeCell ref="T5:AS5"/>
    <mergeCell ref="T6:Z6"/>
    <mergeCell ref="AA6:AP6"/>
    <mergeCell ref="AQ6:AQ7"/>
    <mergeCell ref="AR6:AR7"/>
    <mergeCell ref="AS6:AS7"/>
    <mergeCell ref="J6:K7"/>
    <mergeCell ref="M6:M7"/>
  </mergeCells>
  <conditionalFormatting sqref="I8 I10">
    <cfRule type="cellIs" dxfId="3037" priority="1" operator="equal">
      <formula>"RARA VEZ"</formula>
    </cfRule>
  </conditionalFormatting>
  <conditionalFormatting sqref="I8 I10">
    <cfRule type="cellIs" dxfId="3036" priority="2" operator="equal">
      <formula>"IMPROBABLE"</formula>
    </cfRule>
  </conditionalFormatting>
  <conditionalFormatting sqref="I8 I10">
    <cfRule type="cellIs" dxfId="3035" priority="3" operator="equal">
      <formula>"POSIBLE"</formula>
    </cfRule>
  </conditionalFormatting>
  <conditionalFormatting sqref="I8 I10">
    <cfRule type="cellIs" dxfId="3034" priority="4" operator="equal">
      <formula>"PROBABLE"</formula>
    </cfRule>
  </conditionalFormatting>
  <conditionalFormatting sqref="I8 I10">
    <cfRule type="cellIs" dxfId="3033" priority="5" operator="equal">
      <formula>"CASI SEGURO"</formula>
    </cfRule>
  </conditionalFormatting>
  <conditionalFormatting sqref="K8:L8 K10">
    <cfRule type="containsText" dxfId="3032" priority="6" stopIfTrue="1" operator="containsText" text="ALTA">
      <formula>NOT(ISERROR(SEARCH(("ALTA"),(K8))))</formula>
    </cfRule>
  </conditionalFormatting>
  <conditionalFormatting sqref="K8:L8 K10">
    <cfRule type="containsText" dxfId="3031" priority="7" stopIfTrue="1" operator="containsText" text="MEDIA">
      <formula>NOT(ISERROR(SEARCH(("MEDIA"),(K8))))</formula>
    </cfRule>
  </conditionalFormatting>
  <conditionalFormatting sqref="K8:L8 K10">
    <cfRule type="containsText" dxfId="3030" priority="8" stopIfTrue="1" operator="containsText" text="BAJA">
      <formula>NOT(ISERROR(SEARCH(("BAJA"),(K8))))</formula>
    </cfRule>
  </conditionalFormatting>
  <conditionalFormatting sqref="K8:L8 K10">
    <cfRule type="containsText" dxfId="3029" priority="9" stopIfTrue="1" operator="containsText" text="ALTO">
      <formula>NOT(ISERROR(SEARCH(("ALTO"),(K8))))</formula>
    </cfRule>
  </conditionalFormatting>
  <conditionalFormatting sqref="K8:L8 K10">
    <cfRule type="containsText" dxfId="3028" priority="10" stopIfTrue="1" operator="containsText" text="ALTO">
      <formula>NOT(ISERROR(SEARCH(("ALTO"),(K8))))</formula>
    </cfRule>
  </conditionalFormatting>
  <conditionalFormatting sqref="K8:L8 K10">
    <cfRule type="containsText" dxfId="3027" priority="11" stopIfTrue="1" operator="containsText" text="MEDIO">
      <formula>NOT(ISERROR(SEARCH(("MEDIO"),(K8))))</formula>
    </cfRule>
  </conditionalFormatting>
  <conditionalFormatting sqref="K8:L8 K10">
    <cfRule type="containsText" dxfId="3026" priority="12" stopIfTrue="1" operator="containsText" text="MEDIO">
      <formula>NOT(ISERROR(SEARCH(("MEDIO"),(K8))))</formula>
    </cfRule>
  </conditionalFormatting>
  <conditionalFormatting sqref="K8:L8 K10">
    <cfRule type="containsText" dxfId="3025" priority="13" stopIfTrue="1" operator="containsText" text="BAJO">
      <formula>NOT(ISERROR(SEARCH(("BAJO"),(K8))))</formula>
    </cfRule>
  </conditionalFormatting>
  <conditionalFormatting sqref="K8:L8 K10">
    <cfRule type="cellIs" dxfId="3024" priority="14" operator="equal">
      <formula>"INSIGNIFICANTE"</formula>
    </cfRule>
  </conditionalFormatting>
  <conditionalFormatting sqref="K8:L8 K10">
    <cfRule type="cellIs" dxfId="3023" priority="15" operator="equal">
      <formula>"MENOR"</formula>
    </cfRule>
  </conditionalFormatting>
  <conditionalFormatting sqref="K8:L8 K10">
    <cfRule type="cellIs" dxfId="3022" priority="16" operator="equal">
      <formula>"MODERADO"</formula>
    </cfRule>
  </conditionalFormatting>
  <conditionalFormatting sqref="K8:L8 K10">
    <cfRule type="cellIs" dxfId="3021" priority="17" operator="equal">
      <formula>"MAYOR"</formula>
    </cfRule>
  </conditionalFormatting>
  <conditionalFormatting sqref="K8:L8 K10">
    <cfRule type="cellIs" dxfId="3020" priority="18" operator="equal">
      <formula>"CATASTRÓFICO"</formula>
    </cfRule>
  </conditionalFormatting>
  <conditionalFormatting sqref="M8 M10">
    <cfRule type="cellIs" dxfId="3019" priority="19" operator="equal">
      <formula>"EXTREMA 5:5"</formula>
    </cfRule>
  </conditionalFormatting>
  <conditionalFormatting sqref="M8 M10">
    <cfRule type="cellIs" dxfId="3018" priority="20" operator="equal">
      <formula>"EXTREMA 4:5"</formula>
    </cfRule>
  </conditionalFormatting>
  <conditionalFormatting sqref="M8 M10">
    <cfRule type="cellIs" dxfId="3017" priority="21" operator="equal">
      <formula>"EXTREMA 3:5"</formula>
    </cfRule>
  </conditionalFormatting>
  <conditionalFormatting sqref="M8 M10">
    <cfRule type="cellIs" dxfId="3016" priority="22" operator="equal">
      <formula>"EXTREMA 2:5"</formula>
    </cfRule>
  </conditionalFormatting>
  <conditionalFormatting sqref="M8 M10">
    <cfRule type="cellIs" dxfId="3015" priority="23" operator="equal">
      <formula>"EXTREMA 5:4"</formula>
    </cfRule>
  </conditionalFormatting>
  <conditionalFormatting sqref="M8 M10">
    <cfRule type="cellIs" dxfId="3014" priority="24" operator="equal">
      <formula>"EXTREMA 4:4"</formula>
    </cfRule>
  </conditionalFormatting>
  <conditionalFormatting sqref="M8 M10">
    <cfRule type="cellIs" dxfId="3013" priority="25" operator="equal">
      <formula>"EXTREMA 3:4"</formula>
    </cfRule>
  </conditionalFormatting>
  <conditionalFormatting sqref="M8 M10">
    <cfRule type="cellIs" dxfId="3012" priority="26" operator="equal">
      <formula>"EXTREMA 5:3"</formula>
    </cfRule>
  </conditionalFormatting>
  <conditionalFormatting sqref="M8 M10">
    <cfRule type="cellIs" dxfId="3011" priority="27" operator="equal">
      <formula>"ALTA 1:5"</formula>
    </cfRule>
  </conditionalFormatting>
  <conditionalFormatting sqref="M8 M10">
    <cfRule type="cellIs" dxfId="3010" priority="28" operator="equal">
      <formula>"ALTA 2:4"</formula>
    </cfRule>
  </conditionalFormatting>
  <conditionalFormatting sqref="M8 M10">
    <cfRule type="cellIs" dxfId="3009" priority="29" operator="equal">
      <formula>"ALTA 1:4"</formula>
    </cfRule>
  </conditionalFormatting>
  <conditionalFormatting sqref="M8 M10">
    <cfRule type="cellIs" dxfId="3008" priority="30" operator="equal">
      <formula>"ALTA 4:3"</formula>
    </cfRule>
  </conditionalFormatting>
  <conditionalFormatting sqref="M8 M10">
    <cfRule type="cellIs" dxfId="3007" priority="31" operator="equal">
      <formula>"ALTA 3:3"</formula>
    </cfRule>
  </conditionalFormatting>
  <conditionalFormatting sqref="M8 M10">
    <cfRule type="cellIs" dxfId="3006" priority="32" operator="equal">
      <formula>"ALTA 5:2"</formula>
    </cfRule>
  </conditionalFormatting>
  <conditionalFormatting sqref="M8 M10">
    <cfRule type="cellIs" dxfId="3005" priority="33" operator="equal">
      <formula>"ALTA 4:2"</formula>
    </cfRule>
  </conditionalFormatting>
  <conditionalFormatting sqref="M8 M10">
    <cfRule type="cellIs" dxfId="3004" priority="34" operator="equal">
      <formula>"ALTA 5:1"</formula>
    </cfRule>
  </conditionalFormatting>
  <conditionalFormatting sqref="M8 M10">
    <cfRule type="cellIs" dxfId="3003" priority="35" operator="equal">
      <formula>"MODERADA 2:3"</formula>
    </cfRule>
  </conditionalFormatting>
  <conditionalFormatting sqref="M8 M10">
    <cfRule type="cellIs" dxfId="3002" priority="36" operator="equal">
      <formula>"MODERADA 1:3"</formula>
    </cfRule>
  </conditionalFormatting>
  <conditionalFormatting sqref="M8 M10">
    <cfRule type="cellIs" dxfId="3001" priority="37" operator="equal">
      <formula>"MODERADA 3:2"</formula>
    </cfRule>
  </conditionalFormatting>
  <conditionalFormatting sqref="M8 M10">
    <cfRule type="cellIs" dxfId="3000" priority="38" operator="equal">
      <formula>"MODERADA 4:1"</formula>
    </cfRule>
  </conditionalFormatting>
  <conditionalFormatting sqref="M8 M10">
    <cfRule type="cellIs" dxfId="2999" priority="39" operator="equal">
      <formula>"BAJA 2:2"</formula>
    </cfRule>
  </conditionalFormatting>
  <conditionalFormatting sqref="M8 M10">
    <cfRule type="cellIs" dxfId="2998" priority="40" operator="equal">
      <formula>"BAJA 1:2"</formula>
    </cfRule>
  </conditionalFormatting>
  <conditionalFormatting sqref="M8 M10">
    <cfRule type="cellIs" dxfId="2997" priority="41" operator="equal">
      <formula>"BAJA 3:1"</formula>
    </cfRule>
  </conditionalFormatting>
  <conditionalFormatting sqref="M8 M10">
    <cfRule type="cellIs" dxfId="2996" priority="42" operator="equal">
      <formula>"BAJA 2:1"</formula>
    </cfRule>
  </conditionalFormatting>
  <conditionalFormatting sqref="M8 M10">
    <cfRule type="cellIs" dxfId="2995" priority="43" operator="equal">
      <formula>"BAJA 1:1"</formula>
    </cfRule>
  </conditionalFormatting>
  <conditionalFormatting sqref="AV8 AV10">
    <cfRule type="cellIs" dxfId="2994" priority="44" operator="equal">
      <formula>"RARA VEZ"</formula>
    </cfRule>
  </conditionalFormatting>
  <conditionalFormatting sqref="AV8 AV10">
    <cfRule type="cellIs" dxfId="2993" priority="45" operator="equal">
      <formula>"IMPROBABLE"</formula>
    </cfRule>
  </conditionalFormatting>
  <conditionalFormatting sqref="AV8 AV10">
    <cfRule type="cellIs" dxfId="2992" priority="46" operator="equal">
      <formula>"POSIBLE"</formula>
    </cfRule>
  </conditionalFormatting>
  <conditionalFormatting sqref="AV8 AV10">
    <cfRule type="cellIs" dxfId="2991" priority="47" operator="equal">
      <formula>"PROBABLE"</formula>
    </cfRule>
  </conditionalFormatting>
  <conditionalFormatting sqref="AV8 AV10">
    <cfRule type="cellIs" dxfId="2990" priority="48" operator="equal">
      <formula>"CASI SEGURO"</formula>
    </cfRule>
  </conditionalFormatting>
  <conditionalFormatting sqref="AY8 AY10">
    <cfRule type="containsText" dxfId="2989" priority="49" stopIfTrue="1" operator="containsText" text="ALTA">
      <formula>NOT(ISERROR(SEARCH(("ALTA"),(AY8))))</formula>
    </cfRule>
  </conditionalFormatting>
  <conditionalFormatting sqref="AY8 AY10">
    <cfRule type="containsText" dxfId="2988" priority="50" stopIfTrue="1" operator="containsText" text="MEDIA">
      <formula>NOT(ISERROR(SEARCH(("MEDIA"),(AY8))))</formula>
    </cfRule>
  </conditionalFormatting>
  <conditionalFormatting sqref="AY8 AY10">
    <cfRule type="containsText" dxfId="2987" priority="51" stopIfTrue="1" operator="containsText" text="BAJA">
      <formula>NOT(ISERROR(SEARCH(("BAJA"),(AY8))))</formula>
    </cfRule>
  </conditionalFormatting>
  <conditionalFormatting sqref="AY8 AY10">
    <cfRule type="containsText" dxfId="2986" priority="52" stopIfTrue="1" operator="containsText" text="ALTO">
      <formula>NOT(ISERROR(SEARCH(("ALTO"),(AY8))))</formula>
    </cfRule>
  </conditionalFormatting>
  <conditionalFormatting sqref="AY8 AY10">
    <cfRule type="containsText" dxfId="2985" priority="53" stopIfTrue="1" operator="containsText" text="ALTO">
      <formula>NOT(ISERROR(SEARCH(("ALTO"),(AY8))))</formula>
    </cfRule>
  </conditionalFormatting>
  <conditionalFormatting sqref="AY8 AY10">
    <cfRule type="containsText" dxfId="2984" priority="54" stopIfTrue="1" operator="containsText" text="MEDIO">
      <formula>NOT(ISERROR(SEARCH(("MEDIO"),(AY8))))</formula>
    </cfRule>
  </conditionalFormatting>
  <conditionalFormatting sqref="AY8 AY10">
    <cfRule type="containsText" dxfId="2983" priority="55" stopIfTrue="1" operator="containsText" text="MEDIO">
      <formula>NOT(ISERROR(SEARCH(("MEDIO"),(AY8))))</formula>
    </cfRule>
  </conditionalFormatting>
  <conditionalFormatting sqref="AY8 AY10">
    <cfRule type="containsText" dxfId="2982" priority="56" stopIfTrue="1" operator="containsText" text="BAJO">
      <formula>NOT(ISERROR(SEARCH(("BAJO"),(AY8))))</formula>
    </cfRule>
  </conditionalFormatting>
  <conditionalFormatting sqref="AY8 AY10">
    <cfRule type="cellIs" dxfId="2981" priority="57" operator="equal">
      <formula>"INSIGNIFICANTE"</formula>
    </cfRule>
  </conditionalFormatting>
  <conditionalFormatting sqref="AY8 AY10">
    <cfRule type="cellIs" dxfId="2980" priority="58" operator="equal">
      <formula>"MENOR"</formula>
    </cfRule>
  </conditionalFormatting>
  <conditionalFormatting sqref="AY8 AY10">
    <cfRule type="cellIs" dxfId="2979" priority="59" operator="equal">
      <formula>"MODERADO"</formula>
    </cfRule>
  </conditionalFormatting>
  <conditionalFormatting sqref="AY8 AY10">
    <cfRule type="cellIs" dxfId="2978" priority="60" operator="equal">
      <formula>"MAYOR"</formula>
    </cfRule>
  </conditionalFormatting>
  <conditionalFormatting sqref="AY8 AY10">
    <cfRule type="cellIs" dxfId="2977" priority="61" operator="equal">
      <formula>"CATASTRÓFICO"</formula>
    </cfRule>
  </conditionalFormatting>
  <conditionalFormatting sqref="BA8 BA10">
    <cfRule type="cellIs" dxfId="2976" priority="62" operator="equal">
      <formula>"EXTREMA 5:5"</formula>
    </cfRule>
  </conditionalFormatting>
  <conditionalFormatting sqref="BA8 BA10">
    <cfRule type="cellIs" dxfId="2975" priority="63" operator="equal">
      <formula>"EXTREMA 4:5"</formula>
    </cfRule>
  </conditionalFormatting>
  <conditionalFormatting sqref="BA8 BA10">
    <cfRule type="cellIs" dxfId="2974" priority="64" operator="equal">
      <formula>"EXTREMA 3:5"</formula>
    </cfRule>
  </conditionalFormatting>
  <conditionalFormatting sqref="BA8 BA10">
    <cfRule type="cellIs" dxfId="2973" priority="65" operator="equal">
      <formula>"EXTREMA 2:5"</formula>
    </cfRule>
  </conditionalFormatting>
  <conditionalFormatting sqref="BA8 BA10">
    <cfRule type="cellIs" dxfId="2972" priority="66" operator="equal">
      <formula>"EXTREMA 5:4"</formula>
    </cfRule>
  </conditionalFormatting>
  <conditionalFormatting sqref="BA8 BA10">
    <cfRule type="cellIs" dxfId="2971" priority="67" operator="equal">
      <formula>"EXTREMA 4:4"</formula>
    </cfRule>
  </conditionalFormatting>
  <conditionalFormatting sqref="BA8 BA10">
    <cfRule type="cellIs" dxfId="2970" priority="68" operator="equal">
      <formula>"EXTREMA 3:4"</formula>
    </cfRule>
  </conditionalFormatting>
  <conditionalFormatting sqref="BA8 BA10">
    <cfRule type="cellIs" dxfId="2969" priority="69" operator="equal">
      <formula>"EXTREMA 5:3"</formula>
    </cfRule>
  </conditionalFormatting>
  <conditionalFormatting sqref="BA8 BA10">
    <cfRule type="cellIs" dxfId="2968" priority="70" operator="equal">
      <formula>"ALTA 1:5"</formula>
    </cfRule>
  </conditionalFormatting>
  <conditionalFormatting sqref="BA8 BA10">
    <cfRule type="cellIs" dxfId="2967" priority="71" operator="equal">
      <formula>"ALTA 2:4"</formula>
    </cfRule>
  </conditionalFormatting>
  <conditionalFormatting sqref="BA8 BA10">
    <cfRule type="cellIs" dxfId="2966" priority="72" operator="equal">
      <formula>"ALTA 1:4"</formula>
    </cfRule>
  </conditionalFormatting>
  <conditionalFormatting sqref="BA8 BA10">
    <cfRule type="cellIs" dxfId="2965" priority="73" operator="equal">
      <formula>"ALTA 4:3"</formula>
    </cfRule>
  </conditionalFormatting>
  <conditionalFormatting sqref="BA8 BA10">
    <cfRule type="cellIs" dxfId="2964" priority="74" operator="equal">
      <formula>"ALTA 3:3"</formula>
    </cfRule>
  </conditionalFormatting>
  <conditionalFormatting sqref="BA8 BA10">
    <cfRule type="cellIs" dxfId="2963" priority="75" operator="equal">
      <formula>"ALTA 5:2"</formula>
    </cfRule>
  </conditionalFormatting>
  <conditionalFormatting sqref="BA8 BA10">
    <cfRule type="cellIs" dxfId="2962" priority="76" operator="equal">
      <formula>"ALTA 4:2"</formula>
    </cfRule>
  </conditionalFormatting>
  <conditionalFormatting sqref="BA8 BA10">
    <cfRule type="cellIs" dxfId="2961" priority="77" operator="equal">
      <formula>"ALTA 5:1"</formula>
    </cfRule>
  </conditionalFormatting>
  <conditionalFormatting sqref="BA8 BA10">
    <cfRule type="cellIs" dxfId="2960" priority="78" operator="equal">
      <formula>"MODERADA 2:3"</formula>
    </cfRule>
  </conditionalFormatting>
  <conditionalFormatting sqref="BA8 BA10">
    <cfRule type="cellIs" dxfId="2959" priority="79" operator="equal">
      <formula>"MODERADA 1:3"</formula>
    </cfRule>
  </conditionalFormatting>
  <conditionalFormatting sqref="BA8 BA10">
    <cfRule type="cellIs" dxfId="2958" priority="80" operator="equal">
      <formula>"MODERADA 3:2"</formula>
    </cfRule>
  </conditionalFormatting>
  <conditionalFormatting sqref="BA8 BA10">
    <cfRule type="cellIs" dxfId="2957" priority="81" operator="equal">
      <formula>"MODERADA 4:1"</formula>
    </cfRule>
  </conditionalFormatting>
  <conditionalFormatting sqref="BA8 BA10">
    <cfRule type="cellIs" dxfId="2956" priority="82" operator="equal">
      <formula>"BAJA 2:2"</formula>
    </cfRule>
  </conditionalFormatting>
  <conditionalFormatting sqref="BA8 BA10">
    <cfRule type="cellIs" dxfId="2955" priority="83" operator="equal">
      <formula>"BAJA 1:2"</formula>
    </cfRule>
  </conditionalFormatting>
  <conditionalFormatting sqref="BA8 BA10">
    <cfRule type="cellIs" dxfId="2954" priority="84" operator="equal">
      <formula>"BAJA 3:1"</formula>
    </cfRule>
  </conditionalFormatting>
  <conditionalFormatting sqref="BA8 BA10">
    <cfRule type="cellIs" dxfId="2953" priority="85" operator="equal">
      <formula>"BAJA 2:1"</formula>
    </cfRule>
  </conditionalFormatting>
  <conditionalFormatting sqref="BA8 BA10">
    <cfRule type="cellIs" dxfId="2952" priority="86" operator="equal">
      <formula>"BAJA 1:1"</formula>
    </cfRule>
  </conditionalFormatting>
  <conditionalFormatting sqref="AZ8 AZ10:AZ12">
    <cfRule type="containsText" dxfId="2951" priority="87" stopIfTrue="1" operator="containsText" text="ALTA">
      <formula>NOT(ISERROR(SEARCH(("ALTA"),(AZ8))))</formula>
    </cfRule>
  </conditionalFormatting>
  <conditionalFormatting sqref="AZ8 AZ10:AZ12">
    <cfRule type="containsText" dxfId="2950" priority="88" stopIfTrue="1" operator="containsText" text="MEDIA">
      <formula>NOT(ISERROR(SEARCH(("MEDIA"),(AZ8))))</formula>
    </cfRule>
  </conditionalFormatting>
  <conditionalFormatting sqref="AZ8 AZ10:AZ12">
    <cfRule type="containsText" dxfId="2949" priority="89" stopIfTrue="1" operator="containsText" text="BAJA">
      <formula>NOT(ISERROR(SEARCH(("BAJA"),(AZ8))))</formula>
    </cfRule>
  </conditionalFormatting>
  <conditionalFormatting sqref="AZ8 AZ10:AZ12">
    <cfRule type="containsText" dxfId="2948" priority="90" stopIfTrue="1" operator="containsText" text="ALTO">
      <formula>NOT(ISERROR(SEARCH(("ALTO"),(AZ8))))</formula>
    </cfRule>
  </conditionalFormatting>
  <conditionalFormatting sqref="AZ8 AZ10:AZ12">
    <cfRule type="containsText" dxfId="2947" priority="91" stopIfTrue="1" operator="containsText" text="ALTO">
      <formula>NOT(ISERROR(SEARCH(("ALTO"),(AZ8))))</formula>
    </cfRule>
  </conditionalFormatting>
  <conditionalFormatting sqref="AZ8 AZ10:AZ12">
    <cfRule type="containsText" dxfId="2946" priority="92" stopIfTrue="1" operator="containsText" text="MEDIO">
      <formula>NOT(ISERROR(SEARCH(("MEDIO"),(AZ8))))</formula>
    </cfRule>
  </conditionalFormatting>
  <conditionalFormatting sqref="AZ8 AZ10:AZ12">
    <cfRule type="containsText" dxfId="2945" priority="93" stopIfTrue="1" operator="containsText" text="MEDIO">
      <formula>NOT(ISERROR(SEARCH(("MEDIO"),(AZ8))))</formula>
    </cfRule>
  </conditionalFormatting>
  <conditionalFormatting sqref="AZ8 AZ10:AZ12">
    <cfRule type="containsText" dxfId="2944" priority="94" stopIfTrue="1" operator="containsText" text="BAJO">
      <formula>NOT(ISERROR(SEARCH(("BAJO"),(AZ8))))</formula>
    </cfRule>
  </conditionalFormatting>
  <conditionalFormatting sqref="AZ8 AZ10:AZ12">
    <cfRule type="cellIs" dxfId="2943" priority="95" operator="equal">
      <formula>"INSIGNIFICANTE"</formula>
    </cfRule>
  </conditionalFormatting>
  <conditionalFormatting sqref="AZ8 AZ10:AZ12">
    <cfRule type="cellIs" dxfId="2942" priority="96" operator="equal">
      <formula>"MENOR"</formula>
    </cfRule>
  </conditionalFormatting>
  <conditionalFormatting sqref="AZ8 AZ10:AZ12">
    <cfRule type="cellIs" dxfId="2941" priority="97" operator="equal">
      <formula>"MODERADO"</formula>
    </cfRule>
  </conditionalFormatting>
  <conditionalFormatting sqref="AZ8 AZ10:AZ12">
    <cfRule type="cellIs" dxfId="2940" priority="98" operator="equal">
      <formula>"MAYOR"</formula>
    </cfRule>
  </conditionalFormatting>
  <conditionalFormatting sqref="AZ8 AZ10:AZ12">
    <cfRule type="cellIs" dxfId="2939" priority="99" operator="equal">
      <formula>"CATASTRÓFICO"</formula>
    </cfRule>
  </conditionalFormatting>
  <conditionalFormatting sqref="I16">
    <cfRule type="cellIs" dxfId="2938" priority="100" operator="equal">
      <formula>"RARA VEZ"</formula>
    </cfRule>
  </conditionalFormatting>
  <conditionalFormatting sqref="I16">
    <cfRule type="cellIs" dxfId="2937" priority="101" operator="equal">
      <formula>"IMPROBABLE"</formula>
    </cfRule>
  </conditionalFormatting>
  <conditionalFormatting sqref="I16">
    <cfRule type="cellIs" dxfId="2936" priority="102" operator="equal">
      <formula>"POSIBLE"</formula>
    </cfRule>
  </conditionalFormatting>
  <conditionalFormatting sqref="I16">
    <cfRule type="cellIs" dxfId="2935" priority="103" operator="equal">
      <formula>"PROBABLE"</formula>
    </cfRule>
  </conditionalFormatting>
  <conditionalFormatting sqref="I16">
    <cfRule type="cellIs" dxfId="2934" priority="104" operator="equal">
      <formula>"CASI SEGURO"</formula>
    </cfRule>
  </conditionalFormatting>
  <conditionalFormatting sqref="K16">
    <cfRule type="containsText" dxfId="2933" priority="105" stopIfTrue="1" operator="containsText" text="ALTA">
      <formula>NOT(ISERROR(SEARCH(("ALTA"),(K16))))</formula>
    </cfRule>
  </conditionalFormatting>
  <conditionalFormatting sqref="K16">
    <cfRule type="containsText" dxfId="2932" priority="106" stopIfTrue="1" operator="containsText" text="MEDIA">
      <formula>NOT(ISERROR(SEARCH(("MEDIA"),(K16))))</formula>
    </cfRule>
  </conditionalFormatting>
  <conditionalFormatting sqref="K16">
    <cfRule type="containsText" dxfId="2931" priority="107" stopIfTrue="1" operator="containsText" text="BAJA">
      <formula>NOT(ISERROR(SEARCH(("BAJA"),(K16))))</formula>
    </cfRule>
  </conditionalFormatting>
  <conditionalFormatting sqref="K16">
    <cfRule type="containsText" dxfId="2930" priority="108" stopIfTrue="1" operator="containsText" text="ALTO">
      <formula>NOT(ISERROR(SEARCH(("ALTO"),(K16))))</formula>
    </cfRule>
  </conditionalFormatting>
  <conditionalFormatting sqref="K16">
    <cfRule type="containsText" dxfId="2929" priority="109" stopIfTrue="1" operator="containsText" text="ALTO">
      <formula>NOT(ISERROR(SEARCH(("ALTO"),(K16))))</formula>
    </cfRule>
  </conditionalFormatting>
  <conditionalFormatting sqref="K16">
    <cfRule type="containsText" dxfId="2928" priority="110" stopIfTrue="1" operator="containsText" text="MEDIO">
      <formula>NOT(ISERROR(SEARCH(("MEDIO"),(K16))))</formula>
    </cfRule>
  </conditionalFormatting>
  <conditionalFormatting sqref="K16">
    <cfRule type="containsText" dxfId="2927" priority="111" stopIfTrue="1" operator="containsText" text="MEDIO">
      <formula>NOT(ISERROR(SEARCH(("MEDIO"),(K16))))</formula>
    </cfRule>
  </conditionalFormatting>
  <conditionalFormatting sqref="K16">
    <cfRule type="containsText" dxfId="2926" priority="112" stopIfTrue="1" operator="containsText" text="BAJO">
      <formula>NOT(ISERROR(SEARCH(("BAJO"),(K16))))</formula>
    </cfRule>
  </conditionalFormatting>
  <conditionalFormatting sqref="K16">
    <cfRule type="cellIs" dxfId="2925" priority="113" operator="equal">
      <formula>"INSIGNIFICANTE"</formula>
    </cfRule>
  </conditionalFormatting>
  <conditionalFormatting sqref="K16">
    <cfRule type="cellIs" dxfId="2924" priority="114" operator="equal">
      <formula>"MENOR"</formula>
    </cfRule>
  </conditionalFormatting>
  <conditionalFormatting sqref="K16">
    <cfRule type="cellIs" dxfId="2923" priority="115" operator="equal">
      <formula>"MODERADO"</formula>
    </cfRule>
  </conditionalFormatting>
  <conditionalFormatting sqref="K16">
    <cfRule type="cellIs" dxfId="2922" priority="116" operator="equal">
      <formula>"MAYOR"</formula>
    </cfRule>
  </conditionalFormatting>
  <conditionalFormatting sqref="K16">
    <cfRule type="cellIs" dxfId="2921" priority="117" operator="equal">
      <formula>"CATASTRÓFICO"</formula>
    </cfRule>
  </conditionalFormatting>
  <conditionalFormatting sqref="M16">
    <cfRule type="cellIs" dxfId="2920" priority="118" operator="equal">
      <formula>"EXTREMA 5:5"</formula>
    </cfRule>
  </conditionalFormatting>
  <conditionalFormatting sqref="M16">
    <cfRule type="cellIs" dxfId="2919" priority="119" operator="equal">
      <formula>"EXTREMA 4:5"</formula>
    </cfRule>
  </conditionalFormatting>
  <conditionalFormatting sqref="M16">
    <cfRule type="cellIs" dxfId="2918" priority="120" operator="equal">
      <formula>"EXTREMA 3:5"</formula>
    </cfRule>
  </conditionalFormatting>
  <conditionalFormatting sqref="M16">
    <cfRule type="cellIs" dxfId="2917" priority="121" operator="equal">
      <formula>"EXTREMA 2:5"</formula>
    </cfRule>
  </conditionalFormatting>
  <conditionalFormatting sqref="M16">
    <cfRule type="cellIs" dxfId="2916" priority="122" operator="equal">
      <formula>"EXTREMA 5:4"</formula>
    </cfRule>
  </conditionalFormatting>
  <conditionalFormatting sqref="M16">
    <cfRule type="cellIs" dxfId="2915" priority="123" operator="equal">
      <formula>"EXTREMA 4:4"</formula>
    </cfRule>
  </conditionalFormatting>
  <conditionalFormatting sqref="M16">
    <cfRule type="cellIs" dxfId="2914" priority="124" operator="equal">
      <formula>"EXTREMA 3:4"</formula>
    </cfRule>
  </conditionalFormatting>
  <conditionalFormatting sqref="M16">
    <cfRule type="cellIs" dxfId="2913" priority="125" operator="equal">
      <formula>"EXTREMA 5:3"</formula>
    </cfRule>
  </conditionalFormatting>
  <conditionalFormatting sqref="M16">
    <cfRule type="cellIs" dxfId="2912" priority="126" operator="equal">
      <formula>"ALTA 1:5"</formula>
    </cfRule>
  </conditionalFormatting>
  <conditionalFormatting sqref="M16">
    <cfRule type="cellIs" dxfId="2911" priority="127" operator="equal">
      <formula>"ALTA 2:4"</formula>
    </cfRule>
  </conditionalFormatting>
  <conditionalFormatting sqref="M16">
    <cfRule type="cellIs" dxfId="2910" priority="128" operator="equal">
      <formula>"ALTA 1:4"</formula>
    </cfRule>
  </conditionalFormatting>
  <conditionalFormatting sqref="M16">
    <cfRule type="cellIs" dxfId="2909" priority="129" operator="equal">
      <formula>"ALTA 4:3"</formula>
    </cfRule>
  </conditionalFormatting>
  <conditionalFormatting sqref="M16">
    <cfRule type="cellIs" dxfId="2908" priority="130" operator="equal">
      <formula>"ALTA 3:3"</formula>
    </cfRule>
  </conditionalFormatting>
  <conditionalFormatting sqref="M16">
    <cfRule type="cellIs" dxfId="2907" priority="131" operator="equal">
      <formula>"ALTA 5:2"</formula>
    </cfRule>
  </conditionalFormatting>
  <conditionalFormatting sqref="M16">
    <cfRule type="cellIs" dxfId="2906" priority="132" operator="equal">
      <formula>"ALTA 4:2"</formula>
    </cfRule>
  </conditionalFormatting>
  <conditionalFormatting sqref="M16">
    <cfRule type="cellIs" dxfId="2905" priority="133" operator="equal">
      <formula>"ALTA 5:1"</formula>
    </cfRule>
  </conditionalFormatting>
  <conditionalFormatting sqref="M16">
    <cfRule type="cellIs" dxfId="2904" priority="134" operator="equal">
      <formula>"MODERADA 2:3"</formula>
    </cfRule>
  </conditionalFormatting>
  <conditionalFormatting sqref="M16">
    <cfRule type="cellIs" dxfId="2903" priority="135" operator="equal">
      <formula>"MODERADA 1:3"</formula>
    </cfRule>
  </conditionalFormatting>
  <conditionalFormatting sqref="M16">
    <cfRule type="cellIs" dxfId="2902" priority="136" operator="equal">
      <formula>"MODERADA 3:2"</formula>
    </cfRule>
  </conditionalFormatting>
  <conditionalFormatting sqref="M16">
    <cfRule type="cellIs" dxfId="2901" priority="137" operator="equal">
      <formula>"MODERADA 4:1"</formula>
    </cfRule>
  </conditionalFormatting>
  <conditionalFormatting sqref="M16">
    <cfRule type="cellIs" dxfId="2900" priority="138" operator="equal">
      <formula>"BAJA 2:2"</formula>
    </cfRule>
  </conditionalFormatting>
  <conditionalFormatting sqref="M16">
    <cfRule type="cellIs" dxfId="2899" priority="139" operator="equal">
      <formula>"BAJA 1:2"</formula>
    </cfRule>
  </conditionalFormatting>
  <conditionalFormatting sqref="M16">
    <cfRule type="cellIs" dxfId="2898" priority="140" operator="equal">
      <formula>"BAJA 3:1"</formula>
    </cfRule>
  </conditionalFormatting>
  <conditionalFormatting sqref="M16">
    <cfRule type="cellIs" dxfId="2897" priority="141" operator="equal">
      <formula>"BAJA 2:1"</formula>
    </cfRule>
  </conditionalFormatting>
  <conditionalFormatting sqref="M16">
    <cfRule type="cellIs" dxfId="2896" priority="142" operator="equal">
      <formula>"BAJA 1:1"</formula>
    </cfRule>
  </conditionalFormatting>
  <conditionalFormatting sqref="AV20">
    <cfRule type="cellIs" dxfId="2895" priority="143" operator="equal">
      <formula>"RARA VEZ"</formula>
    </cfRule>
  </conditionalFormatting>
  <conditionalFormatting sqref="AV20">
    <cfRule type="cellIs" dxfId="2894" priority="144" operator="equal">
      <formula>"IMPROBABLE"</formula>
    </cfRule>
  </conditionalFormatting>
  <conditionalFormatting sqref="AV20">
    <cfRule type="cellIs" dxfId="2893" priority="145" operator="equal">
      <formula>"POSIBLE"</formula>
    </cfRule>
  </conditionalFormatting>
  <conditionalFormatting sqref="AV20">
    <cfRule type="cellIs" dxfId="2892" priority="146" operator="equal">
      <formula>"PROBABLE"</formula>
    </cfRule>
  </conditionalFormatting>
  <conditionalFormatting sqref="AV20">
    <cfRule type="cellIs" dxfId="2891" priority="147" operator="equal">
      <formula>"CASI SEGURO"</formula>
    </cfRule>
  </conditionalFormatting>
  <conditionalFormatting sqref="AV16">
    <cfRule type="cellIs" dxfId="2890" priority="148" operator="equal">
      <formula>"RARA VEZ"</formula>
    </cfRule>
  </conditionalFormatting>
  <conditionalFormatting sqref="AV16">
    <cfRule type="cellIs" dxfId="2889" priority="149" operator="equal">
      <formula>"IMPROBABLE"</formula>
    </cfRule>
  </conditionalFormatting>
  <conditionalFormatting sqref="AV16">
    <cfRule type="cellIs" dxfId="2888" priority="150" operator="equal">
      <formula>"POSIBLE"</formula>
    </cfRule>
  </conditionalFormatting>
  <conditionalFormatting sqref="AV16">
    <cfRule type="cellIs" dxfId="2887" priority="151" operator="equal">
      <formula>"PROBABLE"</formula>
    </cfRule>
  </conditionalFormatting>
  <conditionalFormatting sqref="AV16">
    <cfRule type="cellIs" dxfId="2886" priority="152" operator="equal">
      <formula>"CASI SEGURO"</formula>
    </cfRule>
  </conditionalFormatting>
  <conditionalFormatting sqref="AV17">
    <cfRule type="cellIs" dxfId="2885" priority="153" operator="equal">
      <formula>"RARA VEZ"</formula>
    </cfRule>
  </conditionalFormatting>
  <conditionalFormatting sqref="AV17">
    <cfRule type="cellIs" dxfId="2884" priority="154" operator="equal">
      <formula>"IMPROBABLE"</formula>
    </cfRule>
  </conditionalFormatting>
  <conditionalFormatting sqref="AV17">
    <cfRule type="cellIs" dxfId="2883" priority="155" operator="equal">
      <formula>"POSIBLE"</formula>
    </cfRule>
  </conditionalFormatting>
  <conditionalFormatting sqref="AV17">
    <cfRule type="cellIs" dxfId="2882" priority="156" operator="equal">
      <formula>"PROBABLE"</formula>
    </cfRule>
  </conditionalFormatting>
  <conditionalFormatting sqref="AV17">
    <cfRule type="cellIs" dxfId="2881" priority="157" operator="equal">
      <formula>"CASI SEGURO"</formula>
    </cfRule>
  </conditionalFormatting>
  <conditionalFormatting sqref="AV18">
    <cfRule type="cellIs" dxfId="2880" priority="158" operator="equal">
      <formula>"RARA VEZ"</formula>
    </cfRule>
  </conditionalFormatting>
  <conditionalFormatting sqref="AV18">
    <cfRule type="cellIs" dxfId="2879" priority="159" operator="equal">
      <formula>"IMPROBABLE"</formula>
    </cfRule>
  </conditionalFormatting>
  <conditionalFormatting sqref="AV18">
    <cfRule type="cellIs" dxfId="2878" priority="160" operator="equal">
      <formula>"POSIBLE"</formula>
    </cfRule>
  </conditionalFormatting>
  <conditionalFormatting sqref="AV18">
    <cfRule type="cellIs" dxfId="2877" priority="161" operator="equal">
      <formula>"PROBABLE"</formula>
    </cfRule>
  </conditionalFormatting>
  <conditionalFormatting sqref="AV18">
    <cfRule type="cellIs" dxfId="2876" priority="162" operator="equal">
      <formula>"CASI SEGURO"</formula>
    </cfRule>
  </conditionalFormatting>
  <conditionalFormatting sqref="AY20">
    <cfRule type="containsText" dxfId="2875" priority="163" stopIfTrue="1" operator="containsText" text="ALTA">
      <formula>NOT(ISERROR(SEARCH(("ALTA"),(AY20))))</formula>
    </cfRule>
  </conditionalFormatting>
  <conditionalFormatting sqref="AY20">
    <cfRule type="containsText" dxfId="2874" priority="164" stopIfTrue="1" operator="containsText" text="MEDIA">
      <formula>NOT(ISERROR(SEARCH(("MEDIA"),(AY20))))</formula>
    </cfRule>
  </conditionalFormatting>
  <conditionalFormatting sqref="AY20">
    <cfRule type="containsText" dxfId="2873" priority="165" stopIfTrue="1" operator="containsText" text="BAJA">
      <formula>NOT(ISERROR(SEARCH(("BAJA"),(AY20))))</formula>
    </cfRule>
  </conditionalFormatting>
  <conditionalFormatting sqref="AY20">
    <cfRule type="containsText" dxfId="2872" priority="166" stopIfTrue="1" operator="containsText" text="ALTO">
      <formula>NOT(ISERROR(SEARCH(("ALTO"),(AY20))))</formula>
    </cfRule>
  </conditionalFormatting>
  <conditionalFormatting sqref="AY20">
    <cfRule type="containsText" dxfId="2871" priority="167" stopIfTrue="1" operator="containsText" text="ALTO">
      <formula>NOT(ISERROR(SEARCH(("ALTO"),(AY20))))</formula>
    </cfRule>
  </conditionalFormatting>
  <conditionalFormatting sqref="AY20">
    <cfRule type="containsText" dxfId="2870" priority="168" stopIfTrue="1" operator="containsText" text="MEDIO">
      <formula>NOT(ISERROR(SEARCH(("MEDIO"),(AY20))))</formula>
    </cfRule>
  </conditionalFormatting>
  <conditionalFormatting sqref="AY20">
    <cfRule type="containsText" dxfId="2869" priority="169" stopIfTrue="1" operator="containsText" text="MEDIO">
      <formula>NOT(ISERROR(SEARCH(("MEDIO"),(AY20))))</formula>
    </cfRule>
  </conditionalFormatting>
  <conditionalFormatting sqref="AY20">
    <cfRule type="containsText" dxfId="2868" priority="170" stopIfTrue="1" operator="containsText" text="BAJO">
      <formula>NOT(ISERROR(SEARCH(("BAJO"),(AY20))))</formula>
    </cfRule>
  </conditionalFormatting>
  <conditionalFormatting sqref="AY20">
    <cfRule type="cellIs" dxfId="2867" priority="171" operator="equal">
      <formula>"INSIGNIFICANTE"</formula>
    </cfRule>
  </conditionalFormatting>
  <conditionalFormatting sqref="AY20">
    <cfRule type="cellIs" dxfId="2866" priority="172" operator="equal">
      <formula>"MENOR"</formula>
    </cfRule>
  </conditionalFormatting>
  <conditionalFormatting sqref="AY20">
    <cfRule type="cellIs" dxfId="2865" priority="173" operator="equal">
      <formula>"MODERADO"</formula>
    </cfRule>
  </conditionalFormatting>
  <conditionalFormatting sqref="AY20">
    <cfRule type="cellIs" dxfId="2864" priority="174" operator="equal">
      <formula>"MAYOR"</formula>
    </cfRule>
  </conditionalFormatting>
  <conditionalFormatting sqref="AY20">
    <cfRule type="cellIs" dxfId="2863" priority="175" operator="equal">
      <formula>"CATASTRÓFICO"</formula>
    </cfRule>
  </conditionalFormatting>
  <conditionalFormatting sqref="AY16:AY18">
    <cfRule type="containsText" dxfId="2862" priority="176" stopIfTrue="1" operator="containsText" text="ALTA">
      <formula>NOT(ISERROR(SEARCH(("ALTA"),(AY16))))</formula>
    </cfRule>
  </conditionalFormatting>
  <conditionalFormatting sqref="AY16:AY18">
    <cfRule type="containsText" dxfId="2861" priority="177" stopIfTrue="1" operator="containsText" text="MEDIA">
      <formula>NOT(ISERROR(SEARCH(("MEDIA"),(AY16))))</formula>
    </cfRule>
  </conditionalFormatting>
  <conditionalFormatting sqref="AY16:AY18">
    <cfRule type="containsText" dxfId="2860" priority="178" stopIfTrue="1" operator="containsText" text="BAJA">
      <formula>NOT(ISERROR(SEARCH(("BAJA"),(AY16))))</formula>
    </cfRule>
  </conditionalFormatting>
  <conditionalFormatting sqref="AY16:AY18">
    <cfRule type="containsText" dxfId="2859" priority="179" stopIfTrue="1" operator="containsText" text="ALTO">
      <formula>NOT(ISERROR(SEARCH(("ALTO"),(AY16))))</formula>
    </cfRule>
  </conditionalFormatting>
  <conditionalFormatting sqref="AY16:AY18">
    <cfRule type="containsText" dxfId="2858" priority="180" stopIfTrue="1" operator="containsText" text="ALTO">
      <formula>NOT(ISERROR(SEARCH(("ALTO"),(AY16))))</formula>
    </cfRule>
  </conditionalFormatting>
  <conditionalFormatting sqref="AY16:AY18">
    <cfRule type="containsText" dxfId="2857" priority="181" stopIfTrue="1" operator="containsText" text="MEDIO">
      <formula>NOT(ISERROR(SEARCH(("MEDIO"),(AY16))))</formula>
    </cfRule>
  </conditionalFormatting>
  <conditionalFormatting sqref="AY16:AY18">
    <cfRule type="containsText" dxfId="2856" priority="182" stopIfTrue="1" operator="containsText" text="MEDIO">
      <formula>NOT(ISERROR(SEARCH(("MEDIO"),(AY16))))</formula>
    </cfRule>
  </conditionalFormatting>
  <conditionalFormatting sqref="AY16:AY18">
    <cfRule type="containsText" dxfId="2855" priority="183" stopIfTrue="1" operator="containsText" text="BAJO">
      <formula>NOT(ISERROR(SEARCH(("BAJO"),(AY16))))</formula>
    </cfRule>
  </conditionalFormatting>
  <conditionalFormatting sqref="AY16:AY18">
    <cfRule type="cellIs" dxfId="2854" priority="184" operator="equal">
      <formula>"INSIGNIFICANTE"</formula>
    </cfRule>
  </conditionalFormatting>
  <conditionalFormatting sqref="AY16:AY18">
    <cfRule type="cellIs" dxfId="2853" priority="185" operator="equal">
      <formula>"MENOR"</formula>
    </cfRule>
  </conditionalFormatting>
  <conditionalFormatting sqref="AY16:AY18">
    <cfRule type="cellIs" dxfId="2852" priority="186" operator="equal">
      <formula>"MODERADO"</formula>
    </cfRule>
  </conditionalFormatting>
  <conditionalFormatting sqref="AY16:AY18">
    <cfRule type="cellIs" dxfId="2851" priority="187" operator="equal">
      <formula>"MAYOR"</formula>
    </cfRule>
  </conditionalFormatting>
  <conditionalFormatting sqref="AY16:AY18">
    <cfRule type="cellIs" dxfId="2850" priority="188" operator="equal">
      <formula>"CATASTRÓFICO"</formula>
    </cfRule>
  </conditionalFormatting>
  <conditionalFormatting sqref="AZ16">
    <cfRule type="containsText" dxfId="2849" priority="189" stopIfTrue="1" operator="containsText" text="ALTA">
      <formula>NOT(ISERROR(SEARCH(("ALTA"),(AZ16))))</formula>
    </cfRule>
  </conditionalFormatting>
  <conditionalFormatting sqref="AZ16">
    <cfRule type="containsText" dxfId="2848" priority="190" stopIfTrue="1" operator="containsText" text="MEDIA">
      <formula>NOT(ISERROR(SEARCH(("MEDIA"),(AZ16))))</formula>
    </cfRule>
  </conditionalFormatting>
  <conditionalFormatting sqref="AZ16">
    <cfRule type="containsText" dxfId="2847" priority="191" stopIfTrue="1" operator="containsText" text="BAJA">
      <formula>NOT(ISERROR(SEARCH(("BAJA"),(AZ16))))</formula>
    </cfRule>
  </conditionalFormatting>
  <conditionalFormatting sqref="AZ16">
    <cfRule type="containsText" dxfId="2846" priority="192" stopIfTrue="1" operator="containsText" text="ALTO">
      <formula>NOT(ISERROR(SEARCH(("ALTO"),(AZ16))))</formula>
    </cfRule>
  </conditionalFormatting>
  <conditionalFormatting sqref="AZ16">
    <cfRule type="containsText" dxfId="2845" priority="193" stopIfTrue="1" operator="containsText" text="ALTO">
      <formula>NOT(ISERROR(SEARCH(("ALTO"),(AZ16))))</formula>
    </cfRule>
  </conditionalFormatting>
  <conditionalFormatting sqref="AZ16">
    <cfRule type="containsText" dxfId="2844" priority="194" stopIfTrue="1" operator="containsText" text="MEDIO">
      <formula>NOT(ISERROR(SEARCH(("MEDIO"),(AZ16))))</formula>
    </cfRule>
  </conditionalFormatting>
  <conditionalFormatting sqref="AZ16">
    <cfRule type="containsText" dxfId="2843" priority="195" stopIfTrue="1" operator="containsText" text="MEDIO">
      <formula>NOT(ISERROR(SEARCH(("MEDIO"),(AZ16))))</formula>
    </cfRule>
  </conditionalFormatting>
  <conditionalFormatting sqref="AZ16">
    <cfRule type="containsText" dxfId="2842" priority="196" stopIfTrue="1" operator="containsText" text="BAJO">
      <formula>NOT(ISERROR(SEARCH(("BAJO"),(AZ16))))</formula>
    </cfRule>
  </conditionalFormatting>
  <conditionalFormatting sqref="AZ16">
    <cfRule type="cellIs" dxfId="2841" priority="197" operator="equal">
      <formula>"INSIGNIFICANTE"</formula>
    </cfRule>
  </conditionalFormatting>
  <conditionalFormatting sqref="AZ16">
    <cfRule type="cellIs" dxfId="2840" priority="198" operator="equal">
      <formula>"MENOR"</formula>
    </cfRule>
  </conditionalFormatting>
  <conditionalFormatting sqref="AZ16">
    <cfRule type="cellIs" dxfId="2839" priority="199" operator="equal">
      <formula>"MODERADO"</formula>
    </cfRule>
  </conditionalFormatting>
  <conditionalFormatting sqref="AZ16">
    <cfRule type="cellIs" dxfId="2838" priority="200" operator="equal">
      <formula>"MAYOR"</formula>
    </cfRule>
  </conditionalFormatting>
  <conditionalFormatting sqref="AZ16">
    <cfRule type="cellIs" dxfId="2837" priority="201" operator="equal">
      <formula>"CATASTRÓFICO"</formula>
    </cfRule>
  </conditionalFormatting>
  <conditionalFormatting sqref="AZ17">
    <cfRule type="containsText" dxfId="2836" priority="202" stopIfTrue="1" operator="containsText" text="ALTA">
      <formula>NOT(ISERROR(SEARCH(("ALTA"),(AZ17))))</formula>
    </cfRule>
  </conditionalFormatting>
  <conditionalFormatting sqref="AZ17">
    <cfRule type="containsText" dxfId="2835" priority="203" stopIfTrue="1" operator="containsText" text="MEDIA">
      <formula>NOT(ISERROR(SEARCH(("MEDIA"),(AZ17))))</formula>
    </cfRule>
  </conditionalFormatting>
  <conditionalFormatting sqref="AZ17">
    <cfRule type="containsText" dxfId="2834" priority="204" stopIfTrue="1" operator="containsText" text="BAJA">
      <formula>NOT(ISERROR(SEARCH(("BAJA"),(AZ17))))</formula>
    </cfRule>
  </conditionalFormatting>
  <conditionalFormatting sqref="AZ17">
    <cfRule type="containsText" dxfId="2833" priority="205" stopIfTrue="1" operator="containsText" text="ALTO">
      <formula>NOT(ISERROR(SEARCH(("ALTO"),(AZ17))))</formula>
    </cfRule>
  </conditionalFormatting>
  <conditionalFormatting sqref="AZ17">
    <cfRule type="containsText" dxfId="2832" priority="206" stopIfTrue="1" operator="containsText" text="ALTO">
      <formula>NOT(ISERROR(SEARCH(("ALTO"),(AZ17))))</formula>
    </cfRule>
  </conditionalFormatting>
  <conditionalFormatting sqref="AZ17">
    <cfRule type="containsText" dxfId="2831" priority="207" stopIfTrue="1" operator="containsText" text="MEDIO">
      <formula>NOT(ISERROR(SEARCH(("MEDIO"),(AZ17))))</formula>
    </cfRule>
  </conditionalFormatting>
  <conditionalFormatting sqref="AZ17">
    <cfRule type="containsText" dxfId="2830" priority="208" stopIfTrue="1" operator="containsText" text="MEDIO">
      <formula>NOT(ISERROR(SEARCH(("MEDIO"),(AZ17))))</formula>
    </cfRule>
  </conditionalFormatting>
  <conditionalFormatting sqref="AZ17">
    <cfRule type="containsText" dxfId="2829" priority="209" stopIfTrue="1" operator="containsText" text="BAJO">
      <formula>NOT(ISERROR(SEARCH(("BAJO"),(AZ17))))</formula>
    </cfRule>
  </conditionalFormatting>
  <conditionalFormatting sqref="AZ17">
    <cfRule type="cellIs" dxfId="2828" priority="210" operator="equal">
      <formula>"INSIGNIFICANTE"</formula>
    </cfRule>
  </conditionalFormatting>
  <conditionalFormatting sqref="AZ17">
    <cfRule type="cellIs" dxfId="2827" priority="211" operator="equal">
      <formula>"MENOR"</formula>
    </cfRule>
  </conditionalFormatting>
  <conditionalFormatting sqref="AZ17">
    <cfRule type="cellIs" dxfId="2826" priority="212" operator="equal">
      <formula>"MODERADO"</formula>
    </cfRule>
  </conditionalFormatting>
  <conditionalFormatting sqref="AZ17">
    <cfRule type="cellIs" dxfId="2825" priority="213" operator="equal">
      <formula>"MAYOR"</formula>
    </cfRule>
  </conditionalFormatting>
  <conditionalFormatting sqref="AZ17">
    <cfRule type="cellIs" dxfId="2824" priority="214" operator="equal">
      <formula>"CATASTRÓFICO"</formula>
    </cfRule>
  </conditionalFormatting>
  <conditionalFormatting sqref="AZ18">
    <cfRule type="containsText" dxfId="2823" priority="215" stopIfTrue="1" operator="containsText" text="ALTA">
      <formula>NOT(ISERROR(SEARCH(("ALTA"),(AZ18))))</formula>
    </cfRule>
  </conditionalFormatting>
  <conditionalFormatting sqref="AZ18">
    <cfRule type="containsText" dxfId="2822" priority="216" stopIfTrue="1" operator="containsText" text="MEDIA">
      <formula>NOT(ISERROR(SEARCH(("MEDIA"),(AZ18))))</formula>
    </cfRule>
  </conditionalFormatting>
  <conditionalFormatting sqref="AZ18">
    <cfRule type="containsText" dxfId="2821" priority="217" stopIfTrue="1" operator="containsText" text="BAJA">
      <formula>NOT(ISERROR(SEARCH(("BAJA"),(AZ18))))</formula>
    </cfRule>
  </conditionalFormatting>
  <conditionalFormatting sqref="AZ18">
    <cfRule type="containsText" dxfId="2820" priority="218" stopIfTrue="1" operator="containsText" text="ALTO">
      <formula>NOT(ISERROR(SEARCH(("ALTO"),(AZ18))))</formula>
    </cfRule>
  </conditionalFormatting>
  <conditionalFormatting sqref="AZ18">
    <cfRule type="containsText" dxfId="2819" priority="219" stopIfTrue="1" operator="containsText" text="ALTO">
      <formula>NOT(ISERROR(SEARCH(("ALTO"),(AZ18))))</formula>
    </cfRule>
  </conditionalFormatting>
  <conditionalFormatting sqref="AZ18">
    <cfRule type="containsText" dxfId="2818" priority="220" stopIfTrue="1" operator="containsText" text="MEDIO">
      <formula>NOT(ISERROR(SEARCH(("MEDIO"),(AZ18))))</formula>
    </cfRule>
  </conditionalFormatting>
  <conditionalFormatting sqref="AZ18">
    <cfRule type="containsText" dxfId="2817" priority="221" stopIfTrue="1" operator="containsText" text="MEDIO">
      <formula>NOT(ISERROR(SEARCH(("MEDIO"),(AZ18))))</formula>
    </cfRule>
  </conditionalFormatting>
  <conditionalFormatting sqref="AZ18">
    <cfRule type="containsText" dxfId="2816" priority="222" stopIfTrue="1" operator="containsText" text="BAJO">
      <formula>NOT(ISERROR(SEARCH(("BAJO"),(AZ18))))</formula>
    </cfRule>
  </conditionalFormatting>
  <conditionalFormatting sqref="AZ18">
    <cfRule type="cellIs" dxfId="2815" priority="223" operator="equal">
      <formula>"INSIGNIFICANTE"</formula>
    </cfRule>
  </conditionalFormatting>
  <conditionalFormatting sqref="AZ18">
    <cfRule type="cellIs" dxfId="2814" priority="224" operator="equal">
      <formula>"MENOR"</formula>
    </cfRule>
  </conditionalFormatting>
  <conditionalFormatting sqref="AZ18">
    <cfRule type="cellIs" dxfId="2813" priority="225" operator="equal">
      <formula>"MODERADO"</formula>
    </cfRule>
  </conditionalFormatting>
  <conditionalFormatting sqref="AZ18">
    <cfRule type="cellIs" dxfId="2812" priority="226" operator="equal">
      <formula>"MAYOR"</formula>
    </cfRule>
  </conditionalFormatting>
  <conditionalFormatting sqref="AZ18">
    <cfRule type="cellIs" dxfId="2811" priority="227" operator="equal">
      <formula>"CATASTRÓFICO"</formula>
    </cfRule>
  </conditionalFormatting>
  <conditionalFormatting sqref="BA20">
    <cfRule type="cellIs" dxfId="2810" priority="228" operator="equal">
      <formula>"EXTREMA 5:5"</formula>
    </cfRule>
  </conditionalFormatting>
  <conditionalFormatting sqref="BA20">
    <cfRule type="cellIs" dxfId="2809" priority="229" operator="equal">
      <formula>"EXTREMA 4:5"</formula>
    </cfRule>
  </conditionalFormatting>
  <conditionalFormatting sqref="BA20">
    <cfRule type="cellIs" dxfId="2808" priority="230" operator="equal">
      <formula>"EXTREMA 3:5"</formula>
    </cfRule>
  </conditionalFormatting>
  <conditionalFormatting sqref="BA20">
    <cfRule type="cellIs" dxfId="2807" priority="231" operator="equal">
      <formula>"EXTREMA 2:5"</formula>
    </cfRule>
  </conditionalFormatting>
  <conditionalFormatting sqref="BA20">
    <cfRule type="cellIs" dxfId="2806" priority="232" operator="equal">
      <formula>"EXTREMA 5:4"</formula>
    </cfRule>
  </conditionalFormatting>
  <conditionalFormatting sqref="BA20">
    <cfRule type="cellIs" dxfId="2805" priority="233" operator="equal">
      <formula>"EXTREMA 4:4"</formula>
    </cfRule>
  </conditionalFormatting>
  <conditionalFormatting sqref="BA20">
    <cfRule type="cellIs" dxfId="2804" priority="234" operator="equal">
      <formula>"EXTREMA 3:4"</formula>
    </cfRule>
  </conditionalFormatting>
  <conditionalFormatting sqref="BA20">
    <cfRule type="cellIs" dxfId="2803" priority="235" operator="equal">
      <formula>"EXTREMA 5:3"</formula>
    </cfRule>
  </conditionalFormatting>
  <conditionalFormatting sqref="BA20">
    <cfRule type="cellIs" dxfId="2802" priority="236" operator="equal">
      <formula>"ALTA 1:5"</formula>
    </cfRule>
  </conditionalFormatting>
  <conditionalFormatting sqref="BA20">
    <cfRule type="cellIs" dxfId="2801" priority="237" operator="equal">
      <formula>"ALTA 2:4"</formula>
    </cfRule>
  </conditionalFormatting>
  <conditionalFormatting sqref="BA20">
    <cfRule type="cellIs" dxfId="2800" priority="238" operator="equal">
      <formula>"ALTA 1:4"</formula>
    </cfRule>
  </conditionalFormatting>
  <conditionalFormatting sqref="BA20">
    <cfRule type="cellIs" dxfId="2799" priority="239" operator="equal">
      <formula>"ALTA 4:3"</formula>
    </cfRule>
  </conditionalFormatting>
  <conditionalFormatting sqref="BA20">
    <cfRule type="cellIs" dxfId="2798" priority="240" operator="equal">
      <formula>"ALTA 3:3"</formula>
    </cfRule>
  </conditionalFormatting>
  <conditionalFormatting sqref="BA20">
    <cfRule type="cellIs" dxfId="2797" priority="241" operator="equal">
      <formula>"ALTA 5:2"</formula>
    </cfRule>
  </conditionalFormatting>
  <conditionalFormatting sqref="BA20">
    <cfRule type="cellIs" dxfId="2796" priority="242" operator="equal">
      <formula>"ALTA 4:2"</formula>
    </cfRule>
  </conditionalFormatting>
  <conditionalFormatting sqref="BA20">
    <cfRule type="cellIs" dxfId="2795" priority="243" operator="equal">
      <formula>"ALTA 5:1"</formula>
    </cfRule>
  </conditionalFormatting>
  <conditionalFormatting sqref="BA20">
    <cfRule type="cellIs" dxfId="2794" priority="244" operator="equal">
      <formula>"MODERADA 2:3"</formula>
    </cfRule>
  </conditionalFormatting>
  <conditionalFormatting sqref="BA20">
    <cfRule type="cellIs" dxfId="2793" priority="245" operator="equal">
      <formula>"MODERADA 1:3"</formula>
    </cfRule>
  </conditionalFormatting>
  <conditionalFormatting sqref="BA20">
    <cfRule type="cellIs" dxfId="2792" priority="246" operator="equal">
      <formula>"MODERADA 3:2"</formula>
    </cfRule>
  </conditionalFormatting>
  <conditionalFormatting sqref="BA20">
    <cfRule type="cellIs" dxfId="2791" priority="247" operator="equal">
      <formula>"MODERADA 4:1"</formula>
    </cfRule>
  </conditionalFormatting>
  <conditionalFormatting sqref="BA20">
    <cfRule type="cellIs" dxfId="2790" priority="248" operator="equal">
      <formula>"BAJA 2:2"</formula>
    </cfRule>
  </conditionalFormatting>
  <conditionalFormatting sqref="BA20">
    <cfRule type="cellIs" dxfId="2789" priority="249" operator="equal">
      <formula>"BAJA 1:2"</formula>
    </cfRule>
  </conditionalFormatting>
  <conditionalFormatting sqref="BA20">
    <cfRule type="cellIs" dxfId="2788" priority="250" operator="equal">
      <formula>"BAJA 3:1"</formula>
    </cfRule>
  </conditionalFormatting>
  <conditionalFormatting sqref="BA20">
    <cfRule type="cellIs" dxfId="2787" priority="251" operator="equal">
      <formula>"BAJA 2:1"</formula>
    </cfRule>
  </conditionalFormatting>
  <conditionalFormatting sqref="BA20">
    <cfRule type="cellIs" dxfId="2786" priority="252" operator="equal">
      <formula>"BAJA 1:1"</formula>
    </cfRule>
  </conditionalFormatting>
  <conditionalFormatting sqref="BA16:BA18">
    <cfRule type="cellIs" dxfId="2785" priority="253" operator="equal">
      <formula>"EXTREMA 5:5"</formula>
    </cfRule>
  </conditionalFormatting>
  <conditionalFormatting sqref="BA16:BA18">
    <cfRule type="cellIs" dxfId="2784" priority="254" operator="equal">
      <formula>"EXTREMA 4:5"</formula>
    </cfRule>
  </conditionalFormatting>
  <conditionalFormatting sqref="BA16:BA18">
    <cfRule type="cellIs" dxfId="2783" priority="255" operator="equal">
      <formula>"EXTREMA 3:5"</formula>
    </cfRule>
  </conditionalFormatting>
  <conditionalFormatting sqref="BA16:BA18">
    <cfRule type="cellIs" dxfId="2782" priority="256" operator="equal">
      <formula>"EXTREMA 2:5"</formula>
    </cfRule>
  </conditionalFormatting>
  <conditionalFormatting sqref="BA16:BA18">
    <cfRule type="cellIs" dxfId="2781" priority="257" operator="equal">
      <formula>"EXTREMA 5:4"</formula>
    </cfRule>
  </conditionalFormatting>
  <conditionalFormatting sqref="BA16:BA18">
    <cfRule type="cellIs" dxfId="2780" priority="258" operator="equal">
      <formula>"EXTREMA 4:4"</formula>
    </cfRule>
  </conditionalFormatting>
  <conditionalFormatting sqref="BA16:BA18">
    <cfRule type="cellIs" dxfId="2779" priority="259" operator="equal">
      <formula>"EXTREMA 3:4"</formula>
    </cfRule>
  </conditionalFormatting>
  <conditionalFormatting sqref="BA16:BA18">
    <cfRule type="cellIs" dxfId="2778" priority="260" operator="equal">
      <formula>"EXTREMA 5:3"</formula>
    </cfRule>
  </conditionalFormatting>
  <conditionalFormatting sqref="BA16:BA18">
    <cfRule type="cellIs" dxfId="2777" priority="261" operator="equal">
      <formula>"ALTA 1:5"</formula>
    </cfRule>
  </conditionalFormatting>
  <conditionalFormatting sqref="BA16:BA18">
    <cfRule type="cellIs" dxfId="2776" priority="262" operator="equal">
      <formula>"ALTA 2:4"</formula>
    </cfRule>
  </conditionalFormatting>
  <conditionalFormatting sqref="BA16:BA18">
    <cfRule type="cellIs" dxfId="2775" priority="263" operator="equal">
      <formula>"ALTA 1:4"</formula>
    </cfRule>
  </conditionalFormatting>
  <conditionalFormatting sqref="BA16:BA18">
    <cfRule type="cellIs" dxfId="2774" priority="264" operator="equal">
      <formula>"ALTA 4:3"</formula>
    </cfRule>
  </conditionalFormatting>
  <conditionalFormatting sqref="BA16:BA18">
    <cfRule type="cellIs" dxfId="2773" priority="265" operator="equal">
      <formula>"ALTA 3:3"</formula>
    </cfRule>
  </conditionalFormatting>
  <conditionalFormatting sqref="BA16:BA18">
    <cfRule type="cellIs" dxfId="2772" priority="266" operator="equal">
      <formula>"ALTA 5:2"</formula>
    </cfRule>
  </conditionalFormatting>
  <conditionalFormatting sqref="BA16:BA18">
    <cfRule type="cellIs" dxfId="2771" priority="267" operator="equal">
      <formula>"ALTA 4:2"</formula>
    </cfRule>
  </conditionalFormatting>
  <conditionalFormatting sqref="BA16:BA18">
    <cfRule type="cellIs" dxfId="2770" priority="268" operator="equal">
      <formula>"ALTA 5:1"</formula>
    </cfRule>
  </conditionalFormatting>
  <conditionalFormatting sqref="BA16:BA18">
    <cfRule type="cellIs" dxfId="2769" priority="269" operator="equal">
      <formula>"MODERADA 2:3"</formula>
    </cfRule>
  </conditionalFormatting>
  <conditionalFormatting sqref="BA16:BA18">
    <cfRule type="cellIs" dxfId="2768" priority="270" operator="equal">
      <formula>"MODERADA 1:3"</formula>
    </cfRule>
  </conditionalFormatting>
  <conditionalFormatting sqref="BA16:BA18">
    <cfRule type="cellIs" dxfId="2767" priority="271" operator="equal">
      <formula>"MODERADA 3:2"</formula>
    </cfRule>
  </conditionalFormatting>
  <conditionalFormatting sqref="BA16:BA18">
    <cfRule type="cellIs" dxfId="2766" priority="272" operator="equal">
      <formula>"MODERADA 4:1"</formula>
    </cfRule>
  </conditionalFormatting>
  <conditionalFormatting sqref="BA16:BA18">
    <cfRule type="cellIs" dxfId="2765" priority="273" operator="equal">
      <formula>"BAJA 2:2"</formula>
    </cfRule>
  </conditionalFormatting>
  <conditionalFormatting sqref="BA16:BA18">
    <cfRule type="cellIs" dxfId="2764" priority="274" operator="equal">
      <formula>"BAJA 1:2"</formula>
    </cfRule>
  </conditionalFormatting>
  <conditionalFormatting sqref="BA16:BA18">
    <cfRule type="cellIs" dxfId="2763" priority="275" operator="equal">
      <formula>"BAJA 3:1"</formula>
    </cfRule>
  </conditionalFormatting>
  <conditionalFormatting sqref="BA16:BA18">
    <cfRule type="cellIs" dxfId="2762" priority="276" operator="equal">
      <formula>"BAJA 2:1"</formula>
    </cfRule>
  </conditionalFormatting>
  <conditionalFormatting sqref="BA16:BA18">
    <cfRule type="cellIs" dxfId="2761" priority="277" operator="equal">
      <formula>"BAJA 1:1"</formula>
    </cfRule>
  </conditionalFormatting>
  <dataValidations count="12">
    <dataValidation type="list" allowBlank="1" showInputMessage="1" prompt="CALIFIQUE - 1 - Rara vez_x000a_2 - Improbable_x000a_3 - Posible_x000a_4 - Probable_x000a_5 - Casi Seguro_x000a_" sqref="H8 AU8 H10 AU10 AU16:AU17 AU20" xr:uid="{00000000-0002-0000-0500-000000000000}">
      <formula1>$AI$29:$AI$35</formula1>
    </dataValidation>
    <dataValidation type="list" allowBlank="1" showErrorMessage="1" sqref="AE8:AE12 AE16:AE18" xr:uid="{00000000-0002-0000-0500-000001000000}">
      <formula1>$AE$101:$AE$102</formula1>
    </dataValidation>
    <dataValidation type="list" allowBlank="1" showErrorMessage="1" sqref="S8 S10" xr:uid="{00000000-0002-0000-0500-000002000000}">
      <formula1>$S$20:$S$23</formula1>
    </dataValidation>
    <dataValidation type="list" allowBlank="1" showErrorMessage="1" sqref="AT8 AW8 AT10 AW10 AT16:AT18 AW16:AW18" xr:uid="{00000000-0002-0000-0500-000003000000}">
      <formula1>$AT$101:$AT$103</formula1>
    </dataValidation>
    <dataValidation type="list" allowBlank="1" showInputMessage="1" showErrorMessage="1" prompt="CALIFIQUE - 1 - Insignificante_x000a_2 - Menor_x000a_3 - Moderado_x000a_4 - Mayor_x000a_5 - Catastrófico" sqref="J8 AX8 J10 AX10 J16 AX16:AX18 J20 AX20" xr:uid="{00000000-0002-0000-0500-000004000000}">
      <formula1>$AI$29:$AI$35</formula1>
    </dataValidation>
    <dataValidation type="list" allowBlank="1" showErrorMessage="1" sqref="AK8:AK12 AK16:AK18" xr:uid="{00000000-0002-0000-0500-000005000000}">
      <formula1>$AK$101:$AK$102</formula1>
    </dataValidation>
    <dataValidation type="list" allowBlank="1" showErrorMessage="1" sqref="AA8:AA12" xr:uid="{00000000-0002-0000-0500-000006000000}">
      <formula1>$AA$88:$AA$89</formula1>
    </dataValidation>
    <dataValidation type="list" allowBlank="1" showErrorMessage="1" sqref="AC8:AC12 AC16:AC18" xr:uid="{00000000-0002-0000-0500-000007000000}">
      <formula1>$AC$101:$AC$102</formula1>
    </dataValidation>
    <dataValidation type="list" allowBlank="1" showErrorMessage="1" sqref="AM8:AM12 AM16:AM18" xr:uid="{00000000-0002-0000-0500-000008000000}">
      <formula1>$AM$101:$AM$103</formula1>
    </dataValidation>
    <dataValidation type="list" allowBlank="1" showErrorMessage="1" sqref="AI8:AI12 AI16:AI18" xr:uid="{00000000-0002-0000-0500-000009000000}">
      <formula1>$AI$101:$AI$102</formula1>
    </dataValidation>
    <dataValidation type="list" allowBlank="1" showErrorMessage="1" sqref="AQ8:AS8 AQ9:AR9 AQ10:AS10 AQ11:AR12 AQ16:AS16 AQ17:AR18" xr:uid="{00000000-0002-0000-0500-00000A000000}">
      <formula1>$AQ$101:$AQ$103</formula1>
    </dataValidation>
    <dataValidation type="list" allowBlank="1" showErrorMessage="1" sqref="AG8:AG12 AG16:AG18" xr:uid="{00000000-0002-0000-0500-00000B000000}">
      <formula1>$AG$101:$AG$103</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CG1000"/>
  <sheetViews>
    <sheetView topLeftCell="BY25" zoomScale="40" zoomScaleNormal="40" workbookViewId="0">
      <selection sqref="A1:A3"/>
    </sheetView>
  </sheetViews>
  <sheetFormatPr baseColWidth="10" defaultColWidth="11.21875" defaultRowHeight="15" customHeight="1"/>
  <cols>
    <col min="1" max="1" width="17" customWidth="1"/>
    <col min="2" max="2" width="27.554687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1" width="16.21875" customWidth="1"/>
    <col min="12" max="12" width="15" customWidth="1"/>
    <col min="13" max="13" width="13.88671875" customWidth="1"/>
    <col min="14" max="18" width="11.5546875" hidden="1" customWidth="1"/>
    <col min="19" max="19" width="29.44140625" customWidth="1"/>
    <col min="20" max="20" width="35.6640625" customWidth="1"/>
    <col min="21" max="21" width="16.88671875" customWidth="1"/>
    <col min="22" max="22" width="19" customWidth="1"/>
    <col min="23" max="23" width="29.6640625" customWidth="1"/>
    <col min="24" max="24" width="28.5546875" customWidth="1"/>
    <col min="25" max="25" width="20.33203125" customWidth="1"/>
    <col min="26" max="26" width="11.5546875" customWidth="1"/>
    <col min="27" max="27" width="16.33203125" hidden="1" customWidth="1"/>
    <col min="28" max="28" width="4.5546875" hidden="1" customWidth="1"/>
    <col min="29" max="29" width="13.33203125" hidden="1" customWidth="1"/>
    <col min="30" max="30" width="4.6640625" hidden="1" customWidth="1"/>
    <col min="31" max="31" width="14.33203125" hidden="1" customWidth="1"/>
    <col min="32" max="32" width="4.5546875" hidden="1" customWidth="1"/>
    <col min="33" max="33" width="20.21875" hidden="1" customWidth="1"/>
    <col min="34" max="34" width="5.6640625" hidden="1" customWidth="1"/>
    <col min="35" max="35" width="13.6640625" hidden="1" customWidth="1"/>
    <col min="36" max="36" width="5.109375" hidden="1" customWidth="1"/>
    <col min="37" max="37" width="17.21875" hidden="1" customWidth="1"/>
    <col min="38" max="38" width="3.77734375" hidden="1" customWidth="1"/>
    <col min="39" max="39" width="16.109375" hidden="1" customWidth="1"/>
    <col min="40" max="40" width="4.88671875" hidden="1" customWidth="1"/>
    <col min="41" max="42" width="11.5546875" hidden="1" customWidth="1"/>
    <col min="43" max="43" width="12.77734375" hidden="1" customWidth="1"/>
    <col min="44" max="44" width="11.5546875" hidden="1" customWidth="1"/>
    <col min="45" max="45" width="15.44140625" hidden="1" customWidth="1"/>
    <col min="46" max="46" width="15.6640625" hidden="1" customWidth="1"/>
    <col min="47" max="48" width="11.5546875" hidden="1" customWidth="1"/>
    <col min="49" max="49" width="13.21875" hidden="1" customWidth="1"/>
    <col min="50" max="50" width="11.5546875" hidden="1" customWidth="1"/>
    <col min="51" max="52" width="15" hidden="1" customWidth="1"/>
    <col min="53" max="53" width="12.5546875" hidden="1" customWidth="1"/>
    <col min="54" max="58" width="11.5546875" hidden="1" customWidth="1"/>
    <col min="59" max="59" width="20.109375" hidden="1" customWidth="1"/>
    <col min="60" max="62" width="11.5546875" hidden="1" customWidth="1"/>
    <col min="63" max="63" width="16.5546875" hidden="1" customWidth="1"/>
    <col min="64" max="64" width="11.5546875" hidden="1" customWidth="1"/>
    <col min="65" max="65" width="15.5546875" hidden="1" customWidth="1"/>
    <col min="66" max="66" width="11.5546875" hidden="1" customWidth="1"/>
    <col min="67" max="67" width="15.33203125" hidden="1" customWidth="1"/>
    <col min="68" max="68" width="11.5546875" hidden="1" customWidth="1"/>
    <col min="69" max="69" width="15.88671875" hidden="1" customWidth="1"/>
    <col min="70" max="70" width="34.109375" hidden="1" customWidth="1"/>
    <col min="71" max="71" width="23.21875" hidden="1" customWidth="1"/>
    <col min="72" max="72" width="24.109375" hidden="1" customWidth="1"/>
    <col min="73" max="73" width="56.109375" hidden="1" customWidth="1"/>
    <col min="74" max="74" width="31.88671875" hidden="1" customWidth="1"/>
    <col min="75" max="76" width="35.21875" hidden="1" customWidth="1"/>
    <col min="77" max="77" width="50.44140625" customWidth="1"/>
    <col min="78" max="78" width="33.88671875" customWidth="1"/>
    <col min="79" max="79" width="31.109375" customWidth="1"/>
    <col min="80" max="80" width="44.44140625" customWidth="1"/>
    <col min="81" max="81" width="50.44140625" customWidth="1"/>
    <col min="82" max="82" width="33.88671875" customWidth="1"/>
    <col min="83" max="83" width="31.109375" customWidth="1"/>
    <col min="84" max="84" width="44.44140625" customWidth="1"/>
    <col min="85" max="85" width="39" customWidth="1"/>
  </cols>
  <sheetData>
    <row r="1" spans="1:85" ht="18">
      <c r="A1" s="445"/>
      <c r="B1" s="433" t="s">
        <v>0</v>
      </c>
      <c r="C1" s="421"/>
      <c r="D1" s="421"/>
      <c r="E1" s="421"/>
      <c r="F1" s="421"/>
      <c r="G1" s="421"/>
      <c r="H1" s="422"/>
      <c r="I1" s="42"/>
      <c r="J1" s="42"/>
      <c r="K1" s="42"/>
      <c r="L1" s="4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4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18">
      <c r="A2" s="435"/>
      <c r="B2" s="539" t="s">
        <v>197</v>
      </c>
      <c r="C2" s="421"/>
      <c r="D2" s="421"/>
      <c r="E2" s="421"/>
      <c r="F2" s="421"/>
      <c r="G2" s="421"/>
      <c r="H2" s="422"/>
      <c r="I2" s="42"/>
      <c r="J2" s="42"/>
      <c r="K2" s="42"/>
      <c r="L2" s="4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4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18">
      <c r="A3" s="436"/>
      <c r="B3" s="433" t="s">
        <v>2</v>
      </c>
      <c r="C3" s="421"/>
      <c r="D3" s="421"/>
      <c r="E3" s="421"/>
      <c r="F3" s="421"/>
      <c r="G3" s="421"/>
      <c r="H3" s="422"/>
      <c r="I3" s="42"/>
      <c r="J3" s="42"/>
      <c r="K3" s="42"/>
      <c r="L3" s="4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4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 customHeight="1">
      <c r="A4" s="12"/>
      <c r="B4" s="12"/>
      <c r="C4" s="12"/>
      <c r="D4" s="12"/>
      <c r="E4" s="43"/>
      <c r="F4" s="43"/>
      <c r="G4" s="2"/>
      <c r="H4" s="42"/>
      <c r="I4" s="42"/>
      <c r="J4" s="42"/>
      <c r="K4" s="42"/>
      <c r="L4" s="4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42"/>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ht="15" customHeight="1">
      <c r="A5" s="474" t="s">
        <v>198</v>
      </c>
      <c r="B5" s="474" t="s">
        <v>199</v>
      </c>
      <c r="C5" s="474" t="s">
        <v>200</v>
      </c>
      <c r="D5" s="475" t="s">
        <v>201</v>
      </c>
      <c r="E5" s="421"/>
      <c r="F5" s="421"/>
      <c r="G5" s="421"/>
      <c r="H5" s="421"/>
      <c r="I5" s="421"/>
      <c r="J5" s="421"/>
      <c r="K5" s="421"/>
      <c r="L5" s="421"/>
      <c r="M5" s="422"/>
      <c r="N5" s="19"/>
      <c r="O5" s="19"/>
      <c r="P5" s="19"/>
      <c r="Q5" s="19"/>
      <c r="R5" s="19"/>
      <c r="S5" s="476"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488" t="s">
        <v>204</v>
      </c>
      <c r="AU5" s="451"/>
      <c r="AV5" s="451"/>
      <c r="AW5" s="451"/>
      <c r="AX5" s="451"/>
      <c r="AY5" s="451"/>
      <c r="AZ5" s="451"/>
      <c r="BA5" s="428"/>
      <c r="BB5" s="19"/>
      <c r="BC5" s="19"/>
      <c r="BD5" s="19"/>
      <c r="BE5" s="19"/>
      <c r="BF5" s="19"/>
      <c r="BG5" s="489" t="s">
        <v>205</v>
      </c>
      <c r="BH5" s="451"/>
      <c r="BI5" s="451"/>
      <c r="BJ5" s="451"/>
      <c r="BK5" s="428"/>
      <c r="BL5" s="504" t="s">
        <v>206</v>
      </c>
      <c r="BM5" s="451"/>
      <c r="BN5" s="451"/>
      <c r="BO5" s="451"/>
      <c r="BP5" s="451"/>
      <c r="BQ5" s="428"/>
      <c r="BR5" s="505" t="s">
        <v>207</v>
      </c>
      <c r="BS5" s="463"/>
      <c r="BT5" s="464"/>
      <c r="BU5" s="525" t="s">
        <v>208</v>
      </c>
      <c r="BV5" s="463"/>
      <c r="BW5" s="463"/>
      <c r="BX5" s="535"/>
      <c r="BY5" s="571" t="s">
        <v>209</v>
      </c>
      <c r="BZ5" s="451"/>
      <c r="CA5" s="451"/>
      <c r="CB5" s="466"/>
      <c r="CC5" s="571" t="s">
        <v>210</v>
      </c>
      <c r="CD5" s="451"/>
      <c r="CE5" s="451"/>
      <c r="CF5" s="451"/>
      <c r="CG5" s="428"/>
    </row>
    <row r="6" spans="1:85" ht="15" customHeight="1">
      <c r="A6" s="435"/>
      <c r="B6" s="435"/>
      <c r="C6" s="435"/>
      <c r="D6" s="476" t="s">
        <v>211</v>
      </c>
      <c r="E6" s="476" t="s">
        <v>212</v>
      </c>
      <c r="F6" s="476" t="s">
        <v>213</v>
      </c>
      <c r="G6" s="477" t="s">
        <v>214</v>
      </c>
      <c r="H6" s="478" t="s">
        <v>215</v>
      </c>
      <c r="I6" s="428"/>
      <c r="J6" s="478" t="s">
        <v>216</v>
      </c>
      <c r="K6" s="428"/>
      <c r="L6" s="44"/>
      <c r="M6" s="476" t="s">
        <v>217</v>
      </c>
      <c r="N6" s="19"/>
      <c r="O6" s="19"/>
      <c r="P6" s="19"/>
      <c r="Q6" s="19"/>
      <c r="R6" s="19"/>
      <c r="S6" s="435"/>
      <c r="T6" s="440" t="s">
        <v>218</v>
      </c>
      <c r="U6" s="421"/>
      <c r="V6" s="421"/>
      <c r="W6" s="421"/>
      <c r="X6" s="421"/>
      <c r="Y6" s="421"/>
      <c r="Z6" s="422"/>
      <c r="AA6" s="502" t="s">
        <v>219</v>
      </c>
      <c r="AB6" s="421"/>
      <c r="AC6" s="421"/>
      <c r="AD6" s="421"/>
      <c r="AE6" s="421"/>
      <c r="AF6" s="421"/>
      <c r="AG6" s="421"/>
      <c r="AH6" s="421"/>
      <c r="AI6" s="421"/>
      <c r="AJ6" s="421"/>
      <c r="AK6" s="421"/>
      <c r="AL6" s="421"/>
      <c r="AM6" s="421"/>
      <c r="AN6" s="421"/>
      <c r="AO6" s="421"/>
      <c r="AP6" s="422"/>
      <c r="AQ6" s="503" t="s">
        <v>220</v>
      </c>
      <c r="AR6" s="503" t="s">
        <v>221</v>
      </c>
      <c r="AS6" s="503"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67"/>
      <c r="BY6" s="536"/>
      <c r="BZ6" s="537"/>
      <c r="CA6" s="537"/>
      <c r="CB6" s="538"/>
      <c r="CC6" s="431"/>
      <c r="CD6" s="452"/>
      <c r="CE6" s="452"/>
      <c r="CF6" s="452"/>
      <c r="CG6" s="432"/>
    </row>
    <row r="7" spans="1:85" ht="142.5">
      <c r="A7" s="436"/>
      <c r="B7" s="436"/>
      <c r="C7" s="436"/>
      <c r="D7" s="436"/>
      <c r="E7" s="436"/>
      <c r="F7" s="436"/>
      <c r="G7" s="436"/>
      <c r="H7" s="431"/>
      <c r="I7" s="432"/>
      <c r="J7" s="431"/>
      <c r="K7" s="432"/>
      <c r="L7" s="44"/>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45" t="s">
        <v>235</v>
      </c>
      <c r="AB7" s="46" t="s">
        <v>236</v>
      </c>
      <c r="AC7" s="45" t="s">
        <v>237</v>
      </c>
      <c r="AD7" s="46" t="s">
        <v>236</v>
      </c>
      <c r="AE7" s="45" t="s">
        <v>238</v>
      </c>
      <c r="AF7" s="46" t="s">
        <v>236</v>
      </c>
      <c r="AG7" s="45" t="s">
        <v>239</v>
      </c>
      <c r="AH7" s="46" t="s">
        <v>236</v>
      </c>
      <c r="AI7" s="45" t="s">
        <v>240</v>
      </c>
      <c r="AJ7" s="46" t="s">
        <v>236</v>
      </c>
      <c r="AK7" s="46" t="s">
        <v>241</v>
      </c>
      <c r="AL7" s="46" t="s">
        <v>236</v>
      </c>
      <c r="AM7" s="46" t="s">
        <v>242</v>
      </c>
      <c r="AN7" s="46" t="s">
        <v>236</v>
      </c>
      <c r="AO7" s="47" t="s">
        <v>243</v>
      </c>
      <c r="AP7" s="45" t="s">
        <v>244</v>
      </c>
      <c r="AQ7" s="436"/>
      <c r="AR7" s="436"/>
      <c r="AS7" s="436"/>
      <c r="AT7" s="48" t="s">
        <v>245</v>
      </c>
      <c r="AU7" s="485" t="s">
        <v>215</v>
      </c>
      <c r="AV7" s="422"/>
      <c r="AW7" s="48" t="s">
        <v>246</v>
      </c>
      <c r="AX7" s="485" t="s">
        <v>216</v>
      </c>
      <c r="AY7" s="422"/>
      <c r="AZ7" s="44"/>
      <c r="BA7" s="48" t="s">
        <v>247</v>
      </c>
      <c r="BB7" s="19" t="s">
        <v>223</v>
      </c>
      <c r="BC7" s="19" t="s">
        <v>224</v>
      </c>
      <c r="BD7" s="19" t="s">
        <v>225</v>
      </c>
      <c r="BE7" s="19" t="s">
        <v>226</v>
      </c>
      <c r="BF7" s="19" t="s">
        <v>227</v>
      </c>
      <c r="BG7" s="49" t="s">
        <v>248</v>
      </c>
      <c r="BH7" s="49" t="s">
        <v>249</v>
      </c>
      <c r="BI7" s="49" t="s">
        <v>250</v>
      </c>
      <c r="BJ7" s="49" t="s">
        <v>251</v>
      </c>
      <c r="BK7" s="49" t="s">
        <v>252</v>
      </c>
      <c r="BL7" s="50" t="s">
        <v>253</v>
      </c>
      <c r="BM7" s="50" t="s">
        <v>254</v>
      </c>
      <c r="BN7" s="50" t="s">
        <v>249</v>
      </c>
      <c r="BO7" s="50" t="s">
        <v>255</v>
      </c>
      <c r="BP7" s="50" t="s">
        <v>256</v>
      </c>
      <c r="BQ7" s="50" t="s">
        <v>257</v>
      </c>
      <c r="BR7" s="51" t="s">
        <v>258</v>
      </c>
      <c r="BS7" s="51" t="s">
        <v>259</v>
      </c>
      <c r="BT7" s="51" t="s">
        <v>260</v>
      </c>
      <c r="BU7" s="68" t="s">
        <v>258</v>
      </c>
      <c r="BV7" s="68" t="s">
        <v>259</v>
      </c>
      <c r="BW7" s="68" t="s">
        <v>260</v>
      </c>
      <c r="BX7" s="68" t="s">
        <v>261</v>
      </c>
      <c r="BY7" s="177" t="s">
        <v>258</v>
      </c>
      <c r="BZ7" s="177" t="s">
        <v>259</v>
      </c>
      <c r="CA7" s="177" t="s">
        <v>260</v>
      </c>
      <c r="CB7" s="178" t="s">
        <v>261</v>
      </c>
      <c r="CC7" s="179" t="s">
        <v>258</v>
      </c>
      <c r="CD7" s="179" t="s">
        <v>259</v>
      </c>
      <c r="CE7" s="179" t="s">
        <v>260</v>
      </c>
      <c r="CF7" s="179" t="s">
        <v>261</v>
      </c>
      <c r="CG7" s="179" t="s">
        <v>262</v>
      </c>
    </row>
    <row r="8" spans="1:85" ht="75">
      <c r="A8" s="569" t="s">
        <v>23</v>
      </c>
      <c r="B8" s="569" t="s">
        <v>823</v>
      </c>
      <c r="C8" s="569" t="s">
        <v>824</v>
      </c>
      <c r="D8" s="569" t="s">
        <v>825</v>
      </c>
      <c r="E8" s="569" t="s">
        <v>826</v>
      </c>
      <c r="F8" s="570" t="s">
        <v>827</v>
      </c>
      <c r="G8" s="569" t="s">
        <v>326</v>
      </c>
      <c r="H8" s="569">
        <v>3</v>
      </c>
      <c r="I8" s="561" t="str">
        <f>IF(H8=5,"CASI SEGURO",IF(H8=4,"PROBABLE",IF(H8=3,"POSIBLE",IF(H8=2,"IMPROBABLE","RARA VEZ"))))</f>
        <v>POSIBLE</v>
      </c>
      <c r="J8" s="569">
        <v>3</v>
      </c>
      <c r="K8" s="561" t="str">
        <f>IF(J8=1,"INSIGNIFICANTE",IF(J8=2,"MENOR",IF(J8=3,"MODERADO",IF(J8=4,"MAYOR","CATASTRÓFICO"))))</f>
        <v>MODERADO</v>
      </c>
      <c r="L8" s="561">
        <f>IF(J8=2,H8+20,IF(J8=3,H8+30,IF(J8=4,H8+40,IF(J8=5,H8+50,H8+10))))</f>
        <v>33</v>
      </c>
      <c r="M8" s="562" t="str">
        <f>IF(J8=1,$N$8,IF(J8=2,$O$8,IF(J8=3,$P$8,IF(J8=4,$Q$8,$R$8))))</f>
        <v>ALTA 3:3</v>
      </c>
      <c r="N8" s="563" t="str">
        <f>IF($L8=11,"BAJA 1:1",IF($L8=12,"BAJA 2:1",IF($L8=13,"BAJA 3:1",IF($L8=14,"MODERADA 4:1","ALTA 5:1"))))</f>
        <v>ALTA 5:1</v>
      </c>
      <c r="O8" s="564" t="str">
        <f>IF($L8=21,"BAJA 1:2",IF($L8=22,"BAJA 2:2",IF($L8=23,"MODERADA 3:2",IF($L8=24,"ALTA 4:2","ALTA 5:2"))))</f>
        <v>ALTA 5:2</v>
      </c>
      <c r="P8" s="564" t="str">
        <f>IF($L8=31,"MODERADA 1:3",IF($L8=32,"MODERADA 2:3",IF($L8=33,"ALTA 3:3",IF($L8=34,"ALTA 4:3","EXTREMA 5:3"))))</f>
        <v>ALTA 3:3</v>
      </c>
      <c r="Q8" s="564" t="str">
        <f>IF($L8=41,"ALTA 1:4",IF($L8=42,"ALTA 2:4",IF($L8=43,"EXTREMA 3:4",IF($L8=44,"EXTREMA 4:4","EXTREMA 5:4"))))</f>
        <v>EXTREMA 5:4</v>
      </c>
      <c r="R8" s="565" t="str">
        <f>IF($L8=51,"ALTA 1:5",IF($L8=52,"EXTREMA 2:5",IF($L8=53,"EXTREMA 3:5",IF($L8=54,"EXTREMA 4:5","EXTREMA 5:5"))))</f>
        <v>EXTREMA 5:5</v>
      </c>
      <c r="S8" s="577" t="s">
        <v>269</v>
      </c>
      <c r="T8" s="183" t="s">
        <v>828</v>
      </c>
      <c r="U8" s="6" t="s">
        <v>829</v>
      </c>
      <c r="V8" s="184" t="s">
        <v>390</v>
      </c>
      <c r="W8" s="6" t="s">
        <v>830</v>
      </c>
      <c r="X8" s="6" t="s">
        <v>831</v>
      </c>
      <c r="Y8" s="185" t="s">
        <v>832</v>
      </c>
      <c r="Z8" s="72" t="s">
        <v>276</v>
      </c>
      <c r="AA8" s="147" t="s">
        <v>334</v>
      </c>
      <c r="AB8" s="147">
        <f t="shared" ref="AB8:AB10" si="0">IF(AA8 = "Asignado",$AB$96,IF(AA8="No asignado",0,""))</f>
        <v>0</v>
      </c>
      <c r="AC8" s="147" t="s">
        <v>335</v>
      </c>
      <c r="AD8" s="147">
        <f t="shared" ref="AD8:AD10" si="1">IF(AC8 = "Adecuado",$AB$96,IF(AC8="No adecuado",0,""))</f>
        <v>0</v>
      </c>
      <c r="AE8" s="147" t="s">
        <v>336</v>
      </c>
      <c r="AF8" s="147">
        <f t="shared" ref="AF8:AF10" si="2">IF(AE8 = "Oportuna",$AB$96,IF(AE8="Inoportuna",0,""))</f>
        <v>0</v>
      </c>
      <c r="AG8" s="147" t="s">
        <v>276</v>
      </c>
      <c r="AH8" s="147">
        <f t="shared" ref="AH8:AH10" si="3">IF(AG8 = "Prevenir",$AB$96,IF(AG8="Detectar",$AB$97,IF(AG8="No es un control",0,"")))</f>
        <v>15</v>
      </c>
      <c r="AI8" s="147" t="s">
        <v>280</v>
      </c>
      <c r="AJ8" s="147">
        <f t="shared" ref="AJ8:AJ10" si="4">IF(AI8 = "Confiable",$AB$96,IF(AI8="No confiable",0,""))</f>
        <v>15</v>
      </c>
      <c r="AK8" s="186" t="s">
        <v>281</v>
      </c>
      <c r="AL8" s="147">
        <f t="shared" ref="AL8:AL10" si="5">IF(AK8 = "Se investigan y resuelven oportunamente",$AB$96,IF(AK8="No se investigan y resuelven oportunamente",0,""))</f>
        <v>15</v>
      </c>
      <c r="AM8" s="147" t="s">
        <v>282</v>
      </c>
      <c r="AN8" s="147">
        <f t="shared" ref="AN8:AN10" si="6">IF(AM8 = "Completa",$AB$96,IF(AM8="Incompleta",$AB$97,IF(AM8="No existe",0,"")))</f>
        <v>15</v>
      </c>
      <c r="AO8" s="147">
        <f t="shared" ref="AO8:AO10" si="7">+AB8+AD8+AF8+AH8+AJ8+AL8+AN8</f>
        <v>60</v>
      </c>
      <c r="AP8" s="147" t="str">
        <f>+IF(AO8&gt;96,"Fuerte",IF(AO8&lt;86,"Débil","Moderado"))</f>
        <v>Débil</v>
      </c>
      <c r="AQ8" s="147" t="s">
        <v>283</v>
      </c>
      <c r="AR8" s="147" t="s">
        <v>345</v>
      </c>
      <c r="AS8" s="568" t="s">
        <v>341</v>
      </c>
      <c r="AT8" s="569" t="s">
        <v>342</v>
      </c>
      <c r="AU8" s="569">
        <v>2</v>
      </c>
      <c r="AV8" s="561" t="str">
        <f>IF(AU8=5,"CASI SEGURO",IF(AU8=4,"PROBABLE",IF(AU8=3,"POSIBLE",IF(AU8=2,"IMPROBABLE","RARA VEZ"))))</f>
        <v>IMPROBABLE</v>
      </c>
      <c r="AW8" s="569" t="s">
        <v>342</v>
      </c>
      <c r="AX8" s="569">
        <v>3</v>
      </c>
      <c r="AY8" s="561" t="str">
        <f>IF(AX8=1,"INSIGNIFICANTE",IF(AX8=2,"MENOR",IF(AX8=3,"MODERADO",IF(AX8=4,"MAYOR","CATASTRÓFICO"))))</f>
        <v>MODERADO</v>
      </c>
      <c r="AZ8" s="561">
        <f>IF(AX8=2,AU8+20,IF(AX8=3,AU8+30,IF(AX8=4,AU8+40,IF(AX8=5,AU8+50,AU8+10))))</f>
        <v>32</v>
      </c>
      <c r="BA8" s="562" t="str">
        <f>IF(AX8=1,$BB8,IF(AX8=2,$BC$8,IF(AX8=3,$BD$8,IF(AX8=4,$BE$8,$BF$8))))</f>
        <v>MODERADA 2:3</v>
      </c>
      <c r="BB8" s="563" t="str">
        <f>IF($AZ8=11,"BAJA 1:1",IF($AZ8=12,"BAJA 2:1",IF($AZ8=13,"BAJA 3:1",IF($AZ8=14,"MODERADA 4:1","ALTA 5:1"))))</f>
        <v>ALTA 5:1</v>
      </c>
      <c r="BC8" s="564" t="str">
        <f>IF($AZ8=21,"BAJA 1:2",IF($AZ8=22,"BAJA 2:2",IF($AZ8=23,"MODERADA 3:2",IF($AZ8=24,"ALTA 4:2","ALTA 5:2"))))</f>
        <v>ALTA 5:2</v>
      </c>
      <c r="BD8" s="564" t="str">
        <f>IF($AZ8=31,"MODERADA 1:3",IF($AZ8=32,"MODERADA 2:3",IF($AZ8=33,"ALTA 3:3",IF($AZ8=34,"ALTA 4:3","EXTREMA 5:3"))))</f>
        <v>MODERADA 2:3</v>
      </c>
      <c r="BE8" s="564" t="str">
        <f>IF($AZ8=41,"ALTA 1:4",IF($AZ8=42,"ALTA 2:4",IF($AZ8=43,"EXTREMA 3:4",IF($AZ8=44,"EXTREMA 4:4","EXTREMA 5:4"))))</f>
        <v>EXTREMA 5:4</v>
      </c>
      <c r="BF8" s="565" t="str">
        <f>IF($AZ8=51,"ALTA 1:5",IF($AZ8=52,"EXTREMA 2:5",IF($AZ8=53,"EXTREMA 3:5",IF($AZ8=54,"EXTREMA 4:5","EXTREMA 5:5"))))</f>
        <v>EXTREMA 5:5</v>
      </c>
      <c r="BG8" s="566" t="s">
        <v>833</v>
      </c>
      <c r="BH8" s="566" t="s">
        <v>834</v>
      </c>
      <c r="BI8" s="567">
        <v>43832</v>
      </c>
      <c r="BJ8" s="567">
        <v>44196</v>
      </c>
      <c r="BK8" s="566" t="s">
        <v>835</v>
      </c>
      <c r="BL8" s="569" t="s">
        <v>836</v>
      </c>
      <c r="BM8" s="569" t="s">
        <v>837</v>
      </c>
      <c r="BN8" s="569" t="s">
        <v>834</v>
      </c>
      <c r="BO8" s="569" t="s">
        <v>838</v>
      </c>
      <c r="BP8" s="569" t="s">
        <v>839</v>
      </c>
      <c r="BQ8" s="569" t="s">
        <v>840</v>
      </c>
      <c r="BR8" s="573" t="s">
        <v>841</v>
      </c>
      <c r="BS8" s="572" t="s">
        <v>842</v>
      </c>
      <c r="BT8" s="573" t="s">
        <v>843</v>
      </c>
      <c r="BU8" s="573" t="s">
        <v>844</v>
      </c>
      <c r="BV8" s="573" t="s">
        <v>845</v>
      </c>
      <c r="BW8" s="573" t="s">
        <v>846</v>
      </c>
      <c r="BX8" s="524" t="s">
        <v>847</v>
      </c>
      <c r="BY8" s="574" t="s">
        <v>848</v>
      </c>
      <c r="BZ8" s="569" t="s">
        <v>849</v>
      </c>
      <c r="CA8" s="581" t="s">
        <v>850</v>
      </c>
      <c r="CB8" s="552" t="s">
        <v>851</v>
      </c>
      <c r="CC8" s="522" t="s">
        <v>852</v>
      </c>
      <c r="CD8" s="445"/>
      <c r="CE8" s="582" t="s">
        <v>853</v>
      </c>
      <c r="CF8" s="554" t="s">
        <v>854</v>
      </c>
      <c r="CG8" s="35"/>
    </row>
    <row r="9" spans="1:85" ht="60">
      <c r="A9" s="435"/>
      <c r="B9" s="435"/>
      <c r="C9" s="435"/>
      <c r="D9" s="435"/>
      <c r="E9" s="435"/>
      <c r="F9" s="435"/>
      <c r="G9" s="435"/>
      <c r="H9" s="435"/>
      <c r="I9" s="435"/>
      <c r="J9" s="435"/>
      <c r="K9" s="435"/>
      <c r="L9" s="435"/>
      <c r="M9" s="435"/>
      <c r="N9" s="429"/>
      <c r="O9" s="460"/>
      <c r="P9" s="460"/>
      <c r="Q9" s="460"/>
      <c r="R9" s="430"/>
      <c r="S9" s="435"/>
      <c r="T9" s="189" t="s">
        <v>855</v>
      </c>
      <c r="U9" s="6" t="s">
        <v>829</v>
      </c>
      <c r="V9" s="184" t="s">
        <v>390</v>
      </c>
      <c r="W9" s="6" t="s">
        <v>830</v>
      </c>
      <c r="X9" s="6" t="s">
        <v>856</v>
      </c>
      <c r="Y9" s="185" t="s">
        <v>832</v>
      </c>
      <c r="Z9" s="72" t="s">
        <v>276</v>
      </c>
      <c r="AA9" s="72" t="s">
        <v>277</v>
      </c>
      <c r="AB9" s="147">
        <f t="shared" si="0"/>
        <v>15</v>
      </c>
      <c r="AC9" s="72" t="s">
        <v>278</v>
      </c>
      <c r="AD9" s="147">
        <f t="shared" si="1"/>
        <v>15</v>
      </c>
      <c r="AE9" s="72" t="s">
        <v>279</v>
      </c>
      <c r="AF9" s="147">
        <f t="shared" si="2"/>
        <v>15</v>
      </c>
      <c r="AG9" s="72" t="s">
        <v>276</v>
      </c>
      <c r="AH9" s="147">
        <f t="shared" si="3"/>
        <v>15</v>
      </c>
      <c r="AI9" s="72" t="s">
        <v>280</v>
      </c>
      <c r="AJ9" s="147">
        <f t="shared" si="4"/>
        <v>15</v>
      </c>
      <c r="AK9" s="186" t="s">
        <v>281</v>
      </c>
      <c r="AL9" s="147">
        <f t="shared" si="5"/>
        <v>15</v>
      </c>
      <c r="AM9" s="72" t="s">
        <v>282</v>
      </c>
      <c r="AN9" s="147">
        <f t="shared" si="6"/>
        <v>15</v>
      </c>
      <c r="AO9" s="72">
        <f t="shared" si="7"/>
        <v>105</v>
      </c>
      <c r="AP9" s="72" t="str">
        <f t="shared" ref="AP9:AP10" si="8">+IF(AO9&gt;96,"Fuerte",IF(AO9&lt;85,"Débil","Moderado"))</f>
        <v>Fuerte</v>
      </c>
      <c r="AQ9" s="72" t="s">
        <v>341</v>
      </c>
      <c r="AR9" s="147" t="s">
        <v>341</v>
      </c>
      <c r="AS9" s="435"/>
      <c r="AT9" s="435"/>
      <c r="AU9" s="435"/>
      <c r="AV9" s="435"/>
      <c r="AW9" s="435"/>
      <c r="AX9" s="435"/>
      <c r="AY9" s="435"/>
      <c r="AZ9" s="435"/>
      <c r="BA9" s="435"/>
      <c r="BB9" s="429"/>
      <c r="BC9" s="460"/>
      <c r="BD9" s="460"/>
      <c r="BE9" s="460"/>
      <c r="BF9" s="430"/>
      <c r="BG9" s="435"/>
      <c r="BH9" s="435"/>
      <c r="BI9" s="435"/>
      <c r="BJ9" s="435"/>
      <c r="BK9" s="435"/>
      <c r="BL9" s="435"/>
      <c r="BM9" s="435"/>
      <c r="BN9" s="435"/>
      <c r="BO9" s="435"/>
      <c r="BP9" s="435"/>
      <c r="BQ9" s="435"/>
      <c r="BR9" s="435"/>
      <c r="BS9" s="435"/>
      <c r="BT9" s="435"/>
      <c r="BU9" s="435"/>
      <c r="BV9" s="435"/>
      <c r="BW9" s="435"/>
      <c r="BX9" s="435"/>
      <c r="BY9" s="435"/>
      <c r="BZ9" s="435"/>
      <c r="CA9" s="435"/>
      <c r="CB9" s="429"/>
      <c r="CC9" s="435"/>
      <c r="CD9" s="435"/>
      <c r="CE9" s="435"/>
      <c r="CF9" s="435"/>
      <c r="CG9" s="35"/>
    </row>
    <row r="10" spans="1:85">
      <c r="A10" s="435"/>
      <c r="B10" s="435"/>
      <c r="C10" s="435"/>
      <c r="D10" s="435"/>
      <c r="E10" s="435"/>
      <c r="F10" s="435"/>
      <c r="G10" s="435"/>
      <c r="H10" s="435"/>
      <c r="I10" s="435"/>
      <c r="J10" s="435"/>
      <c r="K10" s="435"/>
      <c r="L10" s="435"/>
      <c r="M10" s="435"/>
      <c r="N10" s="429"/>
      <c r="O10" s="460"/>
      <c r="P10" s="460"/>
      <c r="Q10" s="460"/>
      <c r="R10" s="430"/>
      <c r="S10" s="435"/>
      <c r="T10" s="576" t="s">
        <v>857</v>
      </c>
      <c r="U10" s="434" t="s">
        <v>829</v>
      </c>
      <c r="V10" s="434" t="s">
        <v>506</v>
      </c>
      <c r="W10" s="434" t="s">
        <v>857</v>
      </c>
      <c r="X10" s="434" t="s">
        <v>858</v>
      </c>
      <c r="Y10" s="583" t="s">
        <v>506</v>
      </c>
      <c r="Z10" s="578" t="s">
        <v>276</v>
      </c>
      <c r="AA10" s="578" t="s">
        <v>277</v>
      </c>
      <c r="AB10" s="578">
        <f t="shared" si="0"/>
        <v>15</v>
      </c>
      <c r="AC10" s="578" t="s">
        <v>278</v>
      </c>
      <c r="AD10" s="578">
        <f t="shared" si="1"/>
        <v>15</v>
      </c>
      <c r="AE10" s="578" t="s">
        <v>279</v>
      </c>
      <c r="AF10" s="578">
        <f t="shared" si="2"/>
        <v>15</v>
      </c>
      <c r="AG10" s="578" t="s">
        <v>276</v>
      </c>
      <c r="AH10" s="578">
        <f t="shared" si="3"/>
        <v>15</v>
      </c>
      <c r="AI10" s="578" t="s">
        <v>280</v>
      </c>
      <c r="AJ10" s="578">
        <f t="shared" si="4"/>
        <v>15</v>
      </c>
      <c r="AK10" s="578" t="s">
        <v>281</v>
      </c>
      <c r="AL10" s="578">
        <f t="shared" si="5"/>
        <v>15</v>
      </c>
      <c r="AM10" s="578" t="s">
        <v>282</v>
      </c>
      <c r="AN10" s="578">
        <f t="shared" si="6"/>
        <v>15</v>
      </c>
      <c r="AO10" s="578">
        <f t="shared" si="7"/>
        <v>105</v>
      </c>
      <c r="AP10" s="578" t="str">
        <f t="shared" si="8"/>
        <v>Fuerte</v>
      </c>
      <c r="AQ10" s="578" t="s">
        <v>341</v>
      </c>
      <c r="AR10" s="578" t="s">
        <v>341</v>
      </c>
      <c r="AS10" s="435"/>
      <c r="AT10" s="435"/>
      <c r="AU10" s="435"/>
      <c r="AV10" s="435"/>
      <c r="AW10" s="435"/>
      <c r="AX10" s="435"/>
      <c r="AY10" s="435"/>
      <c r="AZ10" s="435"/>
      <c r="BA10" s="435"/>
      <c r="BB10" s="429"/>
      <c r="BC10" s="460"/>
      <c r="BD10" s="460"/>
      <c r="BE10" s="460"/>
      <c r="BF10" s="430"/>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29"/>
      <c r="CC10" s="435"/>
      <c r="CD10" s="435"/>
      <c r="CE10" s="435"/>
      <c r="CF10" s="435"/>
      <c r="CG10" s="35"/>
    </row>
    <row r="11" spans="1:85">
      <c r="A11" s="435"/>
      <c r="B11" s="435"/>
      <c r="C11" s="435"/>
      <c r="D11" s="435"/>
      <c r="E11" s="435"/>
      <c r="F11" s="435"/>
      <c r="G11" s="435"/>
      <c r="H11" s="435"/>
      <c r="I11" s="435"/>
      <c r="J11" s="435"/>
      <c r="K11" s="435"/>
      <c r="L11" s="435"/>
      <c r="M11" s="435"/>
      <c r="N11" s="429"/>
      <c r="O11" s="460"/>
      <c r="P11" s="460"/>
      <c r="Q11" s="460"/>
      <c r="R11" s="430"/>
      <c r="S11" s="435"/>
      <c r="T11" s="435"/>
      <c r="U11" s="435"/>
      <c r="V11" s="435"/>
      <c r="W11" s="435"/>
      <c r="X11" s="435"/>
      <c r="Y11" s="435"/>
      <c r="Z11" s="435"/>
      <c r="AA11" s="435"/>
      <c r="AB11" s="435"/>
      <c r="AC11" s="435"/>
      <c r="AD11" s="435"/>
      <c r="AE11" s="435"/>
      <c r="AF11" s="435"/>
      <c r="AG11" s="435"/>
      <c r="AH11" s="435"/>
      <c r="AI11" s="435"/>
      <c r="AJ11" s="435"/>
      <c r="AK11" s="435"/>
      <c r="AL11" s="435"/>
      <c r="AM11" s="435"/>
      <c r="AN11" s="435"/>
      <c r="AO11" s="435"/>
      <c r="AP11" s="435"/>
      <c r="AQ11" s="435"/>
      <c r="AR11" s="435"/>
      <c r="AS11" s="435"/>
      <c r="AT11" s="435"/>
      <c r="AU11" s="435"/>
      <c r="AV11" s="435"/>
      <c r="AW11" s="435"/>
      <c r="AX11" s="435"/>
      <c r="AY11" s="435"/>
      <c r="AZ11" s="435"/>
      <c r="BA11" s="435"/>
      <c r="BB11" s="429"/>
      <c r="BC11" s="460"/>
      <c r="BD11" s="460"/>
      <c r="BE11" s="460"/>
      <c r="BF11" s="430"/>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29"/>
      <c r="CC11" s="435"/>
      <c r="CD11" s="435"/>
      <c r="CE11" s="435"/>
      <c r="CF11" s="435"/>
      <c r="CG11" s="35"/>
    </row>
    <row r="12" spans="1:85" ht="80.25" customHeight="1">
      <c r="A12" s="436"/>
      <c r="B12" s="436"/>
      <c r="C12" s="435"/>
      <c r="D12" s="435"/>
      <c r="E12" s="435"/>
      <c r="F12" s="435"/>
      <c r="G12" s="435"/>
      <c r="H12" s="435"/>
      <c r="I12" s="513"/>
      <c r="J12" s="435"/>
      <c r="K12" s="513"/>
      <c r="L12" s="513"/>
      <c r="M12" s="513"/>
      <c r="N12" s="429"/>
      <c r="O12" s="460"/>
      <c r="P12" s="460"/>
      <c r="Q12" s="460"/>
      <c r="R12" s="430"/>
      <c r="S12" s="435"/>
      <c r="T12" s="436"/>
      <c r="U12" s="436"/>
      <c r="V12" s="436"/>
      <c r="W12" s="436"/>
      <c r="X12" s="436"/>
      <c r="Y12" s="436"/>
      <c r="Z12" s="436"/>
      <c r="AA12" s="436"/>
      <c r="AB12" s="436"/>
      <c r="AC12" s="436"/>
      <c r="AD12" s="436"/>
      <c r="AE12" s="436"/>
      <c r="AF12" s="436"/>
      <c r="AG12" s="436"/>
      <c r="AH12" s="436"/>
      <c r="AI12" s="436"/>
      <c r="AJ12" s="436"/>
      <c r="AK12" s="436"/>
      <c r="AL12" s="436"/>
      <c r="AM12" s="436"/>
      <c r="AN12" s="436"/>
      <c r="AO12" s="436"/>
      <c r="AP12" s="436"/>
      <c r="AQ12" s="436"/>
      <c r="AR12" s="436"/>
      <c r="AS12" s="436"/>
      <c r="AT12" s="436"/>
      <c r="AU12" s="436"/>
      <c r="AV12" s="436"/>
      <c r="AW12" s="436"/>
      <c r="AX12" s="436"/>
      <c r="AY12" s="436"/>
      <c r="AZ12" s="436"/>
      <c r="BA12" s="436"/>
      <c r="BB12" s="429"/>
      <c r="BC12" s="460"/>
      <c r="BD12" s="460"/>
      <c r="BE12" s="460"/>
      <c r="BF12" s="430"/>
      <c r="BG12" s="436"/>
      <c r="BH12" s="436"/>
      <c r="BI12" s="436"/>
      <c r="BJ12" s="436"/>
      <c r="BK12" s="436"/>
      <c r="BL12" s="436"/>
      <c r="BM12" s="436"/>
      <c r="BN12" s="436"/>
      <c r="BO12" s="436"/>
      <c r="BP12" s="436"/>
      <c r="BQ12" s="436"/>
      <c r="BR12" s="436"/>
      <c r="BS12" s="436"/>
      <c r="BT12" s="436"/>
      <c r="BU12" s="436"/>
      <c r="BV12" s="436"/>
      <c r="BW12" s="436"/>
      <c r="BX12" s="513"/>
      <c r="BY12" s="436"/>
      <c r="BZ12" s="436"/>
      <c r="CA12" s="436"/>
      <c r="CB12" s="431"/>
      <c r="CC12" s="436"/>
      <c r="CD12" s="436"/>
      <c r="CE12" s="436"/>
      <c r="CF12" s="436"/>
      <c r="CG12" s="35"/>
    </row>
    <row r="13" spans="1:85" ht="63.75" customHeight="1">
      <c r="A13" s="569" t="s">
        <v>23</v>
      </c>
      <c r="B13" s="569" t="s">
        <v>823</v>
      </c>
      <c r="C13" s="445" t="s">
        <v>859</v>
      </c>
      <c r="D13" s="445" t="s">
        <v>860</v>
      </c>
      <c r="E13" s="445" t="s">
        <v>861</v>
      </c>
      <c r="F13" s="445" t="s">
        <v>862</v>
      </c>
      <c r="G13" s="445" t="s">
        <v>326</v>
      </c>
      <c r="H13" s="445">
        <v>3</v>
      </c>
      <c r="I13" s="550" t="str">
        <f>IF(H13=5,"CASI SEGURO",IF(H13=4,"PROBABLE",IF(H13=3,"POSIBLE",IF(H13=2,"IMPROBABLE","RARA VEZ"))))</f>
        <v>POSIBLE</v>
      </c>
      <c r="J13" s="445">
        <v>3</v>
      </c>
      <c r="K13" s="550" t="str">
        <f>IF(J13=1,"INSIGNIFICANTE",IF(J13=2,"MENOR",IF(J13=3,"MODERADO",IF(J13=4,"MAYOR","CATASTRÓFICO"))))</f>
        <v>MODERADO</v>
      </c>
      <c r="L13" s="550">
        <f>IF(J13=2,H13+20,IF(J13=3,H13+30,IF(J13=4,H13+40,IF(J13=5,H13+50,H13+10))))</f>
        <v>33</v>
      </c>
      <c r="M13" s="558" t="str">
        <f>IF(J13=1,N13,IF(J13=2,O13,IF(J13=3,P13,IF(J13=4,Q13,R13))))</f>
        <v>ALTA 3:3</v>
      </c>
      <c r="N13" s="563" t="str">
        <f>IF($L13=11,"BAJA 1:1",IF($L13=12,"BAJA 2:1",IF($L13=13,"BAJA 3:1",IF($L13=14,"MODERADA 4:1","ALTA 5:1"))))</f>
        <v>ALTA 5:1</v>
      </c>
      <c r="O13" s="564" t="str">
        <f>IF($L13=21,"BAJA 1:2",IF($L13=22,"BAJA 2:2",IF($L13=23,"MODERADA 3:2",IF($L13=24,"ALTA 4:2","ALTA 5:2"))))</f>
        <v>ALTA 5:2</v>
      </c>
      <c r="P13" s="564" t="str">
        <f>IF($L13=31,"MODERADA 1:3",IF($L13=32,"MODERADA 2:3",IF($L13=33,"ALTA 3:3",IF($L13=34,"ALTA 4:3","EXTREMA 5:3"))))</f>
        <v>ALTA 3:3</v>
      </c>
      <c r="Q13" s="564" t="str">
        <f>IF($L13=41,"ALTA 1:4",IF($L13=42,"ALTA 2:4",IF($L13=43,"EXTREMA 3:4",IF($L13=44,"EXTREMA 4:4","EXTREMA 5:4"))))</f>
        <v>EXTREMA 5:4</v>
      </c>
      <c r="R13" s="565" t="str">
        <f>IF($L13=51,"ALTA 1:5",IF($L13=52,"EXTREMA 2:5",IF($L13=53,"EXTREMA 3:5",IF($L13=54,"EXTREMA 4:5","EXTREMA 5:5"))))</f>
        <v>EXTREMA 5:5</v>
      </c>
      <c r="S13" s="445" t="s">
        <v>269</v>
      </c>
      <c r="T13" s="103" t="s">
        <v>863</v>
      </c>
      <c r="U13" s="6" t="s">
        <v>864</v>
      </c>
      <c r="V13" s="71" t="s">
        <v>457</v>
      </c>
      <c r="W13" s="6" t="s">
        <v>865</v>
      </c>
      <c r="X13" s="6" t="s">
        <v>866</v>
      </c>
      <c r="Y13" s="185" t="s">
        <v>832</v>
      </c>
      <c r="Z13" s="72" t="s">
        <v>276</v>
      </c>
      <c r="AA13" s="10" t="s">
        <v>334</v>
      </c>
      <c r="AB13" s="147">
        <f t="shared" ref="AB13:AB22" si="9">IF(AA13 = "Asignado",$AB$96,IF(AA13="No asignado",0,""))</f>
        <v>0</v>
      </c>
      <c r="AC13" s="30" t="s">
        <v>335</v>
      </c>
      <c r="AD13" s="147">
        <f t="shared" ref="AD13:AD22" si="10">IF(AC13 = "Adecuado",$AB$96,IF(AC13="No adecuado",0,""))</f>
        <v>0</v>
      </c>
      <c r="AE13" s="30" t="s">
        <v>336</v>
      </c>
      <c r="AF13" s="147">
        <f t="shared" ref="AF13:AF22" si="11">IF(AE13 = "Oportuna",$AB$96,IF(AE13="Inoportuna",0,""))</f>
        <v>0</v>
      </c>
      <c r="AG13" s="30" t="s">
        <v>276</v>
      </c>
      <c r="AH13" s="147">
        <f t="shared" ref="AH13:AH22" si="12">IF(AG13 = "Prevenir",$AB$96,IF(AG13="Detectar",$AB$97,IF(AG13="No es un control",0,"")))</f>
        <v>15</v>
      </c>
      <c r="AI13" s="30" t="s">
        <v>280</v>
      </c>
      <c r="AJ13" s="147">
        <f t="shared" ref="AJ13:AJ22" si="13">IF(AI13 = "Confiable",$AB$96,IF(AI13="No confiable",0,""))</f>
        <v>15</v>
      </c>
      <c r="AK13" s="186" t="s">
        <v>339</v>
      </c>
      <c r="AL13" s="147">
        <f t="shared" ref="AL13:AL22" si="14">IF(AK13 = "Se investigan y resuelven oportunamente",$AB$96,IF(AK13="No se investigan y resuelven oportunamente",0,""))</f>
        <v>0</v>
      </c>
      <c r="AM13" s="72" t="s">
        <v>340</v>
      </c>
      <c r="AN13" s="147">
        <f t="shared" ref="AN13:AN22" si="15">IF(AM13 = "Completa",$AB$96,IF(AM13="Incompleta",$AB$97,IF(AM13="No existe",0,"")))</f>
        <v>10</v>
      </c>
      <c r="AO13" s="72">
        <f t="shared" ref="AO13:AO22" si="16">+AB13+AD13+AF13+AH13+AJ13+AL13+AN13</f>
        <v>40</v>
      </c>
      <c r="AP13" s="72" t="str">
        <f t="shared" ref="AP13:AP22" si="17">+IF(AO13&gt;96,"Fuerte",IF(AO13&lt;85,"Débil","Moderado"))</f>
        <v>Débil</v>
      </c>
      <c r="AQ13" s="72" t="s">
        <v>345</v>
      </c>
      <c r="AR13" s="147" t="s">
        <v>345</v>
      </c>
      <c r="AS13" s="458" t="s">
        <v>341</v>
      </c>
      <c r="AT13" s="445" t="s">
        <v>284</v>
      </c>
      <c r="AU13" s="445">
        <v>2</v>
      </c>
      <c r="AV13" s="550" t="str">
        <f>IF(AU13=5,"CASI SEGURO",IF(AU13=4,"PROBABLE",IF(AU13=3,"POSIBLE",IF(AU13=2,"IMPROBABLE","RARA VEZ"))))</f>
        <v>IMPROBABLE</v>
      </c>
      <c r="AW13" s="445" t="s">
        <v>342</v>
      </c>
      <c r="AX13" s="445">
        <v>2</v>
      </c>
      <c r="AY13" s="550" t="str">
        <f>IF(AX13=1,"INSIGNIFICANTE",IF(AX13=2,"MENOR",IF(AX13=3,"MODERADO",IF(AX13=4,"MAYOR","CATASTRÓFICO"))))</f>
        <v>MENOR</v>
      </c>
      <c r="AZ13" s="550">
        <f>IF(AX13=2,AU13+20,IF(AX13=3,AU13+30,IF(AX13=4,AU13+40,IF(AX13=5,AU13+50,AU13+10))))</f>
        <v>22</v>
      </c>
      <c r="BA13" s="562" t="str">
        <f>IF(AX13=1,$BB13,IF(AX13=2,$BC$13,IF(AX13=3,$BD$13,IF(AX13=4,$BE$13,$BF$13))))</f>
        <v>BAJA 2:2</v>
      </c>
      <c r="BB13" s="563" t="str">
        <f>IF($AZ13=11,"BAJA 1:1",IF($AZ13=12,"BAJA 2:1",IF($AZ13=13,"BAJA 3:1",IF($AZ13=14,"MODERADA 4:1","ALTA 5:1"))))</f>
        <v>ALTA 5:1</v>
      </c>
      <c r="BC13" s="564" t="str">
        <f>IF($AZ13=21,"BAJA 1:2",IF($AZ13=22,"BAJA 2:2",IF($AZ13=23,"MODERADA 3:2",IF($AZ13=24,"ALTA 4:2","ALTA 5:2"))))</f>
        <v>BAJA 2:2</v>
      </c>
      <c r="BD13" s="564" t="str">
        <f>IF($AZ13=31,"MODERADA 1:3",IF($AZ13=32,"MODERADA 2:3",IF($AZ13=33,"ALTA 3:3",IF($AZ13=34,"ALTA 4:3","EXTREMA 5:3"))))</f>
        <v>EXTREMA 5:3</v>
      </c>
      <c r="BE13" s="564" t="str">
        <f>IF($AZ13=41,"ALTA 1:4",IF($AZ13=42,"ALTA 2:4",IF($AZ13=43,"EXTREMA 3:4",IF($AZ13=44,"EXTREMA 4:4","EXTREMA 5:4"))))</f>
        <v>EXTREMA 5:4</v>
      </c>
      <c r="BF13" s="565" t="str">
        <f>IF($AZ13=51,"ALTA 1:5",IF($AZ13=52,"EXTREMA 2:5",IF($AZ13=53,"EXTREMA 3:5",IF($AZ13=54,"EXTREMA 4:5","EXTREMA 5:5"))))</f>
        <v>EXTREMA 5:5</v>
      </c>
      <c r="BG13" s="530" t="s">
        <v>867</v>
      </c>
      <c r="BH13" s="530" t="s">
        <v>834</v>
      </c>
      <c r="BI13" s="567">
        <v>43832</v>
      </c>
      <c r="BJ13" s="567">
        <v>44196</v>
      </c>
      <c r="BK13" s="530" t="s">
        <v>868</v>
      </c>
      <c r="BL13" s="445"/>
      <c r="BM13" s="445"/>
      <c r="BN13" s="445"/>
      <c r="BO13" s="445"/>
      <c r="BP13" s="445"/>
      <c r="BQ13" s="445"/>
      <c r="BR13" s="579" t="s">
        <v>869</v>
      </c>
      <c r="BS13" s="575" t="s">
        <v>870</v>
      </c>
      <c r="BT13" s="545" t="s">
        <v>871</v>
      </c>
      <c r="BU13" s="545" t="s">
        <v>872</v>
      </c>
      <c r="BV13" s="545" t="s">
        <v>873</v>
      </c>
      <c r="BW13" s="545" t="s">
        <v>874</v>
      </c>
      <c r="BX13" s="580" t="s">
        <v>875</v>
      </c>
      <c r="BY13" s="574" t="s">
        <v>876</v>
      </c>
      <c r="BZ13" s="569" t="s">
        <v>849</v>
      </c>
      <c r="CA13" s="569" t="s">
        <v>877</v>
      </c>
      <c r="CB13" s="552" t="s">
        <v>878</v>
      </c>
      <c r="CC13" s="191" t="s">
        <v>879</v>
      </c>
      <c r="CD13" s="445"/>
      <c r="CE13" s="86" t="s">
        <v>880</v>
      </c>
      <c r="CF13" s="554" t="s">
        <v>881</v>
      </c>
      <c r="CG13" s="35"/>
    </row>
    <row r="14" spans="1:85" ht="60" customHeight="1">
      <c r="A14" s="435"/>
      <c r="B14" s="435"/>
      <c r="C14" s="435"/>
      <c r="D14" s="435"/>
      <c r="E14" s="435"/>
      <c r="F14" s="435"/>
      <c r="G14" s="435"/>
      <c r="H14" s="435"/>
      <c r="I14" s="435"/>
      <c r="J14" s="435"/>
      <c r="K14" s="435"/>
      <c r="L14" s="435"/>
      <c r="M14" s="435"/>
      <c r="N14" s="429"/>
      <c r="O14" s="460"/>
      <c r="P14" s="460"/>
      <c r="Q14" s="460"/>
      <c r="R14" s="430"/>
      <c r="S14" s="435"/>
      <c r="T14" s="103" t="s">
        <v>882</v>
      </c>
      <c r="U14" s="6" t="s">
        <v>829</v>
      </c>
      <c r="V14" s="71" t="s">
        <v>457</v>
      </c>
      <c r="W14" s="6" t="s">
        <v>883</v>
      </c>
      <c r="X14" s="6" t="s">
        <v>884</v>
      </c>
      <c r="Y14" s="185" t="s">
        <v>885</v>
      </c>
      <c r="Z14" s="72" t="s">
        <v>276</v>
      </c>
      <c r="AA14" s="10" t="s">
        <v>277</v>
      </c>
      <c r="AB14" s="147">
        <f t="shared" si="9"/>
        <v>15</v>
      </c>
      <c r="AC14" s="30" t="s">
        <v>278</v>
      </c>
      <c r="AD14" s="147">
        <f t="shared" si="10"/>
        <v>15</v>
      </c>
      <c r="AE14" s="30" t="s">
        <v>279</v>
      </c>
      <c r="AF14" s="147">
        <f t="shared" si="11"/>
        <v>15</v>
      </c>
      <c r="AG14" s="30" t="s">
        <v>276</v>
      </c>
      <c r="AH14" s="147">
        <f t="shared" si="12"/>
        <v>15</v>
      </c>
      <c r="AI14" s="30" t="s">
        <v>280</v>
      </c>
      <c r="AJ14" s="147">
        <f t="shared" si="13"/>
        <v>15</v>
      </c>
      <c r="AK14" s="186" t="s">
        <v>281</v>
      </c>
      <c r="AL14" s="147">
        <f t="shared" si="14"/>
        <v>15</v>
      </c>
      <c r="AM14" s="30" t="s">
        <v>282</v>
      </c>
      <c r="AN14" s="147">
        <f t="shared" si="15"/>
        <v>15</v>
      </c>
      <c r="AO14" s="72">
        <f t="shared" si="16"/>
        <v>105</v>
      </c>
      <c r="AP14" s="72" t="str">
        <f t="shared" si="17"/>
        <v>Fuerte</v>
      </c>
      <c r="AQ14" s="72" t="s">
        <v>283</v>
      </c>
      <c r="AR14" s="147" t="s">
        <v>283</v>
      </c>
      <c r="AS14" s="435"/>
      <c r="AT14" s="435"/>
      <c r="AU14" s="435"/>
      <c r="AV14" s="435"/>
      <c r="AW14" s="435"/>
      <c r="AX14" s="435"/>
      <c r="AY14" s="435"/>
      <c r="AZ14" s="435"/>
      <c r="BA14" s="435"/>
      <c r="BB14" s="429"/>
      <c r="BC14" s="460"/>
      <c r="BD14" s="460"/>
      <c r="BE14" s="460"/>
      <c r="BF14" s="430"/>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29"/>
      <c r="CC14" s="79" t="s">
        <v>886</v>
      </c>
      <c r="CD14" s="435"/>
      <c r="CE14" s="192" t="s">
        <v>887</v>
      </c>
      <c r="CF14" s="435"/>
      <c r="CG14" s="35"/>
    </row>
    <row r="15" spans="1:85" ht="60">
      <c r="A15" s="435"/>
      <c r="B15" s="435"/>
      <c r="C15" s="435"/>
      <c r="D15" s="435"/>
      <c r="E15" s="435"/>
      <c r="F15" s="435"/>
      <c r="G15" s="435"/>
      <c r="H15" s="435"/>
      <c r="I15" s="435"/>
      <c r="J15" s="435"/>
      <c r="K15" s="435"/>
      <c r="L15" s="435"/>
      <c r="M15" s="435"/>
      <c r="N15" s="429"/>
      <c r="O15" s="460"/>
      <c r="P15" s="460"/>
      <c r="Q15" s="460"/>
      <c r="R15" s="430"/>
      <c r="S15" s="435"/>
      <c r="T15" s="103" t="s">
        <v>888</v>
      </c>
      <c r="U15" s="6" t="s">
        <v>829</v>
      </c>
      <c r="V15" s="71" t="s">
        <v>494</v>
      </c>
      <c r="W15" s="6" t="s">
        <v>889</v>
      </c>
      <c r="X15" s="6" t="s">
        <v>890</v>
      </c>
      <c r="Y15" s="185" t="s">
        <v>891</v>
      </c>
      <c r="Z15" s="72" t="s">
        <v>276</v>
      </c>
      <c r="AA15" s="10" t="s">
        <v>277</v>
      </c>
      <c r="AB15" s="147">
        <f t="shared" si="9"/>
        <v>15</v>
      </c>
      <c r="AC15" s="30" t="s">
        <v>278</v>
      </c>
      <c r="AD15" s="147">
        <f t="shared" si="10"/>
        <v>15</v>
      </c>
      <c r="AE15" s="30" t="s">
        <v>279</v>
      </c>
      <c r="AF15" s="147">
        <f t="shared" si="11"/>
        <v>15</v>
      </c>
      <c r="AG15" s="30" t="s">
        <v>276</v>
      </c>
      <c r="AH15" s="147">
        <f t="shared" si="12"/>
        <v>15</v>
      </c>
      <c r="AI15" s="30" t="s">
        <v>280</v>
      </c>
      <c r="AJ15" s="147">
        <f t="shared" si="13"/>
        <v>15</v>
      </c>
      <c r="AK15" s="186" t="s">
        <v>281</v>
      </c>
      <c r="AL15" s="147">
        <f t="shared" si="14"/>
        <v>15</v>
      </c>
      <c r="AM15" s="30" t="s">
        <v>282</v>
      </c>
      <c r="AN15" s="147">
        <f t="shared" si="15"/>
        <v>15</v>
      </c>
      <c r="AO15" s="72">
        <f t="shared" si="16"/>
        <v>105</v>
      </c>
      <c r="AP15" s="72" t="str">
        <f t="shared" si="17"/>
        <v>Fuerte</v>
      </c>
      <c r="AQ15" s="72" t="s">
        <v>283</v>
      </c>
      <c r="AR15" s="147" t="s">
        <v>283</v>
      </c>
      <c r="AS15" s="435"/>
      <c r="AT15" s="435"/>
      <c r="AU15" s="435"/>
      <c r="AV15" s="435"/>
      <c r="AW15" s="435"/>
      <c r="AX15" s="435"/>
      <c r="AY15" s="435"/>
      <c r="AZ15" s="435"/>
      <c r="BA15" s="435"/>
      <c r="BB15" s="429"/>
      <c r="BC15" s="460"/>
      <c r="BD15" s="460"/>
      <c r="BE15" s="460"/>
      <c r="BF15" s="430"/>
      <c r="BG15" s="436"/>
      <c r="BH15" s="435"/>
      <c r="BI15" s="435"/>
      <c r="BJ15" s="435"/>
      <c r="BK15" s="436"/>
      <c r="BL15" s="435"/>
      <c r="BM15" s="435"/>
      <c r="BN15" s="435"/>
      <c r="BO15" s="435"/>
      <c r="BP15" s="435"/>
      <c r="BQ15" s="435"/>
      <c r="BR15" s="435"/>
      <c r="BS15" s="435"/>
      <c r="BT15" s="435"/>
      <c r="BU15" s="435"/>
      <c r="BV15" s="435"/>
      <c r="BW15" s="435"/>
      <c r="BX15" s="435"/>
      <c r="BY15" s="435"/>
      <c r="BZ15" s="435"/>
      <c r="CA15" s="435"/>
      <c r="CB15" s="429"/>
      <c r="CC15" s="193" t="s">
        <v>892</v>
      </c>
      <c r="CD15" s="435"/>
      <c r="CE15" s="86" t="s">
        <v>893</v>
      </c>
      <c r="CF15" s="435"/>
      <c r="CG15" s="35"/>
    </row>
    <row r="16" spans="1:85" ht="72" customHeight="1">
      <c r="A16" s="436"/>
      <c r="B16" s="436"/>
      <c r="C16" s="435"/>
      <c r="D16" s="435"/>
      <c r="E16" s="435"/>
      <c r="F16" s="435"/>
      <c r="G16" s="435"/>
      <c r="H16" s="435"/>
      <c r="I16" s="513"/>
      <c r="J16" s="435"/>
      <c r="K16" s="513"/>
      <c r="L16" s="513"/>
      <c r="M16" s="513"/>
      <c r="N16" s="429"/>
      <c r="O16" s="460"/>
      <c r="P16" s="460"/>
      <c r="Q16" s="460"/>
      <c r="R16" s="430"/>
      <c r="S16" s="435"/>
      <c r="T16" s="103" t="s">
        <v>894</v>
      </c>
      <c r="U16" s="6" t="s">
        <v>829</v>
      </c>
      <c r="V16" s="6" t="s">
        <v>895</v>
      </c>
      <c r="W16" s="6" t="s">
        <v>896</v>
      </c>
      <c r="X16" s="6" t="s">
        <v>897</v>
      </c>
      <c r="Y16" s="185" t="s">
        <v>898</v>
      </c>
      <c r="Z16" s="72" t="s">
        <v>276</v>
      </c>
      <c r="AA16" s="10" t="s">
        <v>277</v>
      </c>
      <c r="AB16" s="147">
        <f t="shared" si="9"/>
        <v>15</v>
      </c>
      <c r="AC16" s="30" t="s">
        <v>278</v>
      </c>
      <c r="AD16" s="147">
        <f t="shared" si="10"/>
        <v>15</v>
      </c>
      <c r="AE16" s="30" t="s">
        <v>279</v>
      </c>
      <c r="AF16" s="147">
        <f t="shared" si="11"/>
        <v>15</v>
      </c>
      <c r="AG16" s="30" t="s">
        <v>276</v>
      </c>
      <c r="AH16" s="147">
        <f t="shared" si="12"/>
        <v>15</v>
      </c>
      <c r="AI16" s="30" t="s">
        <v>280</v>
      </c>
      <c r="AJ16" s="147">
        <f t="shared" si="13"/>
        <v>15</v>
      </c>
      <c r="AK16" s="186" t="s">
        <v>281</v>
      </c>
      <c r="AL16" s="147">
        <f t="shared" si="14"/>
        <v>15</v>
      </c>
      <c r="AM16" s="30" t="s">
        <v>282</v>
      </c>
      <c r="AN16" s="147">
        <f t="shared" si="15"/>
        <v>15</v>
      </c>
      <c r="AO16" s="72">
        <f t="shared" si="16"/>
        <v>105</v>
      </c>
      <c r="AP16" s="72" t="str">
        <f t="shared" si="17"/>
        <v>Fuerte</v>
      </c>
      <c r="AQ16" s="72" t="s">
        <v>283</v>
      </c>
      <c r="AR16" s="147" t="s">
        <v>283</v>
      </c>
      <c r="AS16" s="436"/>
      <c r="AT16" s="436"/>
      <c r="AU16" s="436"/>
      <c r="AV16" s="436"/>
      <c r="AW16" s="436"/>
      <c r="AX16" s="436"/>
      <c r="AY16" s="436"/>
      <c r="AZ16" s="436"/>
      <c r="BA16" s="436"/>
      <c r="BB16" s="429"/>
      <c r="BC16" s="460"/>
      <c r="BD16" s="460"/>
      <c r="BE16" s="460"/>
      <c r="BF16" s="430"/>
      <c r="BG16" s="194" t="s">
        <v>899</v>
      </c>
      <c r="BH16" s="436"/>
      <c r="BI16" s="436"/>
      <c r="BJ16" s="436"/>
      <c r="BK16" s="93" t="s">
        <v>900</v>
      </c>
      <c r="BL16" s="436"/>
      <c r="BM16" s="436"/>
      <c r="BN16" s="436"/>
      <c r="BO16" s="436"/>
      <c r="BP16" s="436"/>
      <c r="BQ16" s="436"/>
      <c r="BR16" s="436"/>
      <c r="BS16" s="436"/>
      <c r="BT16" s="436"/>
      <c r="BU16" s="436"/>
      <c r="BV16" s="436"/>
      <c r="BW16" s="436"/>
      <c r="BX16" s="436"/>
      <c r="BY16" s="436"/>
      <c r="BZ16" s="436"/>
      <c r="CA16" s="436"/>
      <c r="CB16" s="431"/>
      <c r="CC16" s="79" t="s">
        <v>901</v>
      </c>
      <c r="CD16" s="436"/>
      <c r="CE16" s="192" t="s">
        <v>902</v>
      </c>
      <c r="CF16" s="436"/>
      <c r="CG16" s="35"/>
    </row>
    <row r="17" spans="1:85" ht="97.5" customHeight="1">
      <c r="A17" s="569" t="s">
        <v>23</v>
      </c>
      <c r="B17" s="445" t="s">
        <v>903</v>
      </c>
      <c r="C17" s="445" t="s">
        <v>903</v>
      </c>
      <c r="D17" s="445" t="s">
        <v>904</v>
      </c>
      <c r="E17" s="445" t="s">
        <v>905</v>
      </c>
      <c r="F17" s="445" t="s">
        <v>906</v>
      </c>
      <c r="G17" s="445" t="s">
        <v>330</v>
      </c>
      <c r="H17" s="445">
        <v>3</v>
      </c>
      <c r="I17" s="550" t="str">
        <f>IF(H17=5,"CASI SEGURO",IF(H17=4,"PROBABLE",IF(H17=3,"POSIBLE",IF(H17=2,"IMPROBABLE","RARA VEZ"))))</f>
        <v>POSIBLE</v>
      </c>
      <c r="J17" s="445">
        <v>5</v>
      </c>
      <c r="K17" s="550" t="str">
        <f>IF(J17=1,"INSIGNIFICANTE",IF(J17=2,"MENOR",IF(J17=3,"MODERADO",IF(J17=4,"MAYOR","CATASTRÓFICO"))))</f>
        <v>CATASTRÓFICO</v>
      </c>
      <c r="L17" s="550">
        <f>IF(J17=2,H17+20,IF(J17=3,H17+30,IF(J17=4,H17+40,IF(J17=5,H17+50,H17+10))))</f>
        <v>53</v>
      </c>
      <c r="M17" s="558" t="str">
        <f>IF(J17=1,N17,IF(J17=2,O17,IF(J17=3,P17,IF(J17=4,Q17,R17))))</f>
        <v>EXTREMA 3:5</v>
      </c>
      <c r="N17" s="563" t="str">
        <f>IF($L17=11,"BAJA 1:1",IF($L17=12,"BAJA 2:1",IF($L17=13,"BAJA 3:1",IF($L17=14,"MODERADA 4:1","ALTA 5:1"))))</f>
        <v>ALTA 5:1</v>
      </c>
      <c r="O17" s="564" t="str">
        <f>IF($L17=21,"BAJA 1:2",IF($L17=22,"BAJA 2:2",IF($L17=23,"MODERADA 3:2",IF($L17=24,"ALTA 4:2","ALTA 5:2"))))</f>
        <v>ALTA 5:2</v>
      </c>
      <c r="P17" s="564" t="str">
        <f>IF($L17=31,"MODERADA 1:3",IF($L17=32,"MODERADA 2:3",IF($L17=33,"ALTA 3:3",IF($L17=34,"ALTA 4:3","EXTREMA 5:3"))))</f>
        <v>EXTREMA 5:3</v>
      </c>
      <c r="Q17" s="564" t="str">
        <f>IF($L17=41,"ALTA 1:4",IF($L17=42,"ALTA 2:4",IF($L17=43,"EXTREMA 3:4",IF($L17=44,"EXTREMA 4:4","EXTREMA 5:4"))))</f>
        <v>EXTREMA 5:4</v>
      </c>
      <c r="R17" s="565" t="str">
        <f>IF($L17=51,"ALTA 1:5",IF($L17=52,"EXTREMA 2:5",IF($L17=53,"EXTREMA 3:5",IF($L17=54,"EXTREMA 4:5","EXTREMA 5:5"))))</f>
        <v>EXTREMA 3:5</v>
      </c>
      <c r="S17" s="445" t="s">
        <v>269</v>
      </c>
      <c r="T17" s="103" t="s">
        <v>907</v>
      </c>
      <c r="U17" s="6" t="s">
        <v>829</v>
      </c>
      <c r="V17" s="6" t="s">
        <v>908</v>
      </c>
      <c r="W17" s="6" t="s">
        <v>909</v>
      </c>
      <c r="X17" s="6" t="s">
        <v>910</v>
      </c>
      <c r="Y17" s="185" t="s">
        <v>911</v>
      </c>
      <c r="Z17" s="72" t="s">
        <v>276</v>
      </c>
      <c r="AA17" s="72" t="s">
        <v>277</v>
      </c>
      <c r="AB17" s="147">
        <f t="shared" si="9"/>
        <v>15</v>
      </c>
      <c r="AC17" s="72" t="s">
        <v>278</v>
      </c>
      <c r="AD17" s="147">
        <f t="shared" si="10"/>
        <v>15</v>
      </c>
      <c r="AE17" s="72" t="s">
        <v>279</v>
      </c>
      <c r="AF17" s="147">
        <f t="shared" si="11"/>
        <v>15</v>
      </c>
      <c r="AG17" s="72" t="s">
        <v>276</v>
      </c>
      <c r="AH17" s="147">
        <f t="shared" si="12"/>
        <v>15</v>
      </c>
      <c r="AI17" s="72" t="s">
        <v>280</v>
      </c>
      <c r="AJ17" s="147">
        <f t="shared" si="13"/>
        <v>15</v>
      </c>
      <c r="AK17" s="186" t="s">
        <v>281</v>
      </c>
      <c r="AL17" s="147">
        <f t="shared" si="14"/>
        <v>15</v>
      </c>
      <c r="AM17" s="72" t="s">
        <v>282</v>
      </c>
      <c r="AN17" s="147">
        <f t="shared" si="15"/>
        <v>15</v>
      </c>
      <c r="AO17" s="72">
        <f t="shared" si="16"/>
        <v>105</v>
      </c>
      <c r="AP17" s="72" t="str">
        <f t="shared" si="17"/>
        <v>Fuerte</v>
      </c>
      <c r="AQ17" s="72" t="s">
        <v>283</v>
      </c>
      <c r="AR17" s="147" t="s">
        <v>283</v>
      </c>
      <c r="AS17" s="458" t="s">
        <v>283</v>
      </c>
      <c r="AT17" s="445" t="s">
        <v>284</v>
      </c>
      <c r="AU17" s="445">
        <v>3</v>
      </c>
      <c r="AV17" s="550" t="str">
        <f>IF(AU17=5,"CASI SEGURO",IF(AU17=4,"PROBABLE",IF(AU17=3,"POSIBLE",IF(AU17=2,"IMPROBABLE","RARA VEZ"))))</f>
        <v>POSIBLE</v>
      </c>
      <c r="AW17" s="445" t="s">
        <v>342</v>
      </c>
      <c r="AX17" s="445">
        <v>3</v>
      </c>
      <c r="AY17" s="550" t="str">
        <f>IF(AX17=1,"INSIGNIFICANTE",IF(AX17=2,"MENOR",IF(AX17=3,"MODERADO",IF(AX17=4,"MAYOR","CATASTRÓFICO"))))</f>
        <v>MODERADO</v>
      </c>
      <c r="AZ17" s="550">
        <f>IF(AX17=2,AU17+20,IF(AX17=3,AU17+30,IF(AX17=4,AU17+40,IF(AX17=5,AU17+50,AU17+10))))</f>
        <v>33</v>
      </c>
      <c r="BA17" s="558" t="str">
        <f>IF(AX17=1,$BB17,IF(AX17=2,$BC$17,IF(AX17=3,$BD$17,IF(AX17=4,$BE$17,$BF$17))))</f>
        <v>ALTA 3:3</v>
      </c>
      <c r="BB17" s="563" t="str">
        <f>IF($AZ17=11,"BAJA 1:1",IF($AZ17=12,"BAJA 2:1",IF($AZ17=13,"BAJA 3:1",IF($AZ17=14,"MODERADA 4:1","ALTA 5:1"))))</f>
        <v>ALTA 5:1</v>
      </c>
      <c r="BC17" s="564" t="str">
        <f>IF($AZ17=21,"BAJA 1:2",IF($AZ17=22,"BAJA 2:2",IF($AZ17=23,"MODERADA 3:2",IF($AZ17=24,"ALTA 4:2","ALTA 5:2"))))</f>
        <v>ALTA 5:2</v>
      </c>
      <c r="BD17" s="564" t="str">
        <f>IF($AZ17=31,"MODERADA 1:3",IF($AZ17=32,"MODERADA 2:3",IF($AZ17=33,"ALTA 3:3",IF($AZ17=34,"ALTA 4:3","EXTREMA 5:3"))))</f>
        <v>ALTA 3:3</v>
      </c>
      <c r="BE17" s="564" t="str">
        <f>IF($AZ17=41,"ALTA 1:4",IF($AZ17=42,"ALTA 2:4",IF($AZ17=43,"EXTREMA 3:4",IF($AZ17=44,"EXTREMA 4:4","EXTREMA 5:4"))))</f>
        <v>EXTREMA 5:4</v>
      </c>
      <c r="BF17" s="565" t="str">
        <f>IF($AZ17=51,"ALTA 1:5",IF($AZ17=52,"EXTREMA 2:5",IF($AZ17=53,"EXTREMA 3:5",IF($AZ17=54,"EXTREMA 4:5","EXTREMA 5:5"))))</f>
        <v>EXTREMA 5:5</v>
      </c>
      <c r="BG17" s="530" t="s">
        <v>912</v>
      </c>
      <c r="BH17" s="530" t="s">
        <v>834</v>
      </c>
      <c r="BI17" s="531">
        <v>43832</v>
      </c>
      <c r="BJ17" s="531">
        <v>44196</v>
      </c>
      <c r="BK17" s="530" t="s">
        <v>913</v>
      </c>
      <c r="BL17" s="445" t="s">
        <v>914</v>
      </c>
      <c r="BM17" s="445" t="s">
        <v>915</v>
      </c>
      <c r="BN17" s="445" t="s">
        <v>916</v>
      </c>
      <c r="BO17" s="445" t="s">
        <v>917</v>
      </c>
      <c r="BP17" s="445" t="s">
        <v>918</v>
      </c>
      <c r="BQ17" s="445" t="s">
        <v>919</v>
      </c>
      <c r="BR17" s="545" t="s">
        <v>920</v>
      </c>
      <c r="BS17" s="545" t="s">
        <v>921</v>
      </c>
      <c r="BT17" s="545" t="s">
        <v>506</v>
      </c>
      <c r="BU17" s="545" t="s">
        <v>922</v>
      </c>
      <c r="BV17" s="545"/>
      <c r="BW17" s="545" t="s">
        <v>923</v>
      </c>
      <c r="BX17" s="524" t="s">
        <v>924</v>
      </c>
      <c r="BY17" s="574" t="s">
        <v>925</v>
      </c>
      <c r="BZ17" s="569">
        <v>3</v>
      </c>
      <c r="CA17" s="569" t="s">
        <v>926</v>
      </c>
      <c r="CB17" s="552" t="s">
        <v>927</v>
      </c>
      <c r="CC17" s="193" t="s">
        <v>928</v>
      </c>
      <c r="CD17" s="445"/>
      <c r="CE17" s="86" t="s">
        <v>929</v>
      </c>
      <c r="CF17" s="554" t="s">
        <v>930</v>
      </c>
      <c r="CG17" s="35"/>
    </row>
    <row r="18" spans="1:85" ht="54.75" customHeight="1">
      <c r="A18" s="435"/>
      <c r="B18" s="435"/>
      <c r="C18" s="435"/>
      <c r="D18" s="435"/>
      <c r="E18" s="435"/>
      <c r="F18" s="435"/>
      <c r="G18" s="435"/>
      <c r="H18" s="435"/>
      <c r="I18" s="435"/>
      <c r="J18" s="435"/>
      <c r="K18" s="435"/>
      <c r="L18" s="435"/>
      <c r="M18" s="435"/>
      <c r="N18" s="429"/>
      <c r="O18" s="460"/>
      <c r="P18" s="460"/>
      <c r="Q18" s="460"/>
      <c r="R18" s="430"/>
      <c r="S18" s="435"/>
      <c r="T18" s="73" t="s">
        <v>931</v>
      </c>
      <c r="U18" s="6" t="s">
        <v>829</v>
      </c>
      <c r="V18" s="71" t="s">
        <v>774</v>
      </c>
      <c r="W18" s="6" t="s">
        <v>932</v>
      </c>
      <c r="X18" s="6" t="s">
        <v>933</v>
      </c>
      <c r="Y18" s="185" t="s">
        <v>934</v>
      </c>
      <c r="Z18" s="72" t="s">
        <v>276</v>
      </c>
      <c r="AA18" s="72" t="s">
        <v>277</v>
      </c>
      <c r="AB18" s="147">
        <f t="shared" si="9"/>
        <v>15</v>
      </c>
      <c r="AC18" s="72" t="s">
        <v>278</v>
      </c>
      <c r="AD18" s="147">
        <f t="shared" si="10"/>
        <v>15</v>
      </c>
      <c r="AE18" s="72" t="s">
        <v>279</v>
      </c>
      <c r="AF18" s="147">
        <f t="shared" si="11"/>
        <v>15</v>
      </c>
      <c r="AG18" s="72" t="s">
        <v>276</v>
      </c>
      <c r="AH18" s="147">
        <f t="shared" si="12"/>
        <v>15</v>
      </c>
      <c r="AI18" s="72" t="s">
        <v>280</v>
      </c>
      <c r="AJ18" s="147">
        <f t="shared" si="13"/>
        <v>15</v>
      </c>
      <c r="AK18" s="186" t="s">
        <v>281</v>
      </c>
      <c r="AL18" s="147">
        <f t="shared" si="14"/>
        <v>15</v>
      </c>
      <c r="AM18" s="72" t="s">
        <v>282</v>
      </c>
      <c r="AN18" s="147">
        <f t="shared" si="15"/>
        <v>15</v>
      </c>
      <c r="AO18" s="72">
        <f t="shared" si="16"/>
        <v>105</v>
      </c>
      <c r="AP18" s="72" t="str">
        <f t="shared" si="17"/>
        <v>Fuerte</v>
      </c>
      <c r="AQ18" s="72" t="s">
        <v>283</v>
      </c>
      <c r="AR18" s="147" t="s">
        <v>283</v>
      </c>
      <c r="AS18" s="435"/>
      <c r="AT18" s="435"/>
      <c r="AU18" s="435"/>
      <c r="AV18" s="435"/>
      <c r="AW18" s="435"/>
      <c r="AX18" s="435"/>
      <c r="AY18" s="435"/>
      <c r="AZ18" s="435"/>
      <c r="BA18" s="435"/>
      <c r="BB18" s="429"/>
      <c r="BC18" s="460"/>
      <c r="BD18" s="460"/>
      <c r="BE18" s="460"/>
      <c r="BF18" s="430"/>
      <c r="BG18" s="435"/>
      <c r="BH18" s="435"/>
      <c r="BI18" s="435"/>
      <c r="BJ18" s="435"/>
      <c r="BK18" s="435"/>
      <c r="BL18" s="435"/>
      <c r="BM18" s="435"/>
      <c r="BN18" s="435"/>
      <c r="BO18" s="435"/>
      <c r="BP18" s="435"/>
      <c r="BQ18" s="435"/>
      <c r="BR18" s="435"/>
      <c r="BS18" s="435"/>
      <c r="BT18" s="435"/>
      <c r="BU18" s="435"/>
      <c r="BV18" s="435"/>
      <c r="BW18" s="435"/>
      <c r="BX18" s="435"/>
      <c r="BY18" s="435"/>
      <c r="BZ18" s="435"/>
      <c r="CA18" s="435"/>
      <c r="CB18" s="429"/>
      <c r="CC18" s="193" t="s">
        <v>935</v>
      </c>
      <c r="CD18" s="435"/>
      <c r="CE18" s="86" t="s">
        <v>506</v>
      </c>
      <c r="CF18" s="435"/>
      <c r="CG18" s="35"/>
    </row>
    <row r="19" spans="1:85" ht="120">
      <c r="A19" s="436"/>
      <c r="B19" s="436"/>
      <c r="C19" s="435"/>
      <c r="D19" s="435"/>
      <c r="E19" s="435"/>
      <c r="F19" s="435"/>
      <c r="G19" s="435"/>
      <c r="H19" s="435"/>
      <c r="I19" s="513"/>
      <c r="J19" s="435"/>
      <c r="K19" s="513"/>
      <c r="L19" s="513"/>
      <c r="M19" s="513"/>
      <c r="N19" s="429"/>
      <c r="O19" s="460"/>
      <c r="P19" s="460"/>
      <c r="Q19" s="460"/>
      <c r="R19" s="430"/>
      <c r="S19" s="435"/>
      <c r="T19" s="73" t="s">
        <v>936</v>
      </c>
      <c r="U19" s="6" t="s">
        <v>829</v>
      </c>
      <c r="V19" s="6" t="s">
        <v>895</v>
      </c>
      <c r="W19" s="6" t="s">
        <v>937</v>
      </c>
      <c r="X19" s="6" t="s">
        <v>938</v>
      </c>
      <c r="Y19" s="185" t="s">
        <v>939</v>
      </c>
      <c r="Z19" s="72" t="s">
        <v>276</v>
      </c>
      <c r="AA19" s="72" t="s">
        <v>277</v>
      </c>
      <c r="AB19" s="147">
        <f t="shared" si="9"/>
        <v>15</v>
      </c>
      <c r="AC19" s="72" t="s">
        <v>278</v>
      </c>
      <c r="AD19" s="147">
        <f t="shared" si="10"/>
        <v>15</v>
      </c>
      <c r="AE19" s="72" t="s">
        <v>279</v>
      </c>
      <c r="AF19" s="147">
        <f t="shared" si="11"/>
        <v>15</v>
      </c>
      <c r="AG19" s="72" t="s">
        <v>276</v>
      </c>
      <c r="AH19" s="147">
        <f t="shared" si="12"/>
        <v>15</v>
      </c>
      <c r="AI19" s="72" t="s">
        <v>280</v>
      </c>
      <c r="AJ19" s="147">
        <f t="shared" si="13"/>
        <v>15</v>
      </c>
      <c r="AK19" s="186" t="s">
        <v>281</v>
      </c>
      <c r="AL19" s="147">
        <f t="shared" si="14"/>
        <v>15</v>
      </c>
      <c r="AM19" s="72" t="s">
        <v>282</v>
      </c>
      <c r="AN19" s="147">
        <f t="shared" si="15"/>
        <v>15</v>
      </c>
      <c r="AO19" s="72">
        <f t="shared" si="16"/>
        <v>105</v>
      </c>
      <c r="AP19" s="72" t="str">
        <f t="shared" si="17"/>
        <v>Fuerte</v>
      </c>
      <c r="AQ19" s="72" t="s">
        <v>283</v>
      </c>
      <c r="AR19" s="147" t="s">
        <v>283</v>
      </c>
      <c r="AS19" s="436"/>
      <c r="AT19" s="436"/>
      <c r="AU19" s="436"/>
      <c r="AV19" s="436"/>
      <c r="AW19" s="436"/>
      <c r="AX19" s="436"/>
      <c r="AY19" s="436"/>
      <c r="AZ19" s="436"/>
      <c r="BA19" s="436"/>
      <c r="BB19" s="429"/>
      <c r="BC19" s="460"/>
      <c r="BD19" s="460"/>
      <c r="BE19" s="460"/>
      <c r="BF19" s="430"/>
      <c r="BG19" s="436"/>
      <c r="BH19" s="435"/>
      <c r="BI19" s="435"/>
      <c r="BJ19" s="435"/>
      <c r="BK19" s="436"/>
      <c r="BL19" s="436"/>
      <c r="BM19" s="436"/>
      <c r="BN19" s="436"/>
      <c r="BO19" s="436"/>
      <c r="BP19" s="436"/>
      <c r="BQ19" s="436"/>
      <c r="BR19" s="436"/>
      <c r="BS19" s="436"/>
      <c r="BT19" s="436"/>
      <c r="BU19" s="436"/>
      <c r="BV19" s="436"/>
      <c r="BW19" s="436"/>
      <c r="BX19" s="436"/>
      <c r="BY19" s="436"/>
      <c r="BZ19" s="436"/>
      <c r="CA19" s="436"/>
      <c r="CB19" s="431"/>
      <c r="CC19" s="79" t="s">
        <v>940</v>
      </c>
      <c r="CD19" s="436"/>
      <c r="CE19" s="86" t="s">
        <v>506</v>
      </c>
      <c r="CF19" s="436"/>
      <c r="CG19" s="35"/>
    </row>
    <row r="20" spans="1:85" ht="65.25" customHeight="1">
      <c r="A20" s="569" t="s">
        <v>23</v>
      </c>
      <c r="B20" s="445" t="s">
        <v>903</v>
      </c>
      <c r="C20" s="445" t="s">
        <v>941</v>
      </c>
      <c r="D20" s="445" t="s">
        <v>942</v>
      </c>
      <c r="E20" s="445" t="s">
        <v>943</v>
      </c>
      <c r="F20" s="445" t="s">
        <v>906</v>
      </c>
      <c r="G20" s="445" t="s">
        <v>330</v>
      </c>
      <c r="H20" s="445">
        <v>3</v>
      </c>
      <c r="I20" s="550" t="str">
        <f>IF(H20=5,"CASI SEGURO",IF(H20=4,"PROBABLE",IF(H20=3,"POSIBLE",IF(H20=2,"IMPROBABLE","RARA VEZ"))))</f>
        <v>POSIBLE</v>
      </c>
      <c r="J20" s="445">
        <v>5</v>
      </c>
      <c r="K20" s="550" t="str">
        <f>IF(J20=1,"INSIGNIFICANTE",IF(J20=2,"MENOR",IF(J20=3,"MODERADO",IF(J20=4,"MAYOR","CATASTRÓFICO"))))</f>
        <v>CATASTRÓFICO</v>
      </c>
      <c r="L20" s="550">
        <f>IF(J20=2,H20+20,IF(J20=3,H20+30,IF(J20=4,H20+40,IF(J20=5,H20+50,H20+10))))</f>
        <v>53</v>
      </c>
      <c r="M20" s="558" t="str">
        <f>IF(J20=1,N20,IF(J20=2,O20,IF(J20=3,P20,IF(J20=4,Q20,R20))))</f>
        <v>EXTREMA 3:5</v>
      </c>
      <c r="N20" s="445" t="str">
        <f>IF($L20=11,"BAJA 1:1",IF($L20=12,"BAJA 2:1",IF($L20=13,"BAJA 3:1",IF($L20=14,"MODERADA 4:1","ALTA 5:1"))))</f>
        <v>ALTA 5:1</v>
      </c>
      <c r="O20" s="445" t="str">
        <f>IF($L20=21,"BAJA 1:2",IF($L20=22,"BAJA 2:2",IF($L20=23,"MODERADA 3:2",IF($L20=24,"ALTA 4:2","ALTA 5:2"))))</f>
        <v>ALTA 5:2</v>
      </c>
      <c r="P20" s="445" t="str">
        <f>IF($L20=31,"MODERADA 1:3",IF($L20=32,"MODERADA 2:3",IF($L20=33,"ALTA 3:3",IF($L20=34,"ALTA 4:3","EXTREMA 5:3"))))</f>
        <v>EXTREMA 5:3</v>
      </c>
      <c r="Q20" s="445" t="str">
        <f>IF($L20=41,"ALTA 1:4",IF($L20=42,"ALTA 2:4",IF($L20=43,"EXTREMA 3:4",IF($L20=44,"EXTREMA 4:4","EXTREMA 5:4"))))</f>
        <v>EXTREMA 5:4</v>
      </c>
      <c r="R20" s="445" t="str">
        <f>IF($L20=51,"ALTA 1:5",IF($L20=52,"EXTREMA 2:5",IF($L20=53,"EXTREMA 3:5",IF($L20=54,"EXTREMA 4:5","EXTREMA 5:5"))))</f>
        <v>EXTREMA 3:5</v>
      </c>
      <c r="S20" s="445" t="s">
        <v>269</v>
      </c>
      <c r="T20" s="103" t="s">
        <v>907</v>
      </c>
      <c r="U20" s="6" t="s">
        <v>829</v>
      </c>
      <c r="V20" s="6" t="s">
        <v>908</v>
      </c>
      <c r="W20" s="6" t="s">
        <v>909</v>
      </c>
      <c r="X20" s="6" t="s">
        <v>944</v>
      </c>
      <c r="Y20" s="185" t="s">
        <v>911</v>
      </c>
      <c r="Z20" s="72" t="s">
        <v>276</v>
      </c>
      <c r="AA20" s="72" t="s">
        <v>277</v>
      </c>
      <c r="AB20" s="147">
        <f t="shared" si="9"/>
        <v>15</v>
      </c>
      <c r="AC20" s="72" t="s">
        <v>278</v>
      </c>
      <c r="AD20" s="147">
        <f t="shared" si="10"/>
        <v>15</v>
      </c>
      <c r="AE20" s="72" t="s">
        <v>336</v>
      </c>
      <c r="AF20" s="147">
        <f t="shared" si="11"/>
        <v>0</v>
      </c>
      <c r="AG20" s="72" t="s">
        <v>276</v>
      </c>
      <c r="AH20" s="147">
        <f t="shared" si="12"/>
        <v>15</v>
      </c>
      <c r="AI20" s="72" t="s">
        <v>280</v>
      </c>
      <c r="AJ20" s="147">
        <f t="shared" si="13"/>
        <v>15</v>
      </c>
      <c r="AK20" s="72" t="s">
        <v>281</v>
      </c>
      <c r="AL20" s="147">
        <f t="shared" si="14"/>
        <v>15</v>
      </c>
      <c r="AM20" s="72" t="s">
        <v>282</v>
      </c>
      <c r="AN20" s="147">
        <f t="shared" si="15"/>
        <v>15</v>
      </c>
      <c r="AO20" s="72">
        <f t="shared" si="16"/>
        <v>90</v>
      </c>
      <c r="AP20" s="72" t="str">
        <f t="shared" si="17"/>
        <v>Moderado</v>
      </c>
      <c r="AQ20" s="72" t="s">
        <v>341</v>
      </c>
      <c r="AR20" s="147" t="s">
        <v>341</v>
      </c>
      <c r="AS20" s="458" t="s">
        <v>341</v>
      </c>
      <c r="AT20" s="445" t="s">
        <v>342</v>
      </c>
      <c r="AU20" s="445">
        <v>2</v>
      </c>
      <c r="AV20" s="550" t="str">
        <f>IF(AU20=5,"CASI SEGURO",IF(AU20=4,"PROBABLE",IF(AU20=3,"POSIBLE",IF(AU20=2,"IMPROBABLE","RARA VEZ"))))</f>
        <v>IMPROBABLE</v>
      </c>
      <c r="AW20" s="445" t="s">
        <v>342</v>
      </c>
      <c r="AX20" s="445">
        <v>3</v>
      </c>
      <c r="AY20" s="550" t="str">
        <f>IF(AX20=1,"INSIGNIFICANTE",IF(AX20=2,"MENOR",IF(AX20=3,"MODERADO",IF(AX20=4,"MAYOR","CATASTRÓFICO"))))</f>
        <v>MODERADO</v>
      </c>
      <c r="AZ20" s="550">
        <f>IF(AX20=2,AU20+20,IF(AX20=3,AU20+30,IF(AX20=4,AU20+40,IF(AX20=5,AU20+50,AU20+10))))</f>
        <v>32</v>
      </c>
      <c r="BA20" s="558" t="str">
        <f>IF(AX20=1,$BB20,IF(AX20=2,$BC$20,IF(AX20=3,$BD$20,IF(AX20=4,$BE$20,$BF$20))))</f>
        <v>MODERADA 2:3</v>
      </c>
      <c r="BB20" s="563" t="str">
        <f>IF($AZ20=11,"BAJA 1:1",IF($AZ20=12,"BAJA 2:1",IF($AZ20=13,"BAJA 3:1",IF($AZ20=14,"MODERADA 4:1","ALTA 5:1"))))</f>
        <v>ALTA 5:1</v>
      </c>
      <c r="BC20" s="564" t="str">
        <f>IF($AZ20=21,"BAJA 1:2",IF($AZ20=22,"BAJA 2:2",IF($AZ20=23,"MODERADA 3:2",IF($AZ20=24,"ALTA 4:2","ALTA 5:2"))))</f>
        <v>ALTA 5:2</v>
      </c>
      <c r="BD20" s="564" t="str">
        <f>IF($AZ20=31,"MODERADA 1:3",IF($AZ20=32,"MODERADA 2:3",IF($AZ20=33,"ALTA 3:3",IF($AZ20=34,"ALTA 4:3","EXTREMA 5:3"))))</f>
        <v>MODERADA 2:3</v>
      </c>
      <c r="BE20" s="564" t="str">
        <f>IF($AZ20=41,"ALTA 1:4",IF($AZ20=42,"ALTA 2:4",IF($AZ20=43,"EXTREMA 3:4",IF($AZ20=44,"EXTREMA 4:4","EXTREMA 5:4"))))</f>
        <v>EXTREMA 5:4</v>
      </c>
      <c r="BF20" s="565" t="str">
        <f>IF($AZ20=51,"ALTA 1:5",IF($AZ20=52,"EXTREMA 2:5",IF($AZ20=53,"EXTREMA 3:5",IF($AZ20=54,"EXTREMA 4:5","EXTREMA 5:5"))))</f>
        <v>EXTREMA 5:5</v>
      </c>
      <c r="BG20" s="566" t="s">
        <v>945</v>
      </c>
      <c r="BH20" s="435"/>
      <c r="BI20" s="435"/>
      <c r="BJ20" s="435"/>
      <c r="BK20" s="530" t="s">
        <v>946</v>
      </c>
      <c r="BL20" s="445" t="s">
        <v>947</v>
      </c>
      <c r="BM20" s="445" t="s">
        <v>915</v>
      </c>
      <c r="BN20" s="445" t="s">
        <v>948</v>
      </c>
      <c r="BO20" s="445" t="s">
        <v>917</v>
      </c>
      <c r="BP20" s="445" t="s">
        <v>918</v>
      </c>
      <c r="BQ20" s="445" t="s">
        <v>919</v>
      </c>
      <c r="BR20" s="545" t="s">
        <v>949</v>
      </c>
      <c r="BS20" s="575" t="s">
        <v>950</v>
      </c>
      <c r="BT20" s="545" t="s">
        <v>951</v>
      </c>
      <c r="BU20" s="545" t="s">
        <v>952</v>
      </c>
      <c r="BV20" s="545" t="s">
        <v>950</v>
      </c>
      <c r="BW20" s="545" t="s">
        <v>953</v>
      </c>
      <c r="BX20" s="524" t="s">
        <v>924</v>
      </c>
      <c r="BY20" s="574" t="s">
        <v>954</v>
      </c>
      <c r="BZ20" s="569" t="s">
        <v>955</v>
      </c>
      <c r="CA20" s="569" t="s">
        <v>956</v>
      </c>
      <c r="CB20" s="552" t="s">
        <v>957</v>
      </c>
      <c r="CC20" s="193" t="s">
        <v>958</v>
      </c>
      <c r="CD20" s="445"/>
      <c r="CE20" s="86" t="s">
        <v>929</v>
      </c>
      <c r="CF20" s="554" t="s">
        <v>930</v>
      </c>
      <c r="CG20" s="35"/>
    </row>
    <row r="21" spans="1:85" ht="27" customHeight="1">
      <c r="A21" s="435"/>
      <c r="B21" s="435"/>
      <c r="C21" s="435"/>
      <c r="D21" s="435"/>
      <c r="E21" s="435"/>
      <c r="F21" s="435"/>
      <c r="G21" s="435"/>
      <c r="H21" s="435"/>
      <c r="I21" s="435"/>
      <c r="J21" s="435"/>
      <c r="K21" s="435"/>
      <c r="L21" s="435"/>
      <c r="M21" s="435"/>
      <c r="N21" s="435"/>
      <c r="O21" s="435"/>
      <c r="P21" s="435"/>
      <c r="Q21" s="435"/>
      <c r="R21" s="435"/>
      <c r="S21" s="435"/>
      <c r="T21" s="73" t="s">
        <v>931</v>
      </c>
      <c r="U21" s="6" t="s">
        <v>829</v>
      </c>
      <c r="V21" s="71" t="s">
        <v>774</v>
      </c>
      <c r="W21" s="6" t="s">
        <v>932</v>
      </c>
      <c r="X21" s="6" t="s">
        <v>959</v>
      </c>
      <c r="Y21" s="185" t="s">
        <v>960</v>
      </c>
      <c r="Z21" s="30" t="s">
        <v>276</v>
      </c>
      <c r="AA21" s="30" t="s">
        <v>277</v>
      </c>
      <c r="AB21" s="146">
        <f t="shared" si="9"/>
        <v>15</v>
      </c>
      <c r="AC21" s="30" t="s">
        <v>278</v>
      </c>
      <c r="AD21" s="146">
        <f t="shared" si="10"/>
        <v>15</v>
      </c>
      <c r="AE21" s="30" t="s">
        <v>279</v>
      </c>
      <c r="AF21" s="146">
        <f t="shared" si="11"/>
        <v>15</v>
      </c>
      <c r="AG21" s="30" t="s">
        <v>276</v>
      </c>
      <c r="AH21" s="146">
        <f t="shared" si="12"/>
        <v>15</v>
      </c>
      <c r="AI21" s="30" t="s">
        <v>280</v>
      </c>
      <c r="AJ21" s="146">
        <f t="shared" si="13"/>
        <v>15</v>
      </c>
      <c r="AK21" s="10" t="s">
        <v>281</v>
      </c>
      <c r="AL21" s="146">
        <f t="shared" si="14"/>
        <v>15</v>
      </c>
      <c r="AM21" s="30" t="s">
        <v>282</v>
      </c>
      <c r="AN21" s="146">
        <f t="shared" si="15"/>
        <v>15</v>
      </c>
      <c r="AO21" s="30">
        <f t="shared" si="16"/>
        <v>105</v>
      </c>
      <c r="AP21" s="30" t="str">
        <f t="shared" si="17"/>
        <v>Fuerte</v>
      </c>
      <c r="AQ21" s="30" t="s">
        <v>283</v>
      </c>
      <c r="AR21" s="146" t="s">
        <v>283</v>
      </c>
      <c r="AS21" s="435"/>
      <c r="AT21" s="435"/>
      <c r="AU21" s="435"/>
      <c r="AV21" s="435"/>
      <c r="AW21" s="435"/>
      <c r="AX21" s="435"/>
      <c r="AY21" s="435"/>
      <c r="AZ21" s="435"/>
      <c r="BA21" s="435"/>
      <c r="BB21" s="429"/>
      <c r="BC21" s="460"/>
      <c r="BD21" s="460"/>
      <c r="BE21" s="460"/>
      <c r="BF21" s="430"/>
      <c r="BG21" s="435"/>
      <c r="BH21" s="435"/>
      <c r="BI21" s="435"/>
      <c r="BJ21" s="435"/>
      <c r="BK21" s="435"/>
      <c r="BL21" s="435"/>
      <c r="BM21" s="435"/>
      <c r="BN21" s="435"/>
      <c r="BO21" s="435"/>
      <c r="BP21" s="435"/>
      <c r="BQ21" s="435"/>
      <c r="BR21" s="435"/>
      <c r="BS21" s="435"/>
      <c r="BT21" s="435"/>
      <c r="BU21" s="435"/>
      <c r="BV21" s="435"/>
      <c r="BW21" s="435"/>
      <c r="BX21" s="435"/>
      <c r="BY21" s="435"/>
      <c r="BZ21" s="435"/>
      <c r="CA21" s="435"/>
      <c r="CB21" s="429"/>
      <c r="CC21" s="193" t="s">
        <v>961</v>
      </c>
      <c r="CD21" s="435"/>
      <c r="CE21" s="86" t="s">
        <v>506</v>
      </c>
      <c r="CF21" s="435"/>
      <c r="CG21" s="35"/>
    </row>
    <row r="22" spans="1:85" ht="51.75" customHeight="1">
      <c r="A22" s="436"/>
      <c r="B22" s="436"/>
      <c r="C22" s="436"/>
      <c r="D22" s="436"/>
      <c r="E22" s="436"/>
      <c r="F22" s="436"/>
      <c r="G22" s="436"/>
      <c r="H22" s="436"/>
      <c r="I22" s="436"/>
      <c r="J22" s="436"/>
      <c r="K22" s="436"/>
      <c r="L22" s="436"/>
      <c r="M22" s="436"/>
      <c r="N22" s="436"/>
      <c r="O22" s="436"/>
      <c r="P22" s="436"/>
      <c r="Q22" s="436"/>
      <c r="R22" s="436"/>
      <c r="S22" s="436"/>
      <c r="T22" s="73" t="s">
        <v>936</v>
      </c>
      <c r="U22" s="6" t="s">
        <v>829</v>
      </c>
      <c r="V22" s="6" t="s">
        <v>962</v>
      </c>
      <c r="W22" s="6" t="s">
        <v>963</v>
      </c>
      <c r="X22" s="6" t="s">
        <v>938</v>
      </c>
      <c r="Y22" s="185" t="s">
        <v>964</v>
      </c>
      <c r="Z22" s="30" t="s">
        <v>276</v>
      </c>
      <c r="AA22" s="30" t="s">
        <v>277</v>
      </c>
      <c r="AB22" s="146">
        <f t="shared" si="9"/>
        <v>15</v>
      </c>
      <c r="AC22" s="30" t="s">
        <v>278</v>
      </c>
      <c r="AD22" s="146">
        <f t="shared" si="10"/>
        <v>15</v>
      </c>
      <c r="AE22" s="30" t="s">
        <v>279</v>
      </c>
      <c r="AF22" s="146">
        <f t="shared" si="11"/>
        <v>15</v>
      </c>
      <c r="AG22" s="30" t="s">
        <v>276</v>
      </c>
      <c r="AH22" s="146">
        <f t="shared" si="12"/>
        <v>15</v>
      </c>
      <c r="AI22" s="30" t="s">
        <v>280</v>
      </c>
      <c r="AJ22" s="146">
        <f t="shared" si="13"/>
        <v>15</v>
      </c>
      <c r="AK22" s="10" t="s">
        <v>281</v>
      </c>
      <c r="AL22" s="146">
        <f t="shared" si="14"/>
        <v>15</v>
      </c>
      <c r="AM22" s="30" t="s">
        <v>282</v>
      </c>
      <c r="AN22" s="146">
        <f t="shared" si="15"/>
        <v>15</v>
      </c>
      <c r="AO22" s="30">
        <f t="shared" si="16"/>
        <v>105</v>
      </c>
      <c r="AP22" s="30" t="str">
        <f t="shared" si="17"/>
        <v>Fuerte</v>
      </c>
      <c r="AQ22" s="30" t="s">
        <v>283</v>
      </c>
      <c r="AR22" s="146" t="s">
        <v>283</v>
      </c>
      <c r="AS22" s="436"/>
      <c r="AT22" s="436"/>
      <c r="AU22" s="436"/>
      <c r="AV22" s="436"/>
      <c r="AW22" s="436"/>
      <c r="AX22" s="436"/>
      <c r="AY22" s="436"/>
      <c r="AZ22" s="436"/>
      <c r="BA22" s="436"/>
      <c r="BB22" s="429"/>
      <c r="BC22" s="460"/>
      <c r="BD22" s="460"/>
      <c r="BE22" s="460"/>
      <c r="BF22" s="430"/>
      <c r="BG22" s="436"/>
      <c r="BH22" s="436"/>
      <c r="BI22" s="436"/>
      <c r="BJ22" s="436"/>
      <c r="BK22" s="436"/>
      <c r="BL22" s="436"/>
      <c r="BM22" s="436"/>
      <c r="BN22" s="436"/>
      <c r="BO22" s="436"/>
      <c r="BP22" s="436"/>
      <c r="BQ22" s="436"/>
      <c r="BR22" s="436"/>
      <c r="BS22" s="436"/>
      <c r="BT22" s="436"/>
      <c r="BU22" s="436"/>
      <c r="BV22" s="436"/>
      <c r="BW22" s="436"/>
      <c r="BX22" s="436"/>
      <c r="BY22" s="436"/>
      <c r="BZ22" s="436"/>
      <c r="CA22" s="436"/>
      <c r="CB22" s="431"/>
      <c r="CC22" s="79" t="s">
        <v>940</v>
      </c>
      <c r="CD22" s="436"/>
      <c r="CE22" s="86" t="s">
        <v>506</v>
      </c>
      <c r="CF22" s="436"/>
      <c r="CG22" s="35"/>
    </row>
    <row r="23" spans="1:85"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32"/>
      <c r="CD23" s="32"/>
      <c r="CE23" s="32"/>
      <c r="CF23" s="32"/>
      <c r="CG23" s="35"/>
    </row>
    <row r="24" spans="1:85"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32"/>
      <c r="CD24" s="32"/>
      <c r="CE24" s="32"/>
      <c r="CF24" s="32"/>
      <c r="CG24" s="35"/>
    </row>
    <row r="25" spans="1:85"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38"/>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32"/>
      <c r="CD25" s="32"/>
      <c r="CE25" s="32"/>
      <c r="CF25" s="32"/>
      <c r="CG25" s="35"/>
    </row>
    <row r="26" spans="1:85"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t="s">
        <v>313</v>
      </c>
      <c r="AG26" s="38"/>
      <c r="AH26" s="12" t="s">
        <v>21</v>
      </c>
      <c r="AI26" s="12">
        <v>1</v>
      </c>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32"/>
      <c r="CD26" s="32"/>
      <c r="CE26" s="32"/>
      <c r="CF26" s="32"/>
      <c r="CG26" s="35"/>
    </row>
    <row r="27" spans="1:85"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t="s">
        <v>10</v>
      </c>
      <c r="AD27" s="12" t="s">
        <v>55</v>
      </c>
      <c r="AE27" s="12" t="s">
        <v>35</v>
      </c>
      <c r="AF27" s="12" t="s">
        <v>314</v>
      </c>
      <c r="AG27" s="38"/>
      <c r="AH27" s="12" t="s">
        <v>315</v>
      </c>
      <c r="AI27" s="12">
        <v>2</v>
      </c>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32"/>
      <c r="CD27" s="32"/>
      <c r="CE27" s="32"/>
      <c r="CF27" s="32"/>
      <c r="CG27" s="35"/>
    </row>
    <row r="28" spans="1:85" ht="15.75" customHeight="1">
      <c r="A28" s="12"/>
      <c r="B28" s="12"/>
      <c r="C28" s="12"/>
      <c r="D28" s="12"/>
      <c r="E28" s="12"/>
      <c r="F28" s="12"/>
      <c r="G28" s="12"/>
      <c r="H28" s="12"/>
      <c r="I28" s="12"/>
      <c r="J28" s="12"/>
      <c r="K28" s="12"/>
      <c r="L28" s="12"/>
      <c r="M28" s="12"/>
      <c r="N28" s="12"/>
      <c r="O28" s="12"/>
      <c r="P28" s="12"/>
      <c r="Q28" s="12"/>
      <c r="R28" s="12"/>
      <c r="S28" s="39" t="s">
        <v>965</v>
      </c>
      <c r="T28" s="39"/>
      <c r="U28" s="12"/>
      <c r="V28" s="12"/>
      <c r="W28" s="12"/>
      <c r="X28" s="12"/>
      <c r="Y28" s="12"/>
      <c r="Z28" s="12"/>
      <c r="AA28" s="12"/>
      <c r="AB28" s="12"/>
      <c r="AC28" s="12" t="s">
        <v>13</v>
      </c>
      <c r="AD28" s="12" t="s">
        <v>24</v>
      </c>
      <c r="AE28" s="12" t="s">
        <v>131</v>
      </c>
      <c r="AF28" s="12" t="s">
        <v>317</v>
      </c>
      <c r="AG28" s="38"/>
      <c r="AH28" s="12" t="s">
        <v>318</v>
      </c>
      <c r="AI28" s="12">
        <v>3</v>
      </c>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32"/>
      <c r="CD28" s="32"/>
      <c r="CE28" s="32"/>
      <c r="CF28" s="32"/>
      <c r="CG28" s="35"/>
    </row>
    <row r="29" spans="1:85" ht="15.75" customHeight="1">
      <c r="A29" s="12"/>
      <c r="B29" s="12"/>
      <c r="C29" s="12"/>
      <c r="D29" s="12"/>
      <c r="E29" s="12"/>
      <c r="F29" s="12"/>
      <c r="G29" s="12"/>
      <c r="H29" s="12"/>
      <c r="I29" s="12"/>
      <c r="J29" s="12"/>
      <c r="K29" s="12"/>
      <c r="L29" s="12"/>
      <c r="M29" s="12"/>
      <c r="N29" s="12"/>
      <c r="O29" s="12"/>
      <c r="P29" s="12"/>
      <c r="Q29" s="12"/>
      <c r="R29" s="12"/>
      <c r="S29" s="39" t="s">
        <v>966</v>
      </c>
      <c r="T29" s="39"/>
      <c r="U29" s="12"/>
      <c r="V29" s="12"/>
      <c r="W29" s="12"/>
      <c r="X29" s="12"/>
      <c r="Y29" s="12"/>
      <c r="Z29" s="12"/>
      <c r="AA29" s="12"/>
      <c r="AB29" s="12"/>
      <c r="AC29" s="12" t="s">
        <v>47</v>
      </c>
      <c r="AD29" s="12" t="s">
        <v>58</v>
      </c>
      <c r="AE29" s="12" t="s">
        <v>32</v>
      </c>
      <c r="AF29" s="12" t="s">
        <v>320</v>
      </c>
      <c r="AG29" s="38"/>
      <c r="AH29" s="12" t="s">
        <v>55</v>
      </c>
      <c r="AI29" s="12">
        <v>4</v>
      </c>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32"/>
      <c r="CD29" s="32"/>
      <c r="CE29" s="32"/>
      <c r="CF29" s="32"/>
      <c r="CG29" s="35"/>
    </row>
    <row r="30" spans="1:85" ht="15.75" customHeight="1">
      <c r="A30" s="12"/>
      <c r="B30" s="12"/>
      <c r="C30" s="12"/>
      <c r="D30" s="12"/>
      <c r="E30" s="12"/>
      <c r="F30" s="12"/>
      <c r="G30" s="12"/>
      <c r="H30" s="12"/>
      <c r="I30" s="12"/>
      <c r="J30" s="12"/>
      <c r="K30" s="12"/>
      <c r="L30" s="12"/>
      <c r="M30" s="12"/>
      <c r="N30" s="12"/>
      <c r="O30" s="12"/>
      <c r="P30" s="12"/>
      <c r="Q30" s="12"/>
      <c r="R30" s="12"/>
      <c r="S30" s="39" t="s">
        <v>967</v>
      </c>
      <c r="T30" s="39"/>
      <c r="U30" s="12"/>
      <c r="V30" s="12"/>
      <c r="W30" s="12"/>
      <c r="X30" s="12"/>
      <c r="Y30" s="12"/>
      <c r="Z30" s="12"/>
      <c r="AA30" s="12"/>
      <c r="AB30" s="12"/>
      <c r="AC30" s="12" t="s">
        <v>71</v>
      </c>
      <c r="AD30" s="12" t="s">
        <v>21</v>
      </c>
      <c r="AE30" s="12" t="s">
        <v>322</v>
      </c>
      <c r="AF30" s="12" t="s">
        <v>323</v>
      </c>
      <c r="AG30" s="38"/>
      <c r="AH30" s="12" t="s">
        <v>71</v>
      </c>
      <c r="AI30" s="12">
        <v>5</v>
      </c>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32"/>
      <c r="CD30" s="32"/>
      <c r="CE30" s="32"/>
      <c r="CF30" s="32"/>
      <c r="CG30" s="35"/>
    </row>
    <row r="31" spans="1:85" ht="15.75" customHeight="1">
      <c r="A31" s="12"/>
      <c r="B31" s="12"/>
      <c r="C31" s="12"/>
      <c r="D31" s="12"/>
      <c r="E31" s="12"/>
      <c r="F31" s="12"/>
      <c r="G31" s="12"/>
      <c r="H31" s="12"/>
      <c r="I31" s="12"/>
      <c r="J31" s="12"/>
      <c r="K31" s="12"/>
      <c r="L31" s="12"/>
      <c r="M31" s="12"/>
      <c r="N31" s="12"/>
      <c r="O31" s="12"/>
      <c r="P31" s="12"/>
      <c r="Q31" s="12"/>
      <c r="R31" s="12"/>
      <c r="S31" s="39" t="s">
        <v>968</v>
      </c>
      <c r="T31" s="39"/>
      <c r="U31" s="12"/>
      <c r="V31" s="12"/>
      <c r="W31" s="12"/>
      <c r="X31" s="12"/>
      <c r="Y31" s="12"/>
      <c r="Z31" s="12"/>
      <c r="AA31" s="12"/>
      <c r="AB31" s="12"/>
      <c r="AC31" s="12" t="s">
        <v>85</v>
      </c>
      <c r="AD31" s="12" t="s">
        <v>89</v>
      </c>
      <c r="AE31" s="12" t="s">
        <v>94</v>
      </c>
      <c r="AF31" s="12" t="s">
        <v>325</v>
      </c>
      <c r="AG31" s="38"/>
      <c r="AH31" s="12" t="s">
        <v>326</v>
      </c>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32"/>
      <c r="CD31" s="32"/>
      <c r="CE31" s="32"/>
      <c r="CF31" s="32"/>
      <c r="CG31" s="35"/>
    </row>
    <row r="32" spans="1:85"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t="s">
        <v>51</v>
      </c>
      <c r="AD32" s="12" t="s">
        <v>79</v>
      </c>
      <c r="AE32" s="12" t="s">
        <v>96</v>
      </c>
      <c r="AF32" s="12" t="s">
        <v>327</v>
      </c>
      <c r="AG32" s="40"/>
      <c r="AH32" s="12" t="s">
        <v>268</v>
      </c>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32"/>
      <c r="CD32" s="32"/>
      <c r="CE32" s="32"/>
      <c r="CF32" s="32"/>
      <c r="CG32" s="35"/>
    </row>
    <row r="33" spans="1:85"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t="s">
        <v>328</v>
      </c>
      <c r="AD33" s="12" t="s">
        <v>61</v>
      </c>
      <c r="AE33" s="12" t="s">
        <v>98</v>
      </c>
      <c r="AF33" s="12" t="s">
        <v>329</v>
      </c>
      <c r="AG33" s="40"/>
      <c r="AH33" s="12" t="s">
        <v>330</v>
      </c>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2"/>
      <c r="CG33" s="35"/>
    </row>
    <row r="34" spans="1:85"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t="s">
        <v>92</v>
      </c>
      <c r="AE34" s="12" t="s">
        <v>38</v>
      </c>
      <c r="AF34" s="12" t="s">
        <v>58</v>
      </c>
      <c r="AG34" s="40"/>
      <c r="AH34" s="12" t="s">
        <v>331</v>
      </c>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2"/>
      <c r="CG34" s="35"/>
    </row>
    <row r="35" spans="1:8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t="s">
        <v>127</v>
      </c>
      <c r="AE35" s="12"/>
      <c r="AF35" s="12"/>
      <c r="AG35" s="41"/>
      <c r="AH35" s="12" t="s">
        <v>85</v>
      </c>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2"/>
      <c r="CG35" s="35"/>
    </row>
    <row r="36" spans="1:85"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t="s">
        <v>332</v>
      </c>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2"/>
      <c r="CG36" s="35"/>
    </row>
    <row r="37" spans="1:85"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41"/>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2"/>
      <c r="CG37" s="35"/>
    </row>
    <row r="38" spans="1:85"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41"/>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41"/>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41"/>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41"/>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t="s">
        <v>12</v>
      </c>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t="s">
        <v>333</v>
      </c>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t="s">
        <v>27</v>
      </c>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t="s">
        <v>141</v>
      </c>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t="s">
        <v>277</v>
      </c>
      <c r="AB96" s="12">
        <v>15</v>
      </c>
      <c r="AC96" s="12" t="s">
        <v>278</v>
      </c>
      <c r="AD96" s="12">
        <v>15</v>
      </c>
      <c r="AE96" s="12" t="s">
        <v>279</v>
      </c>
      <c r="AF96" s="12"/>
      <c r="AG96" s="12" t="s">
        <v>276</v>
      </c>
      <c r="AH96" s="12"/>
      <c r="AI96" s="12" t="s">
        <v>280</v>
      </c>
      <c r="AJ96" s="12"/>
      <c r="AK96" s="12" t="s">
        <v>281</v>
      </c>
      <c r="AL96" s="12"/>
      <c r="AM96" s="12" t="s">
        <v>282</v>
      </c>
      <c r="AN96" s="12"/>
      <c r="AO96" s="12"/>
      <c r="AP96" s="12"/>
      <c r="AQ96" s="12" t="s">
        <v>283</v>
      </c>
      <c r="AR96" s="12"/>
      <c r="AS96" s="12"/>
      <c r="AT96" s="12" t="s">
        <v>284</v>
      </c>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t="s">
        <v>334</v>
      </c>
      <c r="AB97" s="12">
        <v>10</v>
      </c>
      <c r="AC97" s="12" t="s">
        <v>335</v>
      </c>
      <c r="AD97" s="12">
        <v>0</v>
      </c>
      <c r="AE97" s="12" t="s">
        <v>336</v>
      </c>
      <c r="AF97" s="12"/>
      <c r="AG97" s="12" t="s">
        <v>337</v>
      </c>
      <c r="AH97" s="12"/>
      <c r="AI97" s="12" t="s">
        <v>338</v>
      </c>
      <c r="AJ97" s="12"/>
      <c r="AK97" s="12" t="s">
        <v>339</v>
      </c>
      <c r="AL97" s="12"/>
      <c r="AM97" s="12" t="s">
        <v>340</v>
      </c>
      <c r="AN97" s="12"/>
      <c r="AO97" s="12"/>
      <c r="AP97" s="12"/>
      <c r="AQ97" s="12" t="s">
        <v>341</v>
      </c>
      <c r="AR97" s="12"/>
      <c r="AS97" s="12"/>
      <c r="AT97" s="12" t="s">
        <v>342</v>
      </c>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v>5</v>
      </c>
      <c r="AC98" s="12"/>
      <c r="AD98" s="12"/>
      <c r="AE98" s="12"/>
      <c r="AF98" s="12"/>
      <c r="AG98" s="12" t="s">
        <v>343</v>
      </c>
      <c r="AH98" s="12"/>
      <c r="AI98" s="12"/>
      <c r="AJ98" s="12"/>
      <c r="AK98" s="12"/>
      <c r="AL98" s="12"/>
      <c r="AM98" s="12" t="s">
        <v>344</v>
      </c>
      <c r="AN98" s="12"/>
      <c r="AO98" s="12"/>
      <c r="AP98" s="12"/>
      <c r="AQ98" s="12" t="s">
        <v>345</v>
      </c>
      <c r="AR98" s="12"/>
      <c r="AS98" s="12"/>
      <c r="AT98" s="12" t="s">
        <v>346</v>
      </c>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BX299" s="195"/>
    </row>
    <row r="300" spans="1:84" ht="15.75" customHeight="1">
      <c r="BX300" s="195"/>
    </row>
    <row r="301" spans="1:84" ht="15.75" customHeight="1">
      <c r="BX301" s="195"/>
    </row>
    <row r="302" spans="1:84" ht="15.75" customHeight="1">
      <c r="BX302" s="195"/>
    </row>
    <row r="303" spans="1:84" ht="15.75" customHeight="1">
      <c r="BX303" s="195"/>
    </row>
    <row r="304" spans="1:84" ht="15.75" customHeight="1">
      <c r="BX304" s="195"/>
    </row>
    <row r="305" spans="76:76" ht="15.75" customHeight="1">
      <c r="BX305" s="195"/>
    </row>
    <row r="306" spans="76:76" ht="15.75" customHeight="1">
      <c r="BX306" s="195"/>
    </row>
    <row r="307" spans="76:76" ht="15.75" customHeight="1">
      <c r="BX307" s="195"/>
    </row>
    <row r="308" spans="76:76" ht="15.75" customHeight="1">
      <c r="BX308" s="195"/>
    </row>
    <row r="309" spans="76:76" ht="15.75" customHeight="1">
      <c r="BX309" s="195"/>
    </row>
    <row r="310" spans="76:76" ht="15.75" customHeight="1">
      <c r="BX310" s="195"/>
    </row>
    <row r="311" spans="76:76" ht="15.75" customHeight="1">
      <c r="BX311" s="195"/>
    </row>
    <row r="312" spans="76:76" ht="15.75" customHeight="1">
      <c r="BX312" s="195"/>
    </row>
    <row r="313" spans="76:76" ht="15.75" customHeight="1">
      <c r="BX313" s="195"/>
    </row>
    <row r="314" spans="76:76" ht="15.75" customHeight="1">
      <c r="BX314" s="195"/>
    </row>
    <row r="315" spans="76:76" ht="15.75" customHeight="1">
      <c r="BX315" s="195"/>
    </row>
    <row r="316" spans="76:76" ht="15.75" customHeight="1">
      <c r="BX316" s="195"/>
    </row>
    <row r="317" spans="76:76" ht="15.75" customHeight="1">
      <c r="BX317" s="195"/>
    </row>
    <row r="318" spans="76:76" ht="15.75" customHeight="1">
      <c r="BX318" s="195"/>
    </row>
    <row r="319" spans="76:76" ht="15.75" customHeight="1">
      <c r="BX319" s="195"/>
    </row>
    <row r="320" spans="76:76" ht="15.75" customHeight="1">
      <c r="BX320" s="195"/>
    </row>
    <row r="321" spans="76:76" ht="15.75" customHeight="1">
      <c r="BX321" s="195"/>
    </row>
    <row r="322" spans="76:76" ht="15.75" customHeight="1">
      <c r="BX322" s="195"/>
    </row>
    <row r="323" spans="76:76" ht="15.75" customHeight="1">
      <c r="BX323" s="195"/>
    </row>
    <row r="324" spans="76:76" ht="15.75" customHeight="1">
      <c r="BX324" s="195"/>
    </row>
    <row r="325" spans="76:76" ht="15.75" customHeight="1">
      <c r="BX325" s="195"/>
    </row>
    <row r="326" spans="76:76" ht="15.75" customHeight="1">
      <c r="BX326" s="195"/>
    </row>
    <row r="327" spans="76:76" ht="15.75" customHeight="1">
      <c r="BX327" s="195"/>
    </row>
    <row r="328" spans="76:76" ht="15.75" customHeight="1">
      <c r="BX328" s="195"/>
    </row>
    <row r="329" spans="76:76" ht="15.75" customHeight="1">
      <c r="BX329" s="195"/>
    </row>
    <row r="330" spans="76:76" ht="15.75" customHeight="1">
      <c r="BX330" s="195"/>
    </row>
    <row r="331" spans="76:76" ht="15.75" customHeight="1">
      <c r="BX331" s="195"/>
    </row>
    <row r="332" spans="76:76" ht="15.75" customHeight="1">
      <c r="BX332" s="195"/>
    </row>
    <row r="333" spans="76:76" ht="15.75" customHeight="1">
      <c r="BX333" s="195"/>
    </row>
    <row r="334" spans="76:76" ht="15.75" customHeight="1">
      <c r="BX334" s="195"/>
    </row>
    <row r="335" spans="76:76" ht="15.75" customHeight="1">
      <c r="BX335" s="195"/>
    </row>
    <row r="336" spans="76:76" ht="15.75" customHeight="1">
      <c r="BX336" s="195"/>
    </row>
    <row r="337" spans="76:76" ht="15.75" customHeight="1">
      <c r="BX337" s="195"/>
    </row>
    <row r="338" spans="76:76" ht="15.75" customHeight="1">
      <c r="BX338" s="195"/>
    </row>
    <row r="339" spans="76:76" ht="15.75" customHeight="1">
      <c r="BX339" s="195"/>
    </row>
    <row r="340" spans="76:76" ht="15.75" customHeight="1">
      <c r="BX340" s="195"/>
    </row>
    <row r="341" spans="76:76" ht="15.75" customHeight="1">
      <c r="BX341" s="195"/>
    </row>
    <row r="342" spans="76:76" ht="15.75" customHeight="1">
      <c r="BX342" s="195"/>
    </row>
    <row r="343" spans="76:76" ht="15.75" customHeight="1">
      <c r="BX343" s="195"/>
    </row>
    <row r="344" spans="76:76" ht="15.75" customHeight="1">
      <c r="BX344" s="195"/>
    </row>
    <row r="345" spans="76:76" ht="15.75" customHeight="1">
      <c r="BX345" s="195"/>
    </row>
    <row r="346" spans="76:76" ht="15.75" customHeight="1">
      <c r="BX346" s="195"/>
    </row>
    <row r="347" spans="76:76" ht="15.75" customHeight="1">
      <c r="BX347" s="195"/>
    </row>
    <row r="348" spans="76:76" ht="15.75" customHeight="1">
      <c r="BX348" s="195"/>
    </row>
    <row r="349" spans="76:76" ht="15.75" customHeight="1">
      <c r="BX349" s="195"/>
    </row>
    <row r="350" spans="76:76" ht="15.75" customHeight="1">
      <c r="BX350" s="195"/>
    </row>
    <row r="351" spans="76:76" ht="15.75" customHeight="1">
      <c r="BX351" s="195"/>
    </row>
    <row r="352" spans="76:76" ht="15.75" customHeight="1">
      <c r="BX352" s="195"/>
    </row>
    <row r="353" spans="76:76" ht="15.75" customHeight="1">
      <c r="BX353" s="195"/>
    </row>
    <row r="354" spans="76:76" ht="15.75" customHeight="1">
      <c r="BX354" s="195"/>
    </row>
    <row r="355" spans="76:76" ht="15.75" customHeight="1">
      <c r="BX355" s="195"/>
    </row>
    <row r="356" spans="76:76" ht="15.75" customHeight="1">
      <c r="BX356" s="195"/>
    </row>
    <row r="357" spans="76:76" ht="15.75" customHeight="1">
      <c r="BX357" s="195"/>
    </row>
    <row r="358" spans="76:76" ht="15.75" customHeight="1">
      <c r="BX358" s="195"/>
    </row>
    <row r="359" spans="76:76" ht="15.75" customHeight="1">
      <c r="BX359" s="195"/>
    </row>
    <row r="360" spans="76:76" ht="15.75" customHeight="1">
      <c r="BX360" s="195"/>
    </row>
    <row r="361" spans="76:76" ht="15.75" customHeight="1">
      <c r="BX361" s="195"/>
    </row>
    <row r="362" spans="76:76" ht="15.75" customHeight="1">
      <c r="BX362" s="195"/>
    </row>
    <row r="363" spans="76:76" ht="15.75" customHeight="1">
      <c r="BX363" s="195"/>
    </row>
    <row r="364" spans="76:76" ht="15.75" customHeight="1">
      <c r="BX364" s="195"/>
    </row>
    <row r="365" spans="76:76" ht="15.75" customHeight="1">
      <c r="BX365" s="195"/>
    </row>
    <row r="366" spans="76:76" ht="15.75" customHeight="1">
      <c r="BX366" s="195"/>
    </row>
    <row r="367" spans="76:76" ht="15.75" customHeight="1">
      <c r="BX367" s="195"/>
    </row>
    <row r="368" spans="76:76" ht="15.75" customHeight="1">
      <c r="BX368" s="195"/>
    </row>
    <row r="369" spans="76:76" ht="15.75" customHeight="1">
      <c r="BX369" s="195"/>
    </row>
    <row r="370" spans="76:76" ht="15.75" customHeight="1">
      <c r="BX370" s="195"/>
    </row>
    <row r="371" spans="76:76" ht="15.75" customHeight="1">
      <c r="BX371" s="195"/>
    </row>
    <row r="372" spans="76:76" ht="15.75" customHeight="1">
      <c r="BX372" s="195"/>
    </row>
    <row r="373" spans="76:76" ht="15.75" customHeight="1">
      <c r="BX373" s="195"/>
    </row>
    <row r="374" spans="76:76" ht="15.75" customHeight="1">
      <c r="BX374" s="195"/>
    </row>
    <row r="375" spans="76:76" ht="15.75" customHeight="1">
      <c r="BX375" s="195"/>
    </row>
    <row r="376" spans="76:76" ht="15.75" customHeight="1">
      <c r="BX376" s="195"/>
    </row>
    <row r="377" spans="76:76" ht="15.75" customHeight="1">
      <c r="BX377" s="195"/>
    </row>
    <row r="378" spans="76:76" ht="15.75" customHeight="1">
      <c r="BX378" s="195"/>
    </row>
    <row r="379" spans="76:76" ht="15.75" customHeight="1">
      <c r="BX379" s="195"/>
    </row>
    <row r="380" spans="76:76" ht="15.75" customHeight="1">
      <c r="BX380" s="195"/>
    </row>
    <row r="381" spans="76:76" ht="15.75" customHeight="1">
      <c r="BX381" s="195"/>
    </row>
    <row r="382" spans="76:76" ht="15.75" customHeight="1">
      <c r="BX382" s="195"/>
    </row>
    <row r="383" spans="76:76" ht="15.75" customHeight="1">
      <c r="BX383" s="195"/>
    </row>
    <row r="384" spans="76:76" ht="15.75" customHeight="1">
      <c r="BX384" s="195"/>
    </row>
    <row r="385" spans="76:76" ht="15.75" customHeight="1">
      <c r="BX385" s="195"/>
    </row>
    <row r="386" spans="76:76" ht="15.75" customHeight="1">
      <c r="BX386" s="195"/>
    </row>
    <row r="387" spans="76:76" ht="15.75" customHeight="1">
      <c r="BX387" s="195"/>
    </row>
    <row r="388" spans="76:76" ht="15.75" customHeight="1">
      <c r="BX388" s="195"/>
    </row>
    <row r="389" spans="76:76" ht="15.75" customHeight="1">
      <c r="BX389" s="195"/>
    </row>
    <row r="390" spans="76:76" ht="15.75" customHeight="1">
      <c r="BX390" s="195"/>
    </row>
    <row r="391" spans="76:76" ht="15.75" customHeight="1">
      <c r="BX391" s="195"/>
    </row>
    <row r="392" spans="76:76" ht="15.75" customHeight="1">
      <c r="BX392" s="195"/>
    </row>
    <row r="393" spans="76:76" ht="15.75" customHeight="1">
      <c r="BX393" s="195"/>
    </row>
    <row r="394" spans="76:76" ht="15.75" customHeight="1">
      <c r="BX394" s="195"/>
    </row>
    <row r="395" spans="76:76" ht="15.75" customHeight="1">
      <c r="BX395" s="195"/>
    </row>
    <row r="396" spans="76:76" ht="15.75" customHeight="1">
      <c r="BX396" s="195"/>
    </row>
    <row r="397" spans="76:76" ht="15.75" customHeight="1">
      <c r="BX397" s="195"/>
    </row>
    <row r="398" spans="76:76" ht="15.75" customHeight="1">
      <c r="BX398" s="195"/>
    </row>
    <row r="399" spans="76:76" ht="15.75" customHeight="1">
      <c r="BX399" s="195"/>
    </row>
    <row r="400" spans="76:76" ht="15.75" customHeight="1">
      <c r="BX400" s="195"/>
    </row>
    <row r="401" spans="76:76" ht="15.75" customHeight="1">
      <c r="BX401" s="195"/>
    </row>
    <row r="402" spans="76:76" ht="15.75" customHeight="1">
      <c r="BX402" s="195"/>
    </row>
    <row r="403" spans="76:76" ht="15.75" customHeight="1">
      <c r="BX403" s="195"/>
    </row>
    <row r="404" spans="76:76" ht="15.75" customHeight="1">
      <c r="BX404" s="195"/>
    </row>
    <row r="405" spans="76:76" ht="15.75" customHeight="1">
      <c r="BX405" s="195"/>
    </row>
    <row r="406" spans="76:76" ht="15.75" customHeight="1">
      <c r="BX406" s="195"/>
    </row>
    <row r="407" spans="76:76" ht="15.75" customHeight="1">
      <c r="BX407" s="195"/>
    </row>
    <row r="408" spans="76:76" ht="15.75" customHeight="1">
      <c r="BX408" s="195"/>
    </row>
    <row r="409" spans="76:76" ht="15.75" customHeight="1">
      <c r="BX409" s="195"/>
    </row>
    <row r="410" spans="76:76" ht="15.75" customHeight="1">
      <c r="BX410" s="195"/>
    </row>
    <row r="411" spans="76:76" ht="15.75" customHeight="1">
      <c r="BX411" s="195"/>
    </row>
    <row r="412" spans="76:76" ht="15.75" customHeight="1">
      <c r="BX412" s="195"/>
    </row>
    <row r="413" spans="76:76" ht="15.75" customHeight="1">
      <c r="BX413" s="195"/>
    </row>
    <row r="414" spans="76:76" ht="15.75" customHeight="1">
      <c r="BX414" s="195"/>
    </row>
    <row r="415" spans="76:76" ht="15.75" customHeight="1">
      <c r="BX415" s="195"/>
    </row>
    <row r="416" spans="76:76" ht="15.75" customHeight="1">
      <c r="BX416" s="195"/>
    </row>
    <row r="417" spans="76:76" ht="15.75" customHeight="1">
      <c r="BX417" s="195"/>
    </row>
    <row r="418" spans="76:76" ht="15.75" customHeight="1">
      <c r="BX418" s="195"/>
    </row>
    <row r="419" spans="76:76" ht="15.75" customHeight="1">
      <c r="BX419" s="195"/>
    </row>
    <row r="420" spans="76:76" ht="15.75" customHeight="1">
      <c r="BX420" s="195"/>
    </row>
    <row r="421" spans="76:76" ht="15.75" customHeight="1">
      <c r="BX421" s="195"/>
    </row>
    <row r="422" spans="76:76" ht="15.75" customHeight="1">
      <c r="BX422" s="195"/>
    </row>
    <row r="423" spans="76:76" ht="15.75" customHeight="1">
      <c r="BX423" s="195"/>
    </row>
    <row r="424" spans="76:76" ht="15.75" customHeight="1">
      <c r="BX424" s="195"/>
    </row>
    <row r="425" spans="76:76" ht="15.75" customHeight="1">
      <c r="BX425" s="195"/>
    </row>
    <row r="426" spans="76:76" ht="15.75" customHeight="1">
      <c r="BX426" s="195"/>
    </row>
    <row r="427" spans="76:76" ht="15.75" customHeight="1">
      <c r="BX427" s="195"/>
    </row>
    <row r="428" spans="76:76" ht="15.75" customHeight="1">
      <c r="BX428" s="195"/>
    </row>
    <row r="429" spans="76:76" ht="15.75" customHeight="1">
      <c r="BX429" s="195"/>
    </row>
    <row r="430" spans="76:76" ht="15.75" customHeight="1">
      <c r="BX430" s="195"/>
    </row>
    <row r="431" spans="76:76" ht="15.75" customHeight="1">
      <c r="BX431" s="195"/>
    </row>
    <row r="432" spans="76:76" ht="15.75" customHeight="1">
      <c r="BX432" s="195"/>
    </row>
    <row r="433" spans="76:76" ht="15.75" customHeight="1">
      <c r="BX433" s="195"/>
    </row>
    <row r="434" spans="76:76" ht="15.75" customHeight="1">
      <c r="BX434" s="195"/>
    </row>
    <row r="435" spans="76:76" ht="15.75" customHeight="1">
      <c r="BX435" s="195"/>
    </row>
    <row r="436" spans="76:76" ht="15.75" customHeight="1">
      <c r="BX436" s="195"/>
    </row>
    <row r="437" spans="76:76" ht="15.75" customHeight="1">
      <c r="BX437" s="195"/>
    </row>
    <row r="438" spans="76:76" ht="15.75" customHeight="1">
      <c r="BX438" s="195"/>
    </row>
    <row r="439" spans="76:76" ht="15.75" customHeight="1">
      <c r="BX439" s="195"/>
    </row>
    <row r="440" spans="76:76" ht="15.75" customHeight="1">
      <c r="BX440" s="195"/>
    </row>
    <row r="441" spans="76:76" ht="15.75" customHeight="1">
      <c r="BX441" s="195"/>
    </row>
    <row r="442" spans="76:76" ht="15.75" customHeight="1">
      <c r="BX442" s="195"/>
    </row>
    <row r="443" spans="76:76" ht="15.75" customHeight="1">
      <c r="BX443" s="195"/>
    </row>
    <row r="444" spans="76:76" ht="15.75" customHeight="1">
      <c r="BX444" s="195"/>
    </row>
    <row r="445" spans="76:76" ht="15.75" customHeight="1">
      <c r="BX445" s="195"/>
    </row>
    <row r="446" spans="76:76" ht="15.75" customHeight="1">
      <c r="BX446" s="195"/>
    </row>
    <row r="447" spans="76:76" ht="15.75" customHeight="1">
      <c r="BX447" s="195"/>
    </row>
    <row r="448" spans="76:76" ht="15.75" customHeight="1">
      <c r="BX448" s="195"/>
    </row>
    <row r="449" spans="76:76" ht="15.75" customHeight="1">
      <c r="BX449" s="195"/>
    </row>
    <row r="450" spans="76:76" ht="15.75" customHeight="1">
      <c r="BX450" s="195"/>
    </row>
    <row r="451" spans="76:76" ht="15.75" customHeight="1">
      <c r="BX451" s="195"/>
    </row>
    <row r="452" spans="76:76" ht="15.75" customHeight="1">
      <c r="BX452" s="195"/>
    </row>
    <row r="453" spans="76:76" ht="15.75" customHeight="1">
      <c r="BX453" s="195"/>
    </row>
    <row r="454" spans="76:76" ht="15.75" customHeight="1">
      <c r="BX454" s="195"/>
    </row>
    <row r="455" spans="76:76" ht="15.75" customHeight="1">
      <c r="BX455" s="195"/>
    </row>
    <row r="456" spans="76:76" ht="15.75" customHeight="1">
      <c r="BX456" s="195"/>
    </row>
    <row r="457" spans="76:76" ht="15.75" customHeight="1">
      <c r="BX457" s="195"/>
    </row>
    <row r="458" spans="76:76" ht="15.75" customHeight="1">
      <c r="BX458" s="195"/>
    </row>
    <row r="459" spans="76:76" ht="15.75" customHeight="1">
      <c r="BX459" s="195"/>
    </row>
    <row r="460" spans="76:76" ht="15.75" customHeight="1">
      <c r="BX460" s="195"/>
    </row>
    <row r="461" spans="76:76" ht="15.75" customHeight="1">
      <c r="BX461" s="195"/>
    </row>
    <row r="462" spans="76:76" ht="15.75" customHeight="1">
      <c r="BX462" s="195"/>
    </row>
    <row r="463" spans="76:76" ht="15.75" customHeight="1">
      <c r="BX463" s="195"/>
    </row>
    <row r="464" spans="76:76" ht="15.75" customHeight="1">
      <c r="BX464" s="195"/>
    </row>
    <row r="465" spans="76:76" ht="15.75" customHeight="1">
      <c r="BX465" s="195"/>
    </row>
    <row r="466" spans="76:76" ht="15.75" customHeight="1">
      <c r="BX466" s="195"/>
    </row>
    <row r="467" spans="76:76" ht="15.75" customHeight="1">
      <c r="BX467" s="195"/>
    </row>
    <row r="468" spans="76:76" ht="15.75" customHeight="1">
      <c r="BX468" s="195"/>
    </row>
    <row r="469" spans="76:76" ht="15.75" customHeight="1">
      <c r="BX469" s="195"/>
    </row>
    <row r="470" spans="76:76" ht="15.75" customHeight="1">
      <c r="BX470" s="195"/>
    </row>
    <row r="471" spans="76:76" ht="15.75" customHeight="1">
      <c r="BX471" s="195"/>
    </row>
    <row r="472" spans="76:76" ht="15.75" customHeight="1">
      <c r="BX472" s="195"/>
    </row>
    <row r="473" spans="76:76" ht="15.75" customHeight="1">
      <c r="BX473" s="195"/>
    </row>
    <row r="474" spans="76:76" ht="15.75" customHeight="1">
      <c r="BX474" s="195"/>
    </row>
    <row r="475" spans="76:76" ht="15.75" customHeight="1">
      <c r="BX475" s="195"/>
    </row>
    <row r="476" spans="76:76" ht="15.75" customHeight="1">
      <c r="BX476" s="195"/>
    </row>
    <row r="477" spans="76:76" ht="15.75" customHeight="1">
      <c r="BX477" s="195"/>
    </row>
    <row r="478" spans="76:76" ht="15.75" customHeight="1">
      <c r="BX478" s="195"/>
    </row>
    <row r="479" spans="76:76" ht="15.75" customHeight="1">
      <c r="BX479" s="195"/>
    </row>
    <row r="480" spans="76:76" ht="15.75" customHeight="1">
      <c r="BX480" s="195"/>
    </row>
    <row r="481" spans="76:76" ht="15.75" customHeight="1">
      <c r="BX481" s="195"/>
    </row>
    <row r="482" spans="76:76" ht="15.75" customHeight="1">
      <c r="BX482" s="195"/>
    </row>
    <row r="483" spans="76:76" ht="15.75" customHeight="1">
      <c r="BX483" s="195"/>
    </row>
    <row r="484" spans="76:76" ht="15.75" customHeight="1">
      <c r="BX484" s="195"/>
    </row>
    <row r="485" spans="76:76" ht="15.75" customHeight="1">
      <c r="BX485" s="195"/>
    </row>
    <row r="486" spans="76:76" ht="15.75" customHeight="1">
      <c r="BX486" s="195"/>
    </row>
    <row r="487" spans="76:76" ht="15.75" customHeight="1">
      <c r="BX487" s="195"/>
    </row>
    <row r="488" spans="76:76" ht="15.75" customHeight="1">
      <c r="BX488" s="195"/>
    </row>
    <row r="489" spans="76:76" ht="15.75" customHeight="1">
      <c r="BX489" s="195"/>
    </row>
    <row r="490" spans="76:76" ht="15.75" customHeight="1">
      <c r="BX490" s="195"/>
    </row>
    <row r="491" spans="76:76" ht="15.75" customHeight="1">
      <c r="BX491" s="195"/>
    </row>
    <row r="492" spans="76:76" ht="15.75" customHeight="1">
      <c r="BX492" s="195"/>
    </row>
    <row r="493" spans="76:76" ht="15.75" customHeight="1">
      <c r="BX493" s="195"/>
    </row>
    <row r="494" spans="76:76" ht="15.75" customHeight="1">
      <c r="BX494" s="195"/>
    </row>
    <row r="495" spans="76:76" ht="15.75" customHeight="1">
      <c r="BX495" s="195"/>
    </row>
    <row r="496" spans="76:76" ht="15.75" customHeight="1">
      <c r="BX496" s="195"/>
    </row>
    <row r="497" spans="76:76" ht="15.75" customHeight="1">
      <c r="BX497" s="195"/>
    </row>
    <row r="498" spans="76:76" ht="15.75" customHeight="1">
      <c r="BX498" s="195"/>
    </row>
    <row r="499" spans="76:76" ht="15.75" customHeight="1">
      <c r="BX499" s="195"/>
    </row>
    <row r="500" spans="76:76" ht="15.75" customHeight="1">
      <c r="BX500" s="195"/>
    </row>
    <row r="501" spans="76:76" ht="15.75" customHeight="1">
      <c r="BX501" s="195"/>
    </row>
    <row r="502" spans="76:76" ht="15.75" customHeight="1">
      <c r="BX502" s="195"/>
    </row>
    <row r="503" spans="76:76" ht="15.75" customHeight="1">
      <c r="BX503" s="195"/>
    </row>
    <row r="504" spans="76:76" ht="15.75" customHeight="1">
      <c r="BX504" s="195"/>
    </row>
    <row r="505" spans="76:76" ht="15.75" customHeight="1">
      <c r="BX505" s="195"/>
    </row>
    <row r="506" spans="76:76" ht="15.75" customHeight="1">
      <c r="BX506" s="195"/>
    </row>
    <row r="507" spans="76:76" ht="15.75" customHeight="1">
      <c r="BX507" s="195"/>
    </row>
    <row r="508" spans="76:76" ht="15.75" customHeight="1">
      <c r="BX508" s="195"/>
    </row>
    <row r="509" spans="76:76" ht="15.75" customHeight="1">
      <c r="BX509" s="195"/>
    </row>
    <row r="510" spans="76:76" ht="15.75" customHeight="1">
      <c r="BX510" s="195"/>
    </row>
    <row r="511" spans="76:76" ht="15.75" customHeight="1">
      <c r="BX511" s="195"/>
    </row>
    <row r="512" spans="76:76" ht="15.75" customHeight="1">
      <c r="BX512" s="195"/>
    </row>
    <row r="513" spans="76:76" ht="15.75" customHeight="1">
      <c r="BX513" s="195"/>
    </row>
    <row r="514" spans="76:76" ht="15.75" customHeight="1">
      <c r="BX514" s="195"/>
    </row>
    <row r="515" spans="76:76" ht="15.75" customHeight="1">
      <c r="BX515" s="195"/>
    </row>
    <row r="516" spans="76:76" ht="15.75" customHeight="1">
      <c r="BX516" s="195"/>
    </row>
    <row r="517" spans="76:76" ht="15.75" customHeight="1">
      <c r="BX517" s="195"/>
    </row>
    <row r="518" spans="76:76" ht="15.75" customHeight="1">
      <c r="BX518" s="195"/>
    </row>
    <row r="519" spans="76:76" ht="15.75" customHeight="1">
      <c r="BX519" s="195"/>
    </row>
    <row r="520" spans="76:76" ht="15.75" customHeight="1">
      <c r="BX520" s="195"/>
    </row>
    <row r="521" spans="76:76" ht="15.75" customHeight="1">
      <c r="BX521" s="195"/>
    </row>
    <row r="522" spans="76:76" ht="15.75" customHeight="1">
      <c r="BX522" s="195"/>
    </row>
    <row r="523" spans="76:76" ht="15.75" customHeight="1">
      <c r="BX523" s="195"/>
    </row>
    <row r="524" spans="76:76" ht="15.75" customHeight="1">
      <c r="BX524" s="195"/>
    </row>
    <row r="525" spans="76:76" ht="15.75" customHeight="1">
      <c r="BX525" s="195"/>
    </row>
    <row r="526" spans="76:76" ht="15.75" customHeight="1">
      <c r="BX526" s="195"/>
    </row>
    <row r="527" spans="76:76" ht="15.75" customHeight="1">
      <c r="BX527" s="195"/>
    </row>
    <row r="528" spans="76:76" ht="15.75" customHeight="1">
      <c r="BX528" s="195"/>
    </row>
    <row r="529" spans="76:76" ht="15.75" customHeight="1">
      <c r="BX529" s="195"/>
    </row>
    <row r="530" spans="76:76" ht="15.75" customHeight="1">
      <c r="BX530" s="195"/>
    </row>
    <row r="531" spans="76:76" ht="15.75" customHeight="1">
      <c r="BX531" s="195"/>
    </row>
    <row r="532" spans="76:76" ht="15.75" customHeight="1">
      <c r="BX532" s="195"/>
    </row>
    <row r="533" spans="76:76" ht="15.75" customHeight="1">
      <c r="BX533" s="195"/>
    </row>
    <row r="534" spans="76:76" ht="15.75" customHeight="1">
      <c r="BX534" s="195"/>
    </row>
    <row r="535" spans="76:76" ht="15.75" customHeight="1">
      <c r="BX535" s="195"/>
    </row>
    <row r="536" spans="76:76" ht="15.75" customHeight="1">
      <c r="BX536" s="195"/>
    </row>
    <row r="537" spans="76:76" ht="15.75" customHeight="1">
      <c r="BX537" s="195"/>
    </row>
    <row r="538" spans="76:76" ht="15.75" customHeight="1">
      <c r="BX538" s="195"/>
    </row>
    <row r="539" spans="76:76" ht="15.75" customHeight="1">
      <c r="BX539" s="195"/>
    </row>
    <row r="540" spans="76:76" ht="15.75" customHeight="1">
      <c r="BX540" s="195"/>
    </row>
    <row r="541" spans="76:76" ht="15.75" customHeight="1">
      <c r="BX541" s="195"/>
    </row>
    <row r="542" spans="76:76" ht="15.75" customHeight="1">
      <c r="BX542" s="195"/>
    </row>
    <row r="543" spans="76:76" ht="15.75" customHeight="1">
      <c r="BX543" s="195"/>
    </row>
    <row r="544" spans="76:76" ht="15.75" customHeight="1">
      <c r="BX544" s="195"/>
    </row>
    <row r="545" spans="76:76" ht="15.75" customHeight="1">
      <c r="BX545" s="195"/>
    </row>
    <row r="546" spans="76:76" ht="15.75" customHeight="1">
      <c r="BX546" s="195"/>
    </row>
    <row r="547" spans="76:76" ht="15.75" customHeight="1">
      <c r="BX547" s="195"/>
    </row>
    <row r="548" spans="76:76" ht="15.75" customHeight="1">
      <c r="BX548" s="195"/>
    </row>
    <row r="549" spans="76:76" ht="15.75" customHeight="1">
      <c r="BX549" s="195"/>
    </row>
    <row r="550" spans="76:76" ht="15.75" customHeight="1">
      <c r="BX550" s="195"/>
    </row>
    <row r="551" spans="76:76" ht="15.75" customHeight="1">
      <c r="BX551" s="195"/>
    </row>
    <row r="552" spans="76:76" ht="15.75" customHeight="1">
      <c r="BX552" s="195"/>
    </row>
    <row r="553" spans="76:76" ht="15.75" customHeight="1">
      <c r="BX553" s="195"/>
    </row>
    <row r="554" spans="76:76" ht="15.75" customHeight="1">
      <c r="BX554" s="195"/>
    </row>
    <row r="555" spans="76:76" ht="15.75" customHeight="1">
      <c r="BX555" s="195"/>
    </row>
    <row r="556" spans="76:76" ht="15.75" customHeight="1">
      <c r="BX556" s="195"/>
    </row>
    <row r="557" spans="76:76" ht="15.75" customHeight="1">
      <c r="BX557" s="195"/>
    </row>
    <row r="558" spans="76:76" ht="15.75" customHeight="1">
      <c r="BX558" s="195"/>
    </row>
    <row r="559" spans="76:76" ht="15.75" customHeight="1">
      <c r="BX559" s="195"/>
    </row>
    <row r="560" spans="76:76" ht="15.75" customHeight="1">
      <c r="BX560" s="195"/>
    </row>
    <row r="561" spans="76:76" ht="15.75" customHeight="1">
      <c r="BX561" s="195"/>
    </row>
    <row r="562" spans="76:76" ht="15.75" customHeight="1">
      <c r="BX562" s="195"/>
    </row>
    <row r="563" spans="76:76" ht="15.75" customHeight="1">
      <c r="BX563" s="195"/>
    </row>
    <row r="564" spans="76:76" ht="15.75" customHeight="1">
      <c r="BX564" s="195"/>
    </row>
    <row r="565" spans="76:76" ht="15.75" customHeight="1">
      <c r="BX565" s="195"/>
    </row>
    <row r="566" spans="76:76" ht="15.75" customHeight="1">
      <c r="BX566" s="195"/>
    </row>
    <row r="567" spans="76:76" ht="15.75" customHeight="1">
      <c r="BX567" s="195"/>
    </row>
    <row r="568" spans="76:76" ht="15.75" customHeight="1">
      <c r="BX568" s="195"/>
    </row>
    <row r="569" spans="76:76" ht="15.75" customHeight="1">
      <c r="BX569" s="195"/>
    </row>
    <row r="570" spans="76:76" ht="15.75" customHeight="1">
      <c r="BX570" s="195"/>
    </row>
    <row r="571" spans="76:76" ht="15.75" customHeight="1">
      <c r="BX571" s="195"/>
    </row>
    <row r="572" spans="76:76" ht="15.75" customHeight="1">
      <c r="BX572" s="195"/>
    </row>
    <row r="573" spans="76:76" ht="15.75" customHeight="1">
      <c r="BX573" s="195"/>
    </row>
    <row r="574" spans="76:76" ht="15.75" customHeight="1">
      <c r="BX574" s="195"/>
    </row>
    <row r="575" spans="76:76" ht="15.75" customHeight="1">
      <c r="BX575" s="195"/>
    </row>
    <row r="576" spans="76:76" ht="15.75" customHeight="1">
      <c r="BX576" s="195"/>
    </row>
    <row r="577" spans="76:76" ht="15.75" customHeight="1">
      <c r="BX577" s="195"/>
    </row>
    <row r="578" spans="76:76" ht="15.75" customHeight="1">
      <c r="BX578" s="195"/>
    </row>
    <row r="579" spans="76:76" ht="15.75" customHeight="1">
      <c r="BX579" s="195"/>
    </row>
    <row r="580" spans="76:76" ht="15.75" customHeight="1">
      <c r="BX580" s="195"/>
    </row>
    <row r="581" spans="76:76" ht="15.75" customHeight="1">
      <c r="BX581" s="195"/>
    </row>
    <row r="582" spans="76:76" ht="15.75" customHeight="1">
      <c r="BX582" s="195"/>
    </row>
    <row r="583" spans="76:76" ht="15.75" customHeight="1">
      <c r="BX583" s="195"/>
    </row>
    <row r="584" spans="76:76" ht="15.75" customHeight="1">
      <c r="BX584" s="195"/>
    </row>
    <row r="585" spans="76:76" ht="15.75" customHeight="1">
      <c r="BX585" s="195"/>
    </row>
    <row r="586" spans="76:76" ht="15.75" customHeight="1">
      <c r="BX586" s="195"/>
    </row>
    <row r="587" spans="76:76" ht="15.75" customHeight="1">
      <c r="BX587" s="195"/>
    </row>
    <row r="588" spans="76:76" ht="15.75" customHeight="1">
      <c r="BX588" s="195"/>
    </row>
    <row r="589" spans="76:76" ht="15.75" customHeight="1">
      <c r="BX589" s="195"/>
    </row>
    <row r="590" spans="76:76" ht="15.75" customHeight="1">
      <c r="BX590" s="195"/>
    </row>
    <row r="591" spans="76:76" ht="15.75" customHeight="1">
      <c r="BX591" s="195"/>
    </row>
    <row r="592" spans="76:76" ht="15.75" customHeight="1">
      <c r="BX592" s="195"/>
    </row>
    <row r="593" spans="76:76" ht="15.75" customHeight="1">
      <c r="BX593" s="195"/>
    </row>
    <row r="594" spans="76:76" ht="15.75" customHeight="1">
      <c r="BX594" s="195"/>
    </row>
    <row r="595" spans="76:76" ht="15.75" customHeight="1">
      <c r="BX595" s="195"/>
    </row>
    <row r="596" spans="76:76" ht="15.75" customHeight="1">
      <c r="BX596" s="195"/>
    </row>
    <row r="597" spans="76:76" ht="15.75" customHeight="1">
      <c r="BX597" s="195"/>
    </row>
    <row r="598" spans="76:76" ht="15.75" customHeight="1">
      <c r="BX598" s="195"/>
    </row>
    <row r="599" spans="76:76" ht="15.75" customHeight="1">
      <c r="BX599" s="195"/>
    </row>
    <row r="600" spans="76:76" ht="15.75" customHeight="1">
      <c r="BX600" s="195"/>
    </row>
    <row r="601" spans="76:76" ht="15.75" customHeight="1">
      <c r="BX601" s="195"/>
    </row>
    <row r="602" spans="76:76" ht="15.75" customHeight="1">
      <c r="BX602" s="195"/>
    </row>
    <row r="603" spans="76:76" ht="15.75" customHeight="1">
      <c r="BX603" s="195"/>
    </row>
    <row r="604" spans="76:76" ht="15.75" customHeight="1">
      <c r="BX604" s="195"/>
    </row>
    <row r="605" spans="76:76" ht="15.75" customHeight="1">
      <c r="BX605" s="195"/>
    </row>
    <row r="606" spans="76:76" ht="15.75" customHeight="1">
      <c r="BX606" s="195"/>
    </row>
    <row r="607" spans="76:76" ht="15.75" customHeight="1">
      <c r="BX607" s="195"/>
    </row>
    <row r="608" spans="76:76" ht="15.75" customHeight="1">
      <c r="BX608" s="195"/>
    </row>
    <row r="609" spans="76:76" ht="15.75" customHeight="1">
      <c r="BX609" s="195"/>
    </row>
    <row r="610" spans="76:76" ht="15.75" customHeight="1">
      <c r="BX610" s="195"/>
    </row>
    <row r="611" spans="76:76" ht="15.75" customHeight="1">
      <c r="BX611" s="195"/>
    </row>
    <row r="612" spans="76:76" ht="15.75" customHeight="1">
      <c r="BX612" s="195"/>
    </row>
    <row r="613" spans="76:76" ht="15.75" customHeight="1">
      <c r="BX613" s="195"/>
    </row>
    <row r="614" spans="76:76" ht="15.75" customHeight="1">
      <c r="BX614" s="195"/>
    </row>
    <row r="615" spans="76:76" ht="15.75" customHeight="1">
      <c r="BX615" s="195"/>
    </row>
    <row r="616" spans="76:76" ht="15.75" customHeight="1">
      <c r="BX616" s="195"/>
    </row>
    <row r="617" spans="76:76" ht="15.75" customHeight="1">
      <c r="BX617" s="195"/>
    </row>
    <row r="618" spans="76:76" ht="15.75" customHeight="1">
      <c r="BX618" s="195"/>
    </row>
    <row r="619" spans="76:76" ht="15.75" customHeight="1">
      <c r="BX619" s="195"/>
    </row>
    <row r="620" spans="76:76" ht="15.75" customHeight="1">
      <c r="BX620" s="195"/>
    </row>
    <row r="621" spans="76:76" ht="15.75" customHeight="1">
      <c r="BX621" s="195"/>
    </row>
    <row r="622" spans="76:76" ht="15.75" customHeight="1">
      <c r="BX622" s="195"/>
    </row>
    <row r="623" spans="76:76" ht="15.75" customHeight="1">
      <c r="BX623" s="195"/>
    </row>
    <row r="624" spans="76:76" ht="15.75" customHeight="1">
      <c r="BX624" s="195"/>
    </row>
    <row r="625" spans="76:76" ht="15.75" customHeight="1">
      <c r="BX625" s="195"/>
    </row>
    <row r="626" spans="76:76" ht="15.75" customHeight="1">
      <c r="BX626" s="195"/>
    </row>
    <row r="627" spans="76:76" ht="15.75" customHeight="1">
      <c r="BX627" s="195"/>
    </row>
    <row r="628" spans="76:76" ht="15.75" customHeight="1">
      <c r="BX628" s="195"/>
    </row>
    <row r="629" spans="76:76" ht="15.75" customHeight="1">
      <c r="BX629" s="195"/>
    </row>
    <row r="630" spans="76:76" ht="15.75" customHeight="1">
      <c r="BX630" s="195"/>
    </row>
    <row r="631" spans="76:76" ht="15.75" customHeight="1">
      <c r="BX631" s="195"/>
    </row>
    <row r="632" spans="76:76" ht="15.75" customHeight="1">
      <c r="BX632" s="195"/>
    </row>
    <row r="633" spans="76:76" ht="15.75" customHeight="1">
      <c r="BX633" s="195"/>
    </row>
    <row r="634" spans="76:76" ht="15.75" customHeight="1">
      <c r="BX634" s="195"/>
    </row>
    <row r="635" spans="76:76" ht="15.75" customHeight="1">
      <c r="BX635" s="195"/>
    </row>
    <row r="636" spans="76:76" ht="15.75" customHeight="1">
      <c r="BX636" s="195"/>
    </row>
    <row r="637" spans="76:76" ht="15.75" customHeight="1">
      <c r="BX637" s="195"/>
    </row>
    <row r="638" spans="76:76" ht="15.75" customHeight="1">
      <c r="BX638" s="195"/>
    </row>
    <row r="639" spans="76:76" ht="15.75" customHeight="1">
      <c r="BX639" s="195"/>
    </row>
    <row r="640" spans="76:76" ht="15.75" customHeight="1">
      <c r="BX640" s="195"/>
    </row>
    <row r="641" spans="76:76" ht="15.75" customHeight="1">
      <c r="BX641" s="195"/>
    </row>
    <row r="642" spans="76:76" ht="15.75" customHeight="1">
      <c r="BX642" s="195"/>
    </row>
    <row r="643" spans="76:76" ht="15.75" customHeight="1">
      <c r="BX643" s="195"/>
    </row>
    <row r="644" spans="76:76" ht="15.75" customHeight="1">
      <c r="BX644" s="195"/>
    </row>
    <row r="645" spans="76:76" ht="15.75" customHeight="1">
      <c r="BX645" s="195"/>
    </row>
    <row r="646" spans="76:76" ht="15.75" customHeight="1">
      <c r="BX646" s="195"/>
    </row>
    <row r="647" spans="76:76" ht="15.75" customHeight="1">
      <c r="BX647" s="195"/>
    </row>
    <row r="648" spans="76:76" ht="15.75" customHeight="1">
      <c r="BX648" s="195"/>
    </row>
    <row r="649" spans="76:76" ht="15.75" customHeight="1">
      <c r="BX649" s="195"/>
    </row>
    <row r="650" spans="76:76" ht="15.75" customHeight="1">
      <c r="BX650" s="195"/>
    </row>
    <row r="651" spans="76:76" ht="15.75" customHeight="1">
      <c r="BX651" s="195"/>
    </row>
    <row r="652" spans="76:76" ht="15.75" customHeight="1">
      <c r="BX652" s="195"/>
    </row>
    <row r="653" spans="76:76" ht="15.75" customHeight="1">
      <c r="BX653" s="195"/>
    </row>
    <row r="654" spans="76:76" ht="15.75" customHeight="1">
      <c r="BX654" s="195"/>
    </row>
    <row r="655" spans="76:76" ht="15.75" customHeight="1">
      <c r="BX655" s="195"/>
    </row>
    <row r="656" spans="76:76" ht="15.75" customHeight="1">
      <c r="BX656" s="195"/>
    </row>
    <row r="657" spans="76:76" ht="15.75" customHeight="1">
      <c r="BX657" s="195"/>
    </row>
    <row r="658" spans="76:76" ht="15.75" customHeight="1">
      <c r="BX658" s="195"/>
    </row>
    <row r="659" spans="76:76" ht="15.75" customHeight="1">
      <c r="BX659" s="195"/>
    </row>
    <row r="660" spans="76:76" ht="15.75" customHeight="1">
      <c r="BX660" s="195"/>
    </row>
    <row r="661" spans="76:76" ht="15.75" customHeight="1">
      <c r="BX661" s="195"/>
    </row>
    <row r="662" spans="76:76" ht="15.75" customHeight="1">
      <c r="BX662" s="195"/>
    </row>
    <row r="663" spans="76:76" ht="15.75" customHeight="1">
      <c r="BX663" s="195"/>
    </row>
    <row r="664" spans="76:76" ht="15.75" customHeight="1">
      <c r="BX664" s="195"/>
    </row>
    <row r="665" spans="76:76" ht="15.75" customHeight="1">
      <c r="BX665" s="195"/>
    </row>
    <row r="666" spans="76:76" ht="15.75" customHeight="1">
      <c r="BX666" s="195"/>
    </row>
    <row r="667" spans="76:76" ht="15.75" customHeight="1">
      <c r="BX667" s="195"/>
    </row>
    <row r="668" spans="76:76" ht="15.75" customHeight="1">
      <c r="BX668" s="195"/>
    </row>
    <row r="669" spans="76:76" ht="15.75" customHeight="1">
      <c r="BX669" s="195"/>
    </row>
    <row r="670" spans="76:76" ht="15.75" customHeight="1">
      <c r="BX670" s="195"/>
    </row>
    <row r="671" spans="76:76" ht="15.75" customHeight="1">
      <c r="BX671" s="195"/>
    </row>
    <row r="672" spans="76:76" ht="15.75" customHeight="1">
      <c r="BX672" s="195"/>
    </row>
    <row r="673" spans="76:76" ht="15.75" customHeight="1">
      <c r="BX673" s="195"/>
    </row>
    <row r="674" spans="76:76" ht="15.75" customHeight="1">
      <c r="BX674" s="195"/>
    </row>
    <row r="675" spans="76:76" ht="15.75" customHeight="1">
      <c r="BX675" s="195"/>
    </row>
    <row r="676" spans="76:76" ht="15.75" customHeight="1">
      <c r="BX676" s="195"/>
    </row>
    <row r="677" spans="76:76" ht="15.75" customHeight="1">
      <c r="BX677" s="195"/>
    </row>
    <row r="678" spans="76:76" ht="15.75" customHeight="1">
      <c r="BX678" s="195"/>
    </row>
    <row r="679" spans="76:76" ht="15.75" customHeight="1">
      <c r="BX679" s="195"/>
    </row>
    <row r="680" spans="76:76" ht="15.75" customHeight="1">
      <c r="BX680" s="195"/>
    </row>
    <row r="681" spans="76:76" ht="15.75" customHeight="1">
      <c r="BX681" s="195"/>
    </row>
    <row r="682" spans="76:76" ht="15.75" customHeight="1">
      <c r="BX682" s="195"/>
    </row>
    <row r="683" spans="76:76" ht="15.75" customHeight="1">
      <c r="BX683" s="195"/>
    </row>
    <row r="684" spans="76:76" ht="15.75" customHeight="1">
      <c r="BX684" s="195"/>
    </row>
    <row r="685" spans="76:76" ht="15.75" customHeight="1">
      <c r="BX685" s="195"/>
    </row>
    <row r="686" spans="76:76" ht="15.75" customHeight="1">
      <c r="BX686" s="195"/>
    </row>
    <row r="687" spans="76:76" ht="15.75" customHeight="1">
      <c r="BX687" s="195"/>
    </row>
    <row r="688" spans="76:76" ht="15.75" customHeight="1">
      <c r="BX688" s="195"/>
    </row>
    <row r="689" spans="76:76" ht="15.75" customHeight="1">
      <c r="BX689" s="195"/>
    </row>
    <row r="690" spans="76:76" ht="15.75" customHeight="1">
      <c r="BX690" s="195"/>
    </row>
    <row r="691" spans="76:76" ht="15.75" customHeight="1">
      <c r="BX691" s="195"/>
    </row>
    <row r="692" spans="76:76" ht="15.75" customHeight="1">
      <c r="BX692" s="195"/>
    </row>
    <row r="693" spans="76:76" ht="15.75" customHeight="1">
      <c r="BX693" s="195"/>
    </row>
    <row r="694" spans="76:76" ht="15.75" customHeight="1">
      <c r="BX694" s="195"/>
    </row>
    <row r="695" spans="76:76" ht="15.75" customHeight="1">
      <c r="BX695" s="195"/>
    </row>
    <row r="696" spans="76:76" ht="15.75" customHeight="1">
      <c r="BX696" s="195"/>
    </row>
    <row r="697" spans="76:76" ht="15.75" customHeight="1">
      <c r="BX697" s="195"/>
    </row>
    <row r="698" spans="76:76" ht="15.75" customHeight="1">
      <c r="BX698" s="195"/>
    </row>
    <row r="699" spans="76:76" ht="15.75" customHeight="1">
      <c r="BX699" s="195"/>
    </row>
    <row r="700" spans="76:76" ht="15.75" customHeight="1">
      <c r="BX700" s="195"/>
    </row>
    <row r="701" spans="76:76" ht="15.75" customHeight="1">
      <c r="BX701" s="195"/>
    </row>
    <row r="702" spans="76:76" ht="15.75" customHeight="1">
      <c r="BX702" s="195"/>
    </row>
    <row r="703" spans="76:76" ht="15.75" customHeight="1">
      <c r="BX703" s="195"/>
    </row>
    <row r="704" spans="76:76" ht="15.75" customHeight="1">
      <c r="BX704" s="195"/>
    </row>
    <row r="705" spans="76:76" ht="15.75" customHeight="1">
      <c r="BX705" s="195"/>
    </row>
    <row r="706" spans="76:76" ht="15.75" customHeight="1">
      <c r="BX706" s="195"/>
    </row>
    <row r="707" spans="76:76" ht="15.75" customHeight="1">
      <c r="BX707" s="195"/>
    </row>
    <row r="708" spans="76:76" ht="15.75" customHeight="1">
      <c r="BX708" s="195"/>
    </row>
    <row r="709" spans="76:76" ht="15.75" customHeight="1">
      <c r="BX709" s="195"/>
    </row>
    <row r="710" spans="76:76" ht="15.75" customHeight="1">
      <c r="BX710" s="195"/>
    </row>
    <row r="711" spans="76:76" ht="15.75" customHeight="1">
      <c r="BX711" s="195"/>
    </row>
    <row r="712" spans="76:76" ht="15.75" customHeight="1">
      <c r="BX712" s="195"/>
    </row>
    <row r="713" spans="76:76" ht="15.75" customHeight="1">
      <c r="BX713" s="195"/>
    </row>
    <row r="714" spans="76:76" ht="15.75" customHeight="1">
      <c r="BX714" s="195"/>
    </row>
    <row r="715" spans="76:76" ht="15.75" customHeight="1">
      <c r="BX715" s="195"/>
    </row>
    <row r="716" spans="76:76" ht="15.75" customHeight="1">
      <c r="BX716" s="195"/>
    </row>
    <row r="717" spans="76:76" ht="15.75" customHeight="1">
      <c r="BX717" s="195"/>
    </row>
    <row r="718" spans="76:76" ht="15.75" customHeight="1">
      <c r="BX718" s="195"/>
    </row>
    <row r="719" spans="76:76" ht="15.75" customHeight="1">
      <c r="BX719" s="195"/>
    </row>
    <row r="720" spans="76:76" ht="15.75" customHeight="1">
      <c r="BX720" s="195"/>
    </row>
    <row r="721" spans="76:76" ht="15.75" customHeight="1">
      <c r="BX721" s="195"/>
    </row>
    <row r="722" spans="76:76" ht="15.75" customHeight="1">
      <c r="BX722" s="195"/>
    </row>
    <row r="723" spans="76:76" ht="15.75" customHeight="1">
      <c r="BX723" s="195"/>
    </row>
    <row r="724" spans="76:76" ht="15.75" customHeight="1">
      <c r="BX724" s="195"/>
    </row>
    <row r="725" spans="76:76" ht="15.75" customHeight="1">
      <c r="BX725" s="195"/>
    </row>
    <row r="726" spans="76:76" ht="15.75" customHeight="1">
      <c r="BX726" s="195"/>
    </row>
    <row r="727" spans="76:76" ht="15.75" customHeight="1">
      <c r="BX727" s="195"/>
    </row>
    <row r="728" spans="76:76" ht="15.75" customHeight="1">
      <c r="BX728" s="195"/>
    </row>
    <row r="729" spans="76:76" ht="15.75" customHeight="1">
      <c r="BX729" s="195"/>
    </row>
    <row r="730" spans="76:76" ht="15.75" customHeight="1">
      <c r="BX730" s="195"/>
    </row>
    <row r="731" spans="76:76" ht="15.75" customHeight="1">
      <c r="BX731" s="195"/>
    </row>
    <row r="732" spans="76:76" ht="15.75" customHeight="1">
      <c r="BX732" s="195"/>
    </row>
    <row r="733" spans="76:76" ht="15.75" customHeight="1">
      <c r="BX733" s="195"/>
    </row>
    <row r="734" spans="76:76" ht="15.75" customHeight="1">
      <c r="BX734" s="195"/>
    </row>
    <row r="735" spans="76:76" ht="15.75" customHeight="1">
      <c r="BX735" s="195"/>
    </row>
    <row r="736" spans="76:76" ht="15.75" customHeight="1">
      <c r="BX736" s="195"/>
    </row>
    <row r="737" spans="76:76" ht="15.75" customHeight="1">
      <c r="BX737" s="195"/>
    </row>
    <row r="738" spans="76:76" ht="15.75" customHeight="1">
      <c r="BX738" s="195"/>
    </row>
    <row r="739" spans="76:76" ht="15.75" customHeight="1">
      <c r="BX739" s="195"/>
    </row>
    <row r="740" spans="76:76" ht="15.75" customHeight="1">
      <c r="BX740" s="195"/>
    </row>
    <row r="741" spans="76:76" ht="15.75" customHeight="1">
      <c r="BX741" s="195"/>
    </row>
    <row r="742" spans="76:76" ht="15.75" customHeight="1">
      <c r="BX742" s="195"/>
    </row>
    <row r="743" spans="76:76" ht="15.75" customHeight="1">
      <c r="BX743" s="195"/>
    </row>
    <row r="744" spans="76:76" ht="15.75" customHeight="1">
      <c r="BX744" s="195"/>
    </row>
    <row r="745" spans="76:76" ht="15.75" customHeight="1">
      <c r="BX745" s="195"/>
    </row>
    <row r="746" spans="76:76" ht="15.75" customHeight="1">
      <c r="BX746" s="195"/>
    </row>
    <row r="747" spans="76:76" ht="15.75" customHeight="1">
      <c r="BX747" s="195"/>
    </row>
    <row r="748" spans="76:76" ht="15.75" customHeight="1">
      <c r="BX748" s="195"/>
    </row>
    <row r="749" spans="76:76" ht="15.75" customHeight="1">
      <c r="BX749" s="195"/>
    </row>
    <row r="750" spans="76:76" ht="15.75" customHeight="1">
      <c r="BX750" s="195"/>
    </row>
    <row r="751" spans="76:76" ht="15.75" customHeight="1">
      <c r="BX751" s="195"/>
    </row>
    <row r="752" spans="76:76" ht="15.75" customHeight="1">
      <c r="BX752" s="195"/>
    </row>
    <row r="753" spans="76:76" ht="15.75" customHeight="1">
      <c r="BX753" s="195"/>
    </row>
    <row r="754" spans="76:76" ht="15.75" customHeight="1">
      <c r="BX754" s="195"/>
    </row>
    <row r="755" spans="76:76" ht="15.75" customHeight="1">
      <c r="BX755" s="195"/>
    </row>
    <row r="756" spans="76:76" ht="15.75" customHeight="1">
      <c r="BX756" s="195"/>
    </row>
    <row r="757" spans="76:76" ht="15.75" customHeight="1">
      <c r="BX757" s="195"/>
    </row>
    <row r="758" spans="76:76" ht="15.75" customHeight="1">
      <c r="BX758" s="195"/>
    </row>
    <row r="759" spans="76:76" ht="15.75" customHeight="1">
      <c r="BX759" s="195"/>
    </row>
    <row r="760" spans="76:76" ht="15.75" customHeight="1">
      <c r="BX760" s="195"/>
    </row>
    <row r="761" spans="76:76" ht="15.75" customHeight="1">
      <c r="BX761" s="195"/>
    </row>
    <row r="762" spans="76:76" ht="15.75" customHeight="1">
      <c r="BX762" s="195"/>
    </row>
    <row r="763" spans="76:76" ht="15.75" customHeight="1">
      <c r="BX763" s="195"/>
    </row>
    <row r="764" spans="76:76" ht="15.75" customHeight="1">
      <c r="BX764" s="195"/>
    </row>
    <row r="765" spans="76:76" ht="15.75" customHeight="1">
      <c r="BX765" s="195"/>
    </row>
    <row r="766" spans="76:76" ht="15.75" customHeight="1">
      <c r="BX766" s="195"/>
    </row>
    <row r="767" spans="76:76" ht="15.75" customHeight="1">
      <c r="BX767" s="195"/>
    </row>
    <row r="768" spans="76:76" ht="15.75" customHeight="1">
      <c r="BX768" s="195"/>
    </row>
    <row r="769" spans="76:76" ht="15.75" customHeight="1">
      <c r="BX769" s="195"/>
    </row>
    <row r="770" spans="76:76" ht="15.75" customHeight="1">
      <c r="BX770" s="195"/>
    </row>
    <row r="771" spans="76:76" ht="15.75" customHeight="1">
      <c r="BX771" s="195"/>
    </row>
    <row r="772" spans="76:76" ht="15.75" customHeight="1">
      <c r="BX772" s="195"/>
    </row>
    <row r="773" spans="76:76" ht="15.75" customHeight="1">
      <c r="BX773" s="195"/>
    </row>
    <row r="774" spans="76:76" ht="15.75" customHeight="1">
      <c r="BX774" s="195"/>
    </row>
    <row r="775" spans="76:76" ht="15.75" customHeight="1">
      <c r="BX775" s="195"/>
    </row>
    <row r="776" spans="76:76" ht="15.75" customHeight="1">
      <c r="BX776" s="195"/>
    </row>
    <row r="777" spans="76:76" ht="15.75" customHeight="1">
      <c r="BX777" s="195"/>
    </row>
    <row r="778" spans="76:76" ht="15.75" customHeight="1">
      <c r="BX778" s="195"/>
    </row>
    <row r="779" spans="76:76" ht="15.75" customHeight="1">
      <c r="BX779" s="195"/>
    </row>
    <row r="780" spans="76:76" ht="15.75" customHeight="1">
      <c r="BX780" s="195"/>
    </row>
    <row r="781" spans="76:76" ht="15.75" customHeight="1">
      <c r="BX781" s="195"/>
    </row>
    <row r="782" spans="76:76" ht="15.75" customHeight="1">
      <c r="BX782" s="195"/>
    </row>
    <row r="783" spans="76:76" ht="15.75" customHeight="1">
      <c r="BX783" s="195"/>
    </row>
    <row r="784" spans="76:76" ht="15.75" customHeight="1">
      <c r="BX784" s="195"/>
    </row>
    <row r="785" spans="76:76" ht="15.75" customHeight="1">
      <c r="BX785" s="195"/>
    </row>
    <row r="786" spans="76:76" ht="15.75" customHeight="1">
      <c r="BX786" s="195"/>
    </row>
    <row r="787" spans="76:76" ht="15.75" customHeight="1">
      <c r="BX787" s="195"/>
    </row>
    <row r="788" spans="76:76" ht="15.75" customHeight="1">
      <c r="BX788" s="195"/>
    </row>
    <row r="789" spans="76:76" ht="15.75" customHeight="1">
      <c r="BX789" s="195"/>
    </row>
    <row r="790" spans="76:76" ht="15.75" customHeight="1">
      <c r="BX790" s="195"/>
    </row>
    <row r="791" spans="76:76" ht="15.75" customHeight="1">
      <c r="BX791" s="195"/>
    </row>
    <row r="792" spans="76:76" ht="15.75" customHeight="1">
      <c r="BX792" s="195"/>
    </row>
    <row r="793" spans="76:76" ht="15.75" customHeight="1">
      <c r="BX793" s="195"/>
    </row>
    <row r="794" spans="76:76" ht="15.75" customHeight="1">
      <c r="BX794" s="195"/>
    </row>
    <row r="795" spans="76:76" ht="15.75" customHeight="1">
      <c r="BX795" s="195"/>
    </row>
    <row r="796" spans="76:76" ht="15.75" customHeight="1">
      <c r="BX796" s="195"/>
    </row>
    <row r="797" spans="76:76" ht="15.75" customHeight="1">
      <c r="BX797" s="195"/>
    </row>
    <row r="798" spans="76:76" ht="15.75" customHeight="1">
      <c r="BX798" s="195"/>
    </row>
    <row r="799" spans="76:76" ht="15.75" customHeight="1">
      <c r="BX799" s="195"/>
    </row>
    <row r="800" spans="76:76" ht="15.75" customHeight="1">
      <c r="BX800" s="195"/>
    </row>
    <row r="801" spans="76:76" ht="15.75" customHeight="1">
      <c r="BX801" s="195"/>
    </row>
    <row r="802" spans="76:76" ht="15.75" customHeight="1">
      <c r="BX802" s="195"/>
    </row>
    <row r="803" spans="76:76" ht="15.75" customHeight="1">
      <c r="BX803" s="195"/>
    </row>
    <row r="804" spans="76:76" ht="15.75" customHeight="1">
      <c r="BX804" s="195"/>
    </row>
    <row r="805" spans="76:76" ht="15.75" customHeight="1">
      <c r="BX805" s="195"/>
    </row>
    <row r="806" spans="76:76" ht="15.75" customHeight="1">
      <c r="BX806" s="195"/>
    </row>
    <row r="807" spans="76:76" ht="15.75" customHeight="1">
      <c r="BX807" s="195"/>
    </row>
    <row r="808" spans="76:76" ht="15.75" customHeight="1">
      <c r="BX808" s="195"/>
    </row>
    <row r="809" spans="76:76" ht="15.75" customHeight="1">
      <c r="BX809" s="195"/>
    </row>
    <row r="810" spans="76:76" ht="15.75" customHeight="1">
      <c r="BX810" s="195"/>
    </row>
    <row r="811" spans="76:76" ht="15.75" customHeight="1">
      <c r="BX811" s="195"/>
    </row>
    <row r="812" spans="76:76" ht="15.75" customHeight="1">
      <c r="BX812" s="195"/>
    </row>
    <row r="813" spans="76:76" ht="15.75" customHeight="1">
      <c r="BX813" s="195"/>
    </row>
    <row r="814" spans="76:76" ht="15.75" customHeight="1">
      <c r="BX814" s="195"/>
    </row>
    <row r="815" spans="76:76" ht="15.75" customHeight="1">
      <c r="BX815" s="195"/>
    </row>
    <row r="816" spans="76:76" ht="15.75" customHeight="1">
      <c r="BX816" s="195"/>
    </row>
    <row r="817" spans="76:76" ht="15.75" customHeight="1">
      <c r="BX817" s="195"/>
    </row>
    <row r="818" spans="76:76" ht="15.75" customHeight="1">
      <c r="BX818" s="195"/>
    </row>
    <row r="819" spans="76:76" ht="15.75" customHeight="1">
      <c r="BX819" s="195"/>
    </row>
    <row r="820" spans="76:76" ht="15.75" customHeight="1">
      <c r="BX820" s="195"/>
    </row>
    <row r="821" spans="76:76" ht="15.75" customHeight="1">
      <c r="BX821" s="195"/>
    </row>
    <row r="822" spans="76:76" ht="15.75" customHeight="1">
      <c r="BX822" s="195"/>
    </row>
    <row r="823" spans="76:76" ht="15.75" customHeight="1">
      <c r="BX823" s="195"/>
    </row>
    <row r="824" spans="76:76" ht="15.75" customHeight="1">
      <c r="BX824" s="195"/>
    </row>
    <row r="825" spans="76:76" ht="15.75" customHeight="1">
      <c r="BX825" s="195"/>
    </row>
    <row r="826" spans="76:76" ht="15.75" customHeight="1">
      <c r="BX826" s="195"/>
    </row>
    <row r="827" spans="76:76" ht="15.75" customHeight="1">
      <c r="BX827" s="195"/>
    </row>
    <row r="828" spans="76:76" ht="15.75" customHeight="1">
      <c r="BX828" s="195"/>
    </row>
    <row r="829" spans="76:76" ht="15.75" customHeight="1">
      <c r="BX829" s="195"/>
    </row>
    <row r="830" spans="76:76" ht="15.75" customHeight="1">
      <c r="BX830" s="195"/>
    </row>
    <row r="831" spans="76:76" ht="15.75" customHeight="1">
      <c r="BX831" s="195"/>
    </row>
    <row r="832" spans="76:76" ht="15.75" customHeight="1">
      <c r="BX832" s="195"/>
    </row>
    <row r="833" spans="76:76" ht="15.75" customHeight="1">
      <c r="BX833" s="195"/>
    </row>
    <row r="834" spans="76:76" ht="15.75" customHeight="1">
      <c r="BX834" s="195"/>
    </row>
    <row r="835" spans="76:76" ht="15.75" customHeight="1">
      <c r="BX835" s="195"/>
    </row>
    <row r="836" spans="76:76" ht="15.75" customHeight="1">
      <c r="BX836" s="195"/>
    </row>
    <row r="837" spans="76:76" ht="15.75" customHeight="1">
      <c r="BX837" s="195"/>
    </row>
    <row r="838" spans="76:76" ht="15.75" customHeight="1">
      <c r="BX838" s="195"/>
    </row>
    <row r="839" spans="76:76" ht="15.75" customHeight="1">
      <c r="BX839" s="195"/>
    </row>
    <row r="840" spans="76:76" ht="15.75" customHeight="1">
      <c r="BX840" s="195"/>
    </row>
    <row r="841" spans="76:76" ht="15.75" customHeight="1">
      <c r="BX841" s="195"/>
    </row>
    <row r="842" spans="76:76" ht="15.75" customHeight="1">
      <c r="BX842" s="195"/>
    </row>
    <row r="843" spans="76:76" ht="15.75" customHeight="1">
      <c r="BX843" s="195"/>
    </row>
    <row r="844" spans="76:76" ht="15.75" customHeight="1">
      <c r="BX844" s="195"/>
    </row>
    <row r="845" spans="76:76" ht="15.75" customHeight="1">
      <c r="BX845" s="195"/>
    </row>
    <row r="846" spans="76:76" ht="15.75" customHeight="1">
      <c r="BX846" s="195"/>
    </row>
    <row r="847" spans="76:76" ht="15.75" customHeight="1">
      <c r="BX847" s="195"/>
    </row>
    <row r="848" spans="76:76" ht="15.75" customHeight="1">
      <c r="BX848" s="195"/>
    </row>
    <row r="849" spans="76:76" ht="15.75" customHeight="1">
      <c r="BX849" s="195"/>
    </row>
    <row r="850" spans="76:76" ht="15.75" customHeight="1">
      <c r="BX850" s="195"/>
    </row>
    <row r="851" spans="76:76" ht="15.75" customHeight="1">
      <c r="BX851" s="195"/>
    </row>
    <row r="852" spans="76:76" ht="15.75" customHeight="1">
      <c r="BX852" s="195"/>
    </row>
    <row r="853" spans="76:76" ht="15.75" customHeight="1">
      <c r="BX853" s="195"/>
    </row>
    <row r="854" spans="76:76" ht="15.75" customHeight="1">
      <c r="BX854" s="195"/>
    </row>
    <row r="855" spans="76:76" ht="15.75" customHeight="1">
      <c r="BX855" s="195"/>
    </row>
    <row r="856" spans="76:76" ht="15.75" customHeight="1">
      <c r="BX856" s="195"/>
    </row>
    <row r="857" spans="76:76" ht="15.75" customHeight="1">
      <c r="BX857" s="195"/>
    </row>
    <row r="858" spans="76:76" ht="15.75" customHeight="1">
      <c r="BX858" s="195"/>
    </row>
    <row r="859" spans="76:76" ht="15.75" customHeight="1">
      <c r="BX859" s="195"/>
    </row>
    <row r="860" spans="76:76" ht="15.75" customHeight="1">
      <c r="BX860" s="195"/>
    </row>
    <row r="861" spans="76:76" ht="15.75" customHeight="1">
      <c r="BX861" s="195"/>
    </row>
    <row r="862" spans="76:76" ht="15.75" customHeight="1">
      <c r="BX862" s="195"/>
    </row>
    <row r="863" spans="76:76" ht="15.75" customHeight="1">
      <c r="BX863" s="195"/>
    </row>
    <row r="864" spans="76:76" ht="15.75" customHeight="1">
      <c r="BX864" s="195"/>
    </row>
    <row r="865" spans="76:76" ht="15.75" customHeight="1">
      <c r="BX865" s="195"/>
    </row>
    <row r="866" spans="76:76" ht="15.75" customHeight="1">
      <c r="BX866" s="195"/>
    </row>
    <row r="867" spans="76:76" ht="15.75" customHeight="1">
      <c r="BX867" s="195"/>
    </row>
    <row r="868" spans="76:76" ht="15.75" customHeight="1">
      <c r="BX868" s="195"/>
    </row>
    <row r="869" spans="76:76" ht="15.75" customHeight="1">
      <c r="BX869" s="195"/>
    </row>
    <row r="870" spans="76:76" ht="15.75" customHeight="1">
      <c r="BX870" s="195"/>
    </row>
    <row r="871" spans="76:76" ht="15.75" customHeight="1">
      <c r="BX871" s="195"/>
    </row>
    <row r="872" spans="76:76" ht="15.75" customHeight="1">
      <c r="BX872" s="195"/>
    </row>
    <row r="873" spans="76:76" ht="15.75" customHeight="1">
      <c r="BX873" s="195"/>
    </row>
    <row r="874" spans="76:76" ht="15.75" customHeight="1">
      <c r="BX874" s="195"/>
    </row>
    <row r="875" spans="76:76" ht="15.75" customHeight="1">
      <c r="BX875" s="195"/>
    </row>
    <row r="876" spans="76:76" ht="15.75" customHeight="1">
      <c r="BX876" s="195"/>
    </row>
    <row r="877" spans="76:76" ht="15.75" customHeight="1">
      <c r="BX877" s="195"/>
    </row>
    <row r="878" spans="76:76" ht="15.75" customHeight="1">
      <c r="BX878" s="195"/>
    </row>
    <row r="879" spans="76:76" ht="15.75" customHeight="1">
      <c r="BX879" s="195"/>
    </row>
    <row r="880" spans="76:76" ht="15.75" customHeight="1">
      <c r="BX880" s="195"/>
    </row>
    <row r="881" spans="76:76" ht="15.75" customHeight="1">
      <c r="BX881" s="195"/>
    </row>
    <row r="882" spans="76:76" ht="15.75" customHeight="1">
      <c r="BX882" s="195"/>
    </row>
    <row r="883" spans="76:76" ht="15.75" customHeight="1">
      <c r="BX883" s="195"/>
    </row>
    <row r="884" spans="76:76" ht="15.75" customHeight="1">
      <c r="BX884" s="195"/>
    </row>
    <row r="885" spans="76:76" ht="15.75" customHeight="1">
      <c r="BX885" s="195"/>
    </row>
    <row r="886" spans="76:76" ht="15.75" customHeight="1">
      <c r="BX886" s="195"/>
    </row>
    <row r="887" spans="76:76" ht="15.75" customHeight="1">
      <c r="BX887" s="195"/>
    </row>
    <row r="888" spans="76:76" ht="15.75" customHeight="1">
      <c r="BX888" s="195"/>
    </row>
    <row r="889" spans="76:76" ht="15.75" customHeight="1">
      <c r="BX889" s="195"/>
    </row>
    <row r="890" spans="76:76" ht="15.75" customHeight="1">
      <c r="BX890" s="195"/>
    </row>
    <row r="891" spans="76:76" ht="15.75" customHeight="1">
      <c r="BX891" s="195"/>
    </row>
    <row r="892" spans="76:76" ht="15.75" customHeight="1">
      <c r="BX892" s="195"/>
    </row>
    <row r="893" spans="76:76" ht="15.75" customHeight="1">
      <c r="BX893" s="195"/>
    </row>
    <row r="894" spans="76:76" ht="15.75" customHeight="1">
      <c r="BX894" s="195"/>
    </row>
    <row r="895" spans="76:76" ht="15.75" customHeight="1">
      <c r="BX895" s="195"/>
    </row>
    <row r="896" spans="76:76" ht="15.75" customHeight="1">
      <c r="BX896" s="195"/>
    </row>
    <row r="897" spans="76:76" ht="15.75" customHeight="1">
      <c r="BX897" s="195"/>
    </row>
    <row r="898" spans="76:76" ht="15.75" customHeight="1">
      <c r="BX898" s="195"/>
    </row>
    <row r="899" spans="76:76" ht="15.75" customHeight="1">
      <c r="BX899" s="195"/>
    </row>
    <row r="900" spans="76:76" ht="15.75" customHeight="1">
      <c r="BX900" s="195"/>
    </row>
    <row r="901" spans="76:76" ht="15.75" customHeight="1">
      <c r="BX901" s="195"/>
    </row>
    <row r="902" spans="76:76" ht="15.75" customHeight="1">
      <c r="BX902" s="195"/>
    </row>
    <row r="903" spans="76:76" ht="15.75" customHeight="1">
      <c r="BX903" s="195"/>
    </row>
    <row r="904" spans="76:76" ht="15.75" customHeight="1">
      <c r="BX904" s="195"/>
    </row>
    <row r="905" spans="76:76" ht="15.75" customHeight="1">
      <c r="BX905" s="195"/>
    </row>
    <row r="906" spans="76:76" ht="15.75" customHeight="1">
      <c r="BX906" s="195"/>
    </row>
    <row r="907" spans="76:76" ht="15.75" customHeight="1">
      <c r="BX907" s="195"/>
    </row>
    <row r="908" spans="76:76" ht="15.75" customHeight="1">
      <c r="BX908" s="195"/>
    </row>
    <row r="909" spans="76:76" ht="15.75" customHeight="1">
      <c r="BX909" s="195"/>
    </row>
    <row r="910" spans="76:76" ht="15.75" customHeight="1">
      <c r="BX910" s="195"/>
    </row>
    <row r="911" spans="76:76" ht="15.75" customHeight="1">
      <c r="BX911" s="195"/>
    </row>
    <row r="912" spans="76:76" ht="15.75" customHeight="1">
      <c r="BX912" s="195"/>
    </row>
    <row r="913" spans="76:76" ht="15.75" customHeight="1">
      <c r="BX913" s="195"/>
    </row>
    <row r="914" spans="76:76" ht="15.75" customHeight="1">
      <c r="BX914" s="195"/>
    </row>
    <row r="915" spans="76:76" ht="15.75" customHeight="1">
      <c r="BX915" s="195"/>
    </row>
    <row r="916" spans="76:76" ht="15.75" customHeight="1">
      <c r="BX916" s="195"/>
    </row>
    <row r="917" spans="76:76" ht="15.75" customHeight="1">
      <c r="BX917" s="195"/>
    </row>
    <row r="918" spans="76:76" ht="15.75" customHeight="1">
      <c r="BX918" s="195"/>
    </row>
    <row r="919" spans="76:76" ht="15.75" customHeight="1">
      <c r="BX919" s="195"/>
    </row>
    <row r="920" spans="76:76" ht="15.75" customHeight="1">
      <c r="BX920" s="195"/>
    </row>
    <row r="921" spans="76:76" ht="15.75" customHeight="1">
      <c r="BX921" s="195"/>
    </row>
    <row r="922" spans="76:76" ht="15.75" customHeight="1">
      <c r="BX922" s="195"/>
    </row>
    <row r="923" spans="76:76" ht="15.75" customHeight="1">
      <c r="BX923" s="195"/>
    </row>
    <row r="924" spans="76:76" ht="15.75" customHeight="1">
      <c r="BX924" s="195"/>
    </row>
    <row r="925" spans="76:76" ht="15.75" customHeight="1">
      <c r="BX925" s="195"/>
    </row>
    <row r="926" spans="76:76" ht="15.75" customHeight="1">
      <c r="BX926" s="195"/>
    </row>
    <row r="927" spans="76:76" ht="15.75" customHeight="1">
      <c r="BX927" s="195"/>
    </row>
    <row r="928" spans="76:76" ht="15.75" customHeight="1">
      <c r="BX928" s="195"/>
    </row>
    <row r="929" spans="76:76" ht="15.75" customHeight="1">
      <c r="BX929" s="195"/>
    </row>
    <row r="930" spans="76:76" ht="15.75" customHeight="1">
      <c r="BX930" s="195"/>
    </row>
    <row r="931" spans="76:76" ht="15.75" customHeight="1">
      <c r="BX931" s="195"/>
    </row>
    <row r="932" spans="76:76" ht="15.75" customHeight="1">
      <c r="BX932" s="195"/>
    </row>
    <row r="933" spans="76:76" ht="15.75" customHeight="1">
      <c r="BX933" s="195"/>
    </row>
    <row r="934" spans="76:76" ht="15.75" customHeight="1">
      <c r="BX934" s="195"/>
    </row>
    <row r="935" spans="76:76" ht="15.75" customHeight="1">
      <c r="BX935" s="195"/>
    </row>
    <row r="936" spans="76:76" ht="15.75" customHeight="1">
      <c r="BX936" s="195"/>
    </row>
    <row r="937" spans="76:76" ht="15.75" customHeight="1">
      <c r="BX937" s="195"/>
    </row>
    <row r="938" spans="76:76" ht="15.75" customHeight="1">
      <c r="BX938" s="195"/>
    </row>
    <row r="939" spans="76:76" ht="15.75" customHeight="1">
      <c r="BX939" s="195"/>
    </row>
    <row r="940" spans="76:76" ht="15.75" customHeight="1">
      <c r="BX940" s="195"/>
    </row>
    <row r="941" spans="76:76" ht="15.75" customHeight="1">
      <c r="BX941" s="195"/>
    </row>
    <row r="942" spans="76:76" ht="15.75" customHeight="1">
      <c r="BX942" s="195"/>
    </row>
    <row r="943" spans="76:76" ht="15.75" customHeight="1">
      <c r="BX943" s="195"/>
    </row>
    <row r="944" spans="76:76" ht="15.75" customHeight="1">
      <c r="BX944" s="195"/>
    </row>
    <row r="945" spans="76:76" ht="15.75" customHeight="1">
      <c r="BX945" s="195"/>
    </row>
    <row r="946" spans="76:76" ht="15.75" customHeight="1">
      <c r="BX946" s="195"/>
    </row>
    <row r="947" spans="76:76" ht="15.75" customHeight="1">
      <c r="BX947" s="195"/>
    </row>
    <row r="948" spans="76:76" ht="15.75" customHeight="1">
      <c r="BX948" s="195"/>
    </row>
    <row r="949" spans="76:76" ht="15.75" customHeight="1">
      <c r="BX949" s="195"/>
    </row>
    <row r="950" spans="76:76" ht="15.75" customHeight="1">
      <c r="BX950" s="195"/>
    </row>
    <row r="951" spans="76:76" ht="15.75" customHeight="1">
      <c r="BX951" s="195"/>
    </row>
    <row r="952" spans="76:76" ht="15.75" customHeight="1">
      <c r="BX952" s="195"/>
    </row>
    <row r="953" spans="76:76" ht="15.75" customHeight="1">
      <c r="BX953" s="195"/>
    </row>
    <row r="954" spans="76:76" ht="15.75" customHeight="1">
      <c r="BX954" s="195"/>
    </row>
    <row r="955" spans="76:76" ht="15.75" customHeight="1">
      <c r="BX955" s="195"/>
    </row>
    <row r="956" spans="76:76" ht="15.75" customHeight="1">
      <c r="BX956" s="195"/>
    </row>
    <row r="957" spans="76:76" ht="15.75" customHeight="1">
      <c r="BX957" s="195"/>
    </row>
    <row r="958" spans="76:76" ht="15.75" customHeight="1">
      <c r="BX958" s="195"/>
    </row>
    <row r="959" spans="76:76" ht="15.75" customHeight="1">
      <c r="BX959" s="195"/>
    </row>
    <row r="960" spans="76:76" ht="15.75" customHeight="1">
      <c r="BX960" s="195"/>
    </row>
    <row r="961" spans="76:76" ht="15.75" customHeight="1">
      <c r="BX961" s="195"/>
    </row>
    <row r="962" spans="76:76" ht="15.75" customHeight="1">
      <c r="BX962" s="195"/>
    </row>
    <row r="963" spans="76:76" ht="15.75" customHeight="1">
      <c r="BX963" s="195"/>
    </row>
    <row r="964" spans="76:76" ht="15.75" customHeight="1">
      <c r="BX964" s="195"/>
    </row>
    <row r="965" spans="76:76" ht="15.75" customHeight="1">
      <c r="BX965" s="195"/>
    </row>
    <row r="966" spans="76:76" ht="15.75" customHeight="1">
      <c r="BX966" s="195"/>
    </row>
    <row r="967" spans="76:76" ht="15.75" customHeight="1">
      <c r="BX967" s="195"/>
    </row>
    <row r="968" spans="76:76" ht="15.75" customHeight="1">
      <c r="BX968" s="195"/>
    </row>
    <row r="969" spans="76:76" ht="15.75" customHeight="1">
      <c r="BX969" s="195"/>
    </row>
    <row r="970" spans="76:76" ht="15.75" customHeight="1">
      <c r="BX970" s="195"/>
    </row>
    <row r="971" spans="76:76" ht="15.75" customHeight="1">
      <c r="BX971" s="195"/>
    </row>
    <row r="972" spans="76:76" ht="15.75" customHeight="1">
      <c r="BX972" s="195"/>
    </row>
    <row r="973" spans="76:76" ht="15.75" customHeight="1">
      <c r="BX973" s="195"/>
    </row>
    <row r="974" spans="76:76" ht="15.75" customHeight="1">
      <c r="BX974" s="195"/>
    </row>
    <row r="975" spans="76:76" ht="15.75" customHeight="1">
      <c r="BX975" s="195"/>
    </row>
    <row r="976" spans="76:76" ht="15.75" customHeight="1">
      <c r="BX976" s="195"/>
    </row>
    <row r="977" spans="76:76" ht="15.75" customHeight="1">
      <c r="BX977" s="195"/>
    </row>
    <row r="978" spans="76:76" ht="15.75" customHeight="1">
      <c r="BX978" s="195"/>
    </row>
    <row r="979" spans="76:76" ht="15.75" customHeight="1">
      <c r="BX979" s="195"/>
    </row>
    <row r="980" spans="76:76" ht="15.75" customHeight="1">
      <c r="BX980" s="195"/>
    </row>
    <row r="981" spans="76:76" ht="15.75" customHeight="1">
      <c r="BX981" s="195"/>
    </row>
    <row r="982" spans="76:76" ht="15.75" customHeight="1">
      <c r="BX982" s="195"/>
    </row>
    <row r="983" spans="76:76" ht="15.75" customHeight="1">
      <c r="BX983" s="195"/>
    </row>
    <row r="984" spans="76:76" ht="15.75" customHeight="1">
      <c r="BX984" s="195"/>
    </row>
    <row r="985" spans="76:76" ht="15.75" customHeight="1">
      <c r="BX985" s="195"/>
    </row>
    <row r="986" spans="76:76" ht="15.75" customHeight="1">
      <c r="BX986" s="195"/>
    </row>
    <row r="987" spans="76:76" ht="15.75" customHeight="1">
      <c r="BX987" s="195"/>
    </row>
    <row r="988" spans="76:76" ht="15.75" customHeight="1">
      <c r="BX988" s="195"/>
    </row>
    <row r="989" spans="76:76" ht="15.75" customHeight="1">
      <c r="BX989" s="195"/>
    </row>
    <row r="990" spans="76:76" ht="15.75" customHeight="1">
      <c r="BX990" s="195"/>
    </row>
    <row r="991" spans="76:76" ht="15.75" customHeight="1">
      <c r="BX991" s="195"/>
    </row>
    <row r="992" spans="76:76" ht="15.75" customHeight="1">
      <c r="BX992" s="195"/>
    </row>
    <row r="993" spans="76:76" ht="15.75" customHeight="1">
      <c r="BX993" s="195"/>
    </row>
    <row r="994" spans="76:76" ht="15.75" customHeight="1">
      <c r="BX994" s="195"/>
    </row>
    <row r="995" spans="76:76" ht="15.75" customHeight="1">
      <c r="BX995" s="195"/>
    </row>
    <row r="996" spans="76:76" ht="15.75" customHeight="1">
      <c r="BX996" s="195"/>
    </row>
    <row r="997" spans="76:76" ht="15.75" customHeight="1">
      <c r="BX997" s="195"/>
    </row>
    <row r="998" spans="76:76" ht="15.75" customHeight="1">
      <c r="BX998" s="195"/>
    </row>
    <row r="999" spans="76:76" ht="15.75" customHeight="1">
      <c r="BX999" s="195"/>
    </row>
    <row r="1000" spans="76:76" ht="15.75" customHeight="1">
      <c r="BX1000" s="195"/>
    </row>
  </sheetData>
  <mergeCells count="284">
    <mergeCell ref="H20:H22"/>
    <mergeCell ref="I20:I22"/>
    <mergeCell ref="J20:J22"/>
    <mergeCell ref="K20:K22"/>
    <mergeCell ref="L20:L22"/>
    <mergeCell ref="M20:M22"/>
    <mergeCell ref="N20:N22"/>
    <mergeCell ref="CC8:CC12"/>
    <mergeCell ref="CD8:CD12"/>
    <mergeCell ref="CE8:CE12"/>
    <mergeCell ref="CF8:CF12"/>
    <mergeCell ref="BQ8:BQ12"/>
    <mergeCell ref="BR8:BR12"/>
    <mergeCell ref="BU8:BU12"/>
    <mergeCell ref="BV8:BV12"/>
    <mergeCell ref="BW8:BW12"/>
    <mergeCell ref="BX8:BX12"/>
    <mergeCell ref="BY8:BY12"/>
    <mergeCell ref="B3:H3"/>
    <mergeCell ref="D5:M5"/>
    <mergeCell ref="BU5:BX6"/>
    <mergeCell ref="BY5:CB6"/>
    <mergeCell ref="C5:C7"/>
    <mergeCell ref="D6:D7"/>
    <mergeCell ref="A8:A12"/>
    <mergeCell ref="B8:B12"/>
    <mergeCell ref="C8:C12"/>
    <mergeCell ref="D8:D12"/>
    <mergeCell ref="E8:E12"/>
    <mergeCell ref="AX8:AX12"/>
    <mergeCell ref="AY8:AY12"/>
    <mergeCell ref="BZ8:BZ12"/>
    <mergeCell ref="CA8:CA12"/>
    <mergeCell ref="CB8:CB12"/>
    <mergeCell ref="E6:E7"/>
    <mergeCell ref="F6:F7"/>
    <mergeCell ref="V10:V12"/>
    <mergeCell ref="W10:W12"/>
    <mergeCell ref="X10:X12"/>
    <mergeCell ref="Y10:Y12"/>
    <mergeCell ref="Z10:Z12"/>
    <mergeCell ref="BZ13:BZ16"/>
    <mergeCell ref="CA13:CA16"/>
    <mergeCell ref="CB13:CB16"/>
    <mergeCell ref="CD13:CD16"/>
    <mergeCell ref="CF13:CF16"/>
    <mergeCell ref="BS13:BS16"/>
    <mergeCell ref="BT13:BT16"/>
    <mergeCell ref="BU13:BU16"/>
    <mergeCell ref="BV13:BV16"/>
    <mergeCell ref="BW13:BW16"/>
    <mergeCell ref="BX13:BX16"/>
    <mergeCell ref="BY13:BY16"/>
    <mergeCell ref="BJ13:BJ16"/>
    <mergeCell ref="BK13:BK15"/>
    <mergeCell ref="BL13:BL16"/>
    <mergeCell ref="BM13:BM16"/>
    <mergeCell ref="BN13:BN16"/>
    <mergeCell ref="BO13:BO16"/>
    <mergeCell ref="BP13:BP16"/>
    <mergeCell ref="BQ13:BQ16"/>
    <mergeCell ref="BR13:BR16"/>
    <mergeCell ref="AQ10:AQ12"/>
    <mergeCell ref="AR10:AR12"/>
    <mergeCell ref="AS13:AS16"/>
    <mergeCell ref="AT13:AT16"/>
    <mergeCell ref="AU13:AU16"/>
    <mergeCell ref="AV13:AV16"/>
    <mergeCell ref="AW13:AW16"/>
    <mergeCell ref="AX13:AX16"/>
    <mergeCell ref="AY13:AY16"/>
    <mergeCell ref="AF10:AF12"/>
    <mergeCell ref="AG10:AG12"/>
    <mergeCell ref="AJ10:AJ12"/>
    <mergeCell ref="AK10:AK12"/>
    <mergeCell ref="AL10:AL12"/>
    <mergeCell ref="AM10:AM12"/>
    <mergeCell ref="AN10:AN12"/>
    <mergeCell ref="AO10:AO12"/>
    <mergeCell ref="AP10:AP12"/>
    <mergeCell ref="BZ20:BZ22"/>
    <mergeCell ref="CA20:CA22"/>
    <mergeCell ref="CB20:CB22"/>
    <mergeCell ref="CD20:CD22"/>
    <mergeCell ref="CF20:CF22"/>
    <mergeCell ref="BS20:BS22"/>
    <mergeCell ref="BT20:BT22"/>
    <mergeCell ref="BU20:BU22"/>
    <mergeCell ref="BV20:BV22"/>
    <mergeCell ref="BW20:BW22"/>
    <mergeCell ref="BX20:BX22"/>
    <mergeCell ref="BY20:BY22"/>
    <mergeCell ref="BL17:BL19"/>
    <mergeCell ref="BM17:BM19"/>
    <mergeCell ref="BN17:BN19"/>
    <mergeCell ref="BO17:BO19"/>
    <mergeCell ref="BP17:BP19"/>
    <mergeCell ref="BQ17:BQ19"/>
    <mergeCell ref="BR17:BR19"/>
    <mergeCell ref="BL20:BL22"/>
    <mergeCell ref="BM20:BM22"/>
    <mergeCell ref="BN20:BN22"/>
    <mergeCell ref="BO20:BO22"/>
    <mergeCell ref="BP20:BP22"/>
    <mergeCell ref="BQ20:BQ22"/>
    <mergeCell ref="BR20:BR22"/>
    <mergeCell ref="BZ17:BZ19"/>
    <mergeCell ref="CA17:CA19"/>
    <mergeCell ref="CB17:CB19"/>
    <mergeCell ref="CD17:CD19"/>
    <mergeCell ref="CF17:CF19"/>
    <mergeCell ref="BS17:BS19"/>
    <mergeCell ref="BT17:BT19"/>
    <mergeCell ref="BU17:BU19"/>
    <mergeCell ref="BV17:BV19"/>
    <mergeCell ref="BW17:BW19"/>
    <mergeCell ref="BX17:BX19"/>
    <mergeCell ref="BY17:BY19"/>
    <mergeCell ref="A1:A3"/>
    <mergeCell ref="B1:H1"/>
    <mergeCell ref="B2:H2"/>
    <mergeCell ref="CC4:CG4"/>
    <mergeCell ref="A5:A7"/>
    <mergeCell ref="B5:B7"/>
    <mergeCell ref="CC5:CG6"/>
    <mergeCell ref="BS8:BS12"/>
    <mergeCell ref="BT8:BT12"/>
    <mergeCell ref="BL5:BQ6"/>
    <mergeCell ref="BR5:BT6"/>
    <mergeCell ref="BL8:BL12"/>
    <mergeCell ref="BM8:BM12"/>
    <mergeCell ref="BN8:BN12"/>
    <mergeCell ref="BO8:BO12"/>
    <mergeCell ref="BP8:BP12"/>
    <mergeCell ref="T10:T12"/>
    <mergeCell ref="U10:U12"/>
    <mergeCell ref="G6:G7"/>
    <mergeCell ref="H6:I7"/>
    <mergeCell ref="O8:O12"/>
    <mergeCell ref="P8:P12"/>
    <mergeCell ref="Q8:Q12"/>
    <mergeCell ref="R8:R12"/>
    <mergeCell ref="A20:A22"/>
    <mergeCell ref="B20:B22"/>
    <mergeCell ref="C20:C22"/>
    <mergeCell ref="D20:D22"/>
    <mergeCell ref="E20:E22"/>
    <mergeCell ref="F20:F22"/>
    <mergeCell ref="G20:G22"/>
    <mergeCell ref="S5:S7"/>
    <mergeCell ref="T5:AS5"/>
    <mergeCell ref="T6:Z6"/>
    <mergeCell ref="AA6:AP6"/>
    <mergeCell ref="AQ6:AQ7"/>
    <mergeCell ref="AR6:AR7"/>
    <mergeCell ref="AS6:AS7"/>
    <mergeCell ref="J6:K7"/>
    <mergeCell ref="M6:M7"/>
    <mergeCell ref="S8:S12"/>
    <mergeCell ref="AH10:AH12"/>
    <mergeCell ref="AI10:AI12"/>
    <mergeCell ref="AA10:AA12"/>
    <mergeCell ref="AB10:AB12"/>
    <mergeCell ref="AC10:AC12"/>
    <mergeCell ref="AD10:AD12"/>
    <mergeCell ref="AE10:AE12"/>
    <mergeCell ref="O13:O16"/>
    <mergeCell ref="P13:P16"/>
    <mergeCell ref="Q13:Q16"/>
    <mergeCell ref="R13:R16"/>
    <mergeCell ref="S13:S16"/>
    <mergeCell ref="H13:H16"/>
    <mergeCell ref="I13:I16"/>
    <mergeCell ref="J13:J16"/>
    <mergeCell ref="K13:K16"/>
    <mergeCell ref="L13:L16"/>
    <mergeCell ref="M13:M16"/>
    <mergeCell ref="N13:N16"/>
    <mergeCell ref="A17:A19"/>
    <mergeCell ref="B17:B19"/>
    <mergeCell ref="C17:C19"/>
    <mergeCell ref="D17:D19"/>
    <mergeCell ref="E17:E19"/>
    <mergeCell ref="F17:F19"/>
    <mergeCell ref="G17:G19"/>
    <mergeCell ref="M8:M12"/>
    <mergeCell ref="N8:N12"/>
    <mergeCell ref="F8:F12"/>
    <mergeCell ref="G8:G12"/>
    <mergeCell ref="H8:H12"/>
    <mergeCell ref="I8:I12"/>
    <mergeCell ref="J8:J12"/>
    <mergeCell ref="K8:K12"/>
    <mergeCell ref="L8:L12"/>
    <mergeCell ref="A13:A16"/>
    <mergeCell ref="B13:B16"/>
    <mergeCell ref="C13:C16"/>
    <mergeCell ref="D13:D16"/>
    <mergeCell ref="E13:E16"/>
    <mergeCell ref="F13:F16"/>
    <mergeCell ref="G13:G16"/>
    <mergeCell ref="AS20:AS22"/>
    <mergeCell ref="AT20:AT22"/>
    <mergeCell ref="AU20:AU22"/>
    <mergeCell ref="AV20:AV22"/>
    <mergeCell ref="AW20:AW22"/>
    <mergeCell ref="AX20:AX22"/>
    <mergeCell ref="AY20:AY22"/>
    <mergeCell ref="H17:H19"/>
    <mergeCell ref="I17:I19"/>
    <mergeCell ref="J17:J19"/>
    <mergeCell ref="K17:K19"/>
    <mergeCell ref="L17:L19"/>
    <mergeCell ref="M17:M19"/>
    <mergeCell ref="N17:N19"/>
    <mergeCell ref="O17:O19"/>
    <mergeCell ref="P17:P19"/>
    <mergeCell ref="Q17:Q19"/>
    <mergeCell ref="R17:R19"/>
    <mergeCell ref="S17:S19"/>
    <mergeCell ref="Q20:Q22"/>
    <mergeCell ref="R20:R22"/>
    <mergeCell ref="S20:S22"/>
    <mergeCell ref="O20:O22"/>
    <mergeCell ref="P20:P22"/>
    <mergeCell ref="BJ8:BJ12"/>
    <mergeCell ref="BK8:BK12"/>
    <mergeCell ref="AT5:BA6"/>
    <mergeCell ref="BG5:BK6"/>
    <mergeCell ref="AS8:AS12"/>
    <mergeCell ref="AT8:AT12"/>
    <mergeCell ref="AU8:AU12"/>
    <mergeCell ref="AV8:AV12"/>
    <mergeCell ref="AW8:AW12"/>
    <mergeCell ref="AU7:AV7"/>
    <mergeCell ref="AX7:AY7"/>
    <mergeCell ref="BB8:BB12"/>
    <mergeCell ref="BC8:BC12"/>
    <mergeCell ref="BD8:BD12"/>
    <mergeCell ref="BE8:BE12"/>
    <mergeCell ref="BF8:BF12"/>
    <mergeCell ref="BG8:BG12"/>
    <mergeCell ref="BH8:BH12"/>
    <mergeCell ref="BI8:BI12"/>
    <mergeCell ref="BH17:BH22"/>
    <mergeCell ref="BI17:BI22"/>
    <mergeCell ref="BB13:BB16"/>
    <mergeCell ref="BC13:BC16"/>
    <mergeCell ref="BD13:BD16"/>
    <mergeCell ref="BE13:BE16"/>
    <mergeCell ref="BF13:BF16"/>
    <mergeCell ref="BG13:BG15"/>
    <mergeCell ref="BH13:BH16"/>
    <mergeCell ref="BI13:BI16"/>
    <mergeCell ref="BG20:BG22"/>
    <mergeCell ref="BK20:BK22"/>
    <mergeCell ref="AZ20:AZ22"/>
    <mergeCell ref="BA20:BA22"/>
    <mergeCell ref="BB20:BB22"/>
    <mergeCell ref="BC20:BC22"/>
    <mergeCell ref="BD20:BD22"/>
    <mergeCell ref="BE20:BE22"/>
    <mergeCell ref="BF20:BF22"/>
    <mergeCell ref="BJ17:BJ22"/>
    <mergeCell ref="BG17:BG19"/>
    <mergeCell ref="BK17:BK19"/>
    <mergeCell ref="AX17:AX19"/>
    <mergeCell ref="AY17:AY19"/>
    <mergeCell ref="BB17:BB19"/>
    <mergeCell ref="BC17:BC19"/>
    <mergeCell ref="BD17:BD19"/>
    <mergeCell ref="BE17:BE19"/>
    <mergeCell ref="BF17:BF19"/>
    <mergeCell ref="AZ17:AZ19"/>
    <mergeCell ref="BA17:BA19"/>
    <mergeCell ref="AZ8:AZ12"/>
    <mergeCell ref="BA8:BA12"/>
    <mergeCell ref="AS17:AS19"/>
    <mergeCell ref="AT17:AT19"/>
    <mergeCell ref="AU17:AU19"/>
    <mergeCell ref="AV17:AV19"/>
    <mergeCell ref="AW17:AW19"/>
    <mergeCell ref="AZ13:AZ16"/>
    <mergeCell ref="BA13:BA16"/>
  </mergeCells>
  <conditionalFormatting sqref="I8 I13">
    <cfRule type="cellIs" dxfId="2760" priority="1" operator="equal">
      <formula>"RARA VEZ"</formula>
    </cfRule>
  </conditionalFormatting>
  <conditionalFormatting sqref="I8 I13">
    <cfRule type="cellIs" dxfId="2759" priority="2" operator="equal">
      <formula>"IMPROBABLE"</formula>
    </cfRule>
  </conditionalFormatting>
  <conditionalFormatting sqref="I8 I13">
    <cfRule type="cellIs" dxfId="2758" priority="3" operator="equal">
      <formula>"POSIBLE"</formula>
    </cfRule>
  </conditionalFormatting>
  <conditionalFormatting sqref="I8 I13">
    <cfRule type="cellIs" dxfId="2757" priority="4" operator="equal">
      <formula>"PROBABLE"</formula>
    </cfRule>
  </conditionalFormatting>
  <conditionalFormatting sqref="I8 I13">
    <cfRule type="cellIs" dxfId="2756" priority="5" operator="equal">
      <formula>"CASI SEGURO"</formula>
    </cfRule>
  </conditionalFormatting>
  <conditionalFormatting sqref="K8:L8">
    <cfRule type="containsText" dxfId="2755" priority="6" stopIfTrue="1" operator="containsText" text="ALTA">
      <formula>NOT(ISERROR(SEARCH(("ALTA"),(K8))))</formula>
    </cfRule>
  </conditionalFormatting>
  <conditionalFormatting sqref="K8:L8">
    <cfRule type="containsText" dxfId="2754" priority="7" stopIfTrue="1" operator="containsText" text="MEDIA">
      <formula>NOT(ISERROR(SEARCH(("MEDIA"),(K8))))</formula>
    </cfRule>
  </conditionalFormatting>
  <conditionalFormatting sqref="K8:L8">
    <cfRule type="containsText" dxfId="2753" priority="8" stopIfTrue="1" operator="containsText" text="BAJA">
      <formula>NOT(ISERROR(SEARCH(("BAJA"),(K8))))</formula>
    </cfRule>
  </conditionalFormatting>
  <conditionalFormatting sqref="K8:L8">
    <cfRule type="containsText" dxfId="2752" priority="9" stopIfTrue="1" operator="containsText" text="ALTO">
      <formula>NOT(ISERROR(SEARCH(("ALTO"),(K8))))</formula>
    </cfRule>
  </conditionalFormatting>
  <conditionalFormatting sqref="K8:L8">
    <cfRule type="containsText" dxfId="2751" priority="10" stopIfTrue="1" operator="containsText" text="ALTO">
      <formula>NOT(ISERROR(SEARCH(("ALTO"),(K8))))</formula>
    </cfRule>
  </conditionalFormatting>
  <conditionalFormatting sqref="K8:L8">
    <cfRule type="containsText" dxfId="2750" priority="11" stopIfTrue="1" operator="containsText" text="MEDIO">
      <formula>NOT(ISERROR(SEARCH(("MEDIO"),(K8))))</formula>
    </cfRule>
  </conditionalFormatting>
  <conditionalFormatting sqref="K8:L8">
    <cfRule type="containsText" dxfId="2749" priority="12" stopIfTrue="1" operator="containsText" text="MEDIO">
      <formula>NOT(ISERROR(SEARCH(("MEDIO"),(K8))))</formula>
    </cfRule>
  </conditionalFormatting>
  <conditionalFormatting sqref="K8:L8">
    <cfRule type="containsText" dxfId="2748" priority="13" stopIfTrue="1" operator="containsText" text="BAJO">
      <formula>NOT(ISERROR(SEARCH(("BAJO"),(K8))))</formula>
    </cfRule>
  </conditionalFormatting>
  <conditionalFormatting sqref="K8:L8">
    <cfRule type="cellIs" dxfId="2747" priority="14" operator="equal">
      <formula>"INSIGNIFICANTE"</formula>
    </cfRule>
  </conditionalFormatting>
  <conditionalFormatting sqref="K8:L8">
    <cfRule type="cellIs" dxfId="2746" priority="15" operator="equal">
      <formula>"MENOR"</formula>
    </cfRule>
  </conditionalFormatting>
  <conditionalFormatting sqref="K8:L8">
    <cfRule type="cellIs" dxfId="2745" priority="16" operator="equal">
      <formula>"MODERADO"</formula>
    </cfRule>
  </conditionalFormatting>
  <conditionalFormatting sqref="K8:L8">
    <cfRule type="cellIs" dxfId="2744" priority="17" operator="equal">
      <formula>"MAYOR"</formula>
    </cfRule>
  </conditionalFormatting>
  <conditionalFormatting sqref="K8:L8">
    <cfRule type="cellIs" dxfId="2743" priority="18" operator="equal">
      <formula>"CATASTRÓFICO"</formula>
    </cfRule>
  </conditionalFormatting>
  <conditionalFormatting sqref="L13">
    <cfRule type="containsText" dxfId="2742" priority="19" stopIfTrue="1" operator="containsText" text="ALTA">
      <formula>NOT(ISERROR(SEARCH(("ALTA"),(L13))))</formula>
    </cfRule>
  </conditionalFormatting>
  <conditionalFormatting sqref="L13">
    <cfRule type="containsText" dxfId="2741" priority="20" stopIfTrue="1" operator="containsText" text="MEDIA">
      <formula>NOT(ISERROR(SEARCH(("MEDIA"),(L13))))</formula>
    </cfRule>
  </conditionalFormatting>
  <conditionalFormatting sqref="L13">
    <cfRule type="containsText" dxfId="2740" priority="21" stopIfTrue="1" operator="containsText" text="BAJA">
      <formula>NOT(ISERROR(SEARCH(("BAJA"),(L13))))</formula>
    </cfRule>
  </conditionalFormatting>
  <conditionalFormatting sqref="L13">
    <cfRule type="containsText" dxfId="2739" priority="22" stopIfTrue="1" operator="containsText" text="ALTO">
      <formula>NOT(ISERROR(SEARCH(("ALTO"),(L13))))</formula>
    </cfRule>
  </conditionalFormatting>
  <conditionalFormatting sqref="L13">
    <cfRule type="containsText" dxfId="2738" priority="23" stopIfTrue="1" operator="containsText" text="ALTO">
      <formula>NOT(ISERROR(SEARCH(("ALTO"),(L13))))</formula>
    </cfRule>
  </conditionalFormatting>
  <conditionalFormatting sqref="L13">
    <cfRule type="containsText" dxfId="2737" priority="24" stopIfTrue="1" operator="containsText" text="MEDIO">
      <formula>NOT(ISERROR(SEARCH(("MEDIO"),(L13))))</formula>
    </cfRule>
  </conditionalFormatting>
  <conditionalFormatting sqref="L13">
    <cfRule type="containsText" dxfId="2736" priority="25" stopIfTrue="1" operator="containsText" text="MEDIO">
      <formula>NOT(ISERROR(SEARCH(("MEDIO"),(L13))))</formula>
    </cfRule>
  </conditionalFormatting>
  <conditionalFormatting sqref="L13">
    <cfRule type="containsText" dxfId="2735" priority="26" stopIfTrue="1" operator="containsText" text="BAJO">
      <formula>NOT(ISERROR(SEARCH(("BAJO"),(L13))))</formula>
    </cfRule>
  </conditionalFormatting>
  <conditionalFormatting sqref="L13">
    <cfRule type="cellIs" dxfId="2734" priority="27" operator="equal">
      <formula>"INSIGNIFICANTE"</formula>
    </cfRule>
  </conditionalFormatting>
  <conditionalFormatting sqref="L13">
    <cfRule type="cellIs" dxfId="2733" priority="28" operator="equal">
      <formula>"MENOR"</formula>
    </cfRule>
  </conditionalFormatting>
  <conditionalFormatting sqref="L13">
    <cfRule type="cellIs" dxfId="2732" priority="29" operator="equal">
      <formula>"MODERADO"</formula>
    </cfRule>
  </conditionalFormatting>
  <conditionalFormatting sqref="L13">
    <cfRule type="cellIs" dxfId="2731" priority="30" operator="equal">
      <formula>"MAYOR"</formula>
    </cfRule>
  </conditionalFormatting>
  <conditionalFormatting sqref="L13">
    <cfRule type="cellIs" dxfId="2730" priority="31" operator="equal">
      <formula>"CATASTRÓFICO"</formula>
    </cfRule>
  </conditionalFormatting>
  <conditionalFormatting sqref="K13">
    <cfRule type="containsText" dxfId="2729" priority="32" stopIfTrue="1" operator="containsText" text="ALTA">
      <formula>NOT(ISERROR(SEARCH(("ALTA"),(K13))))</formula>
    </cfRule>
  </conditionalFormatting>
  <conditionalFormatting sqref="K13">
    <cfRule type="containsText" dxfId="2728" priority="33" stopIfTrue="1" operator="containsText" text="MEDIA">
      <formula>NOT(ISERROR(SEARCH(("MEDIA"),(K13))))</formula>
    </cfRule>
  </conditionalFormatting>
  <conditionalFormatting sqref="K13">
    <cfRule type="containsText" dxfId="2727" priority="34" stopIfTrue="1" operator="containsText" text="BAJA">
      <formula>NOT(ISERROR(SEARCH(("BAJA"),(K13))))</formula>
    </cfRule>
  </conditionalFormatting>
  <conditionalFormatting sqref="K13">
    <cfRule type="containsText" dxfId="2726" priority="35" stopIfTrue="1" operator="containsText" text="ALTO">
      <formula>NOT(ISERROR(SEARCH(("ALTO"),(K13))))</formula>
    </cfRule>
  </conditionalFormatting>
  <conditionalFormatting sqref="K13">
    <cfRule type="containsText" dxfId="2725" priority="36" stopIfTrue="1" operator="containsText" text="ALTO">
      <formula>NOT(ISERROR(SEARCH(("ALTO"),(K13))))</formula>
    </cfRule>
  </conditionalFormatting>
  <conditionalFormatting sqref="K13">
    <cfRule type="containsText" dxfId="2724" priority="37" stopIfTrue="1" operator="containsText" text="MEDIO">
      <formula>NOT(ISERROR(SEARCH(("MEDIO"),(K13))))</formula>
    </cfRule>
  </conditionalFormatting>
  <conditionalFormatting sqref="K13">
    <cfRule type="containsText" dxfId="2723" priority="38" stopIfTrue="1" operator="containsText" text="MEDIO">
      <formula>NOT(ISERROR(SEARCH(("MEDIO"),(K13))))</formula>
    </cfRule>
  </conditionalFormatting>
  <conditionalFormatting sqref="K13">
    <cfRule type="containsText" dxfId="2722" priority="39" stopIfTrue="1" operator="containsText" text="BAJO">
      <formula>NOT(ISERROR(SEARCH(("BAJO"),(K13))))</formula>
    </cfRule>
  </conditionalFormatting>
  <conditionalFormatting sqref="K13">
    <cfRule type="cellIs" dxfId="2721" priority="40" operator="equal">
      <formula>"INSIGNIFICANTE"</formula>
    </cfRule>
  </conditionalFormatting>
  <conditionalFormatting sqref="K13">
    <cfRule type="cellIs" dxfId="2720" priority="41" operator="equal">
      <formula>"MENOR"</formula>
    </cfRule>
  </conditionalFormatting>
  <conditionalFormatting sqref="K13">
    <cfRule type="cellIs" dxfId="2719" priority="42" operator="equal">
      <formula>"MODERADO"</formula>
    </cfRule>
  </conditionalFormatting>
  <conditionalFormatting sqref="K13">
    <cfRule type="cellIs" dxfId="2718" priority="43" operator="equal">
      <formula>"MAYOR"</formula>
    </cfRule>
  </conditionalFormatting>
  <conditionalFormatting sqref="K13">
    <cfRule type="cellIs" dxfId="2717" priority="44" operator="equal">
      <formula>"CATASTRÓFICO"</formula>
    </cfRule>
  </conditionalFormatting>
  <conditionalFormatting sqref="K20:L20">
    <cfRule type="containsText" dxfId="2716" priority="45" stopIfTrue="1" operator="containsText" text="ALTA">
      <formula>NOT(ISERROR(SEARCH(("ALTA"),(K20))))</formula>
    </cfRule>
  </conditionalFormatting>
  <conditionalFormatting sqref="K20:L20">
    <cfRule type="containsText" dxfId="2715" priority="46" stopIfTrue="1" operator="containsText" text="MEDIA">
      <formula>NOT(ISERROR(SEARCH(("MEDIA"),(K20))))</formula>
    </cfRule>
  </conditionalFormatting>
  <conditionalFormatting sqref="K20:L20">
    <cfRule type="containsText" dxfId="2714" priority="47" stopIfTrue="1" operator="containsText" text="BAJA">
      <formula>NOT(ISERROR(SEARCH(("BAJA"),(K20))))</formula>
    </cfRule>
  </conditionalFormatting>
  <conditionalFormatting sqref="K20:L20">
    <cfRule type="containsText" dxfId="2713" priority="48" stopIfTrue="1" operator="containsText" text="ALTO">
      <formula>NOT(ISERROR(SEARCH(("ALTO"),(K20))))</formula>
    </cfRule>
  </conditionalFormatting>
  <conditionalFormatting sqref="K20:L20">
    <cfRule type="containsText" dxfId="2712" priority="49" stopIfTrue="1" operator="containsText" text="ALTO">
      <formula>NOT(ISERROR(SEARCH(("ALTO"),(K20))))</formula>
    </cfRule>
  </conditionalFormatting>
  <conditionalFormatting sqref="K20:L20">
    <cfRule type="containsText" dxfId="2711" priority="50" stopIfTrue="1" operator="containsText" text="MEDIO">
      <formula>NOT(ISERROR(SEARCH(("MEDIO"),(K20))))</formula>
    </cfRule>
  </conditionalFormatting>
  <conditionalFormatting sqref="K20:L20">
    <cfRule type="containsText" dxfId="2710" priority="51" stopIfTrue="1" operator="containsText" text="MEDIO">
      <formula>NOT(ISERROR(SEARCH(("MEDIO"),(K20))))</formula>
    </cfRule>
  </conditionalFormatting>
  <conditionalFormatting sqref="K20:L20">
    <cfRule type="containsText" dxfId="2709" priority="52" stopIfTrue="1" operator="containsText" text="BAJO">
      <formula>NOT(ISERROR(SEARCH(("BAJO"),(K20))))</formula>
    </cfRule>
  </conditionalFormatting>
  <conditionalFormatting sqref="K20:L20">
    <cfRule type="cellIs" dxfId="2708" priority="53" operator="equal">
      <formula>"INSIGNIFICANTE"</formula>
    </cfRule>
  </conditionalFormatting>
  <conditionalFormatting sqref="K20:L20">
    <cfRule type="cellIs" dxfId="2707" priority="54" operator="equal">
      <formula>"MENOR"</formula>
    </cfRule>
  </conditionalFormatting>
  <conditionalFormatting sqref="K20:L20">
    <cfRule type="cellIs" dxfId="2706" priority="55" operator="equal">
      <formula>"MODERADO"</formula>
    </cfRule>
  </conditionalFormatting>
  <conditionalFormatting sqref="K20:L20">
    <cfRule type="cellIs" dxfId="2705" priority="56" operator="equal">
      <formula>"MAYOR"</formula>
    </cfRule>
  </conditionalFormatting>
  <conditionalFormatting sqref="K20:L20">
    <cfRule type="cellIs" dxfId="2704" priority="57" operator="equal">
      <formula>"CATASTRÓFICO"</formula>
    </cfRule>
  </conditionalFormatting>
  <conditionalFormatting sqref="K17:L17">
    <cfRule type="containsText" dxfId="2703" priority="58" stopIfTrue="1" operator="containsText" text="ALTA">
      <formula>NOT(ISERROR(SEARCH(("ALTA"),(K17))))</formula>
    </cfRule>
  </conditionalFormatting>
  <conditionalFormatting sqref="K17:L17">
    <cfRule type="containsText" dxfId="2702" priority="59" stopIfTrue="1" operator="containsText" text="MEDIA">
      <formula>NOT(ISERROR(SEARCH(("MEDIA"),(K17))))</formula>
    </cfRule>
  </conditionalFormatting>
  <conditionalFormatting sqref="K17:L17">
    <cfRule type="containsText" dxfId="2701" priority="60" stopIfTrue="1" operator="containsText" text="BAJA">
      <formula>NOT(ISERROR(SEARCH(("BAJA"),(K17))))</formula>
    </cfRule>
  </conditionalFormatting>
  <conditionalFormatting sqref="K17:L17">
    <cfRule type="containsText" dxfId="2700" priority="61" stopIfTrue="1" operator="containsText" text="ALTO">
      <formula>NOT(ISERROR(SEARCH(("ALTO"),(K17))))</formula>
    </cfRule>
  </conditionalFormatting>
  <conditionalFormatting sqref="K17:L17">
    <cfRule type="containsText" dxfId="2699" priority="62" stopIfTrue="1" operator="containsText" text="ALTO">
      <formula>NOT(ISERROR(SEARCH(("ALTO"),(K17))))</formula>
    </cfRule>
  </conditionalFormatting>
  <conditionalFormatting sqref="K17:L17">
    <cfRule type="containsText" dxfId="2698" priority="63" stopIfTrue="1" operator="containsText" text="MEDIO">
      <formula>NOT(ISERROR(SEARCH(("MEDIO"),(K17))))</formula>
    </cfRule>
  </conditionalFormatting>
  <conditionalFormatting sqref="K17:L17">
    <cfRule type="containsText" dxfId="2697" priority="64" stopIfTrue="1" operator="containsText" text="MEDIO">
      <formula>NOT(ISERROR(SEARCH(("MEDIO"),(K17))))</formula>
    </cfRule>
  </conditionalFormatting>
  <conditionalFormatting sqref="K17:L17">
    <cfRule type="containsText" dxfId="2696" priority="65" stopIfTrue="1" operator="containsText" text="BAJO">
      <formula>NOT(ISERROR(SEARCH(("BAJO"),(K17))))</formula>
    </cfRule>
  </conditionalFormatting>
  <conditionalFormatting sqref="K17:L17">
    <cfRule type="cellIs" dxfId="2695" priority="66" operator="equal">
      <formula>"INSIGNIFICANTE"</formula>
    </cfRule>
  </conditionalFormatting>
  <conditionalFormatting sqref="K17:L17">
    <cfRule type="cellIs" dxfId="2694" priority="67" operator="equal">
      <formula>"MENOR"</formula>
    </cfRule>
  </conditionalFormatting>
  <conditionalFormatting sqref="K17:L17">
    <cfRule type="cellIs" dxfId="2693" priority="68" operator="equal">
      <formula>"MODERADO"</formula>
    </cfRule>
  </conditionalFormatting>
  <conditionalFormatting sqref="K17:L17">
    <cfRule type="cellIs" dxfId="2692" priority="69" operator="equal">
      <formula>"MAYOR"</formula>
    </cfRule>
  </conditionalFormatting>
  <conditionalFormatting sqref="K17:L17">
    <cfRule type="cellIs" dxfId="2691" priority="70" operator="equal">
      <formula>"CATASTRÓFICO"</formula>
    </cfRule>
  </conditionalFormatting>
  <conditionalFormatting sqref="M8">
    <cfRule type="cellIs" dxfId="2690" priority="71" operator="equal">
      <formula>"EXTREMA 5:5"</formula>
    </cfRule>
  </conditionalFormatting>
  <conditionalFormatting sqref="M8">
    <cfRule type="cellIs" dxfId="2689" priority="72" operator="equal">
      <formula>"EXTREMA 4:5"</formula>
    </cfRule>
  </conditionalFormatting>
  <conditionalFormatting sqref="M8">
    <cfRule type="cellIs" dxfId="2688" priority="73" operator="equal">
      <formula>"EXTREMA 3:5"</formula>
    </cfRule>
  </conditionalFormatting>
  <conditionalFormatting sqref="M8">
    <cfRule type="cellIs" dxfId="2687" priority="74" operator="equal">
      <formula>"EXTREMA 2:5"</formula>
    </cfRule>
  </conditionalFormatting>
  <conditionalFormatting sqref="M8">
    <cfRule type="cellIs" dxfId="2686" priority="75" operator="equal">
      <formula>"EXTREMA 5:4"</formula>
    </cfRule>
  </conditionalFormatting>
  <conditionalFormatting sqref="M8">
    <cfRule type="cellIs" dxfId="2685" priority="76" operator="equal">
      <formula>"EXTREMA 4:4"</formula>
    </cfRule>
  </conditionalFormatting>
  <conditionalFormatting sqref="M8">
    <cfRule type="cellIs" dxfId="2684" priority="77" operator="equal">
      <formula>"EXTREMA 3:4"</formula>
    </cfRule>
  </conditionalFormatting>
  <conditionalFormatting sqref="M8">
    <cfRule type="cellIs" dxfId="2683" priority="78" operator="equal">
      <formula>"EXTREMA 5:3"</formula>
    </cfRule>
  </conditionalFormatting>
  <conditionalFormatting sqref="M8">
    <cfRule type="cellIs" dxfId="2682" priority="79" operator="equal">
      <formula>"ALTA 1:5"</formula>
    </cfRule>
  </conditionalFormatting>
  <conditionalFormatting sqref="M8">
    <cfRule type="cellIs" dxfId="2681" priority="80" operator="equal">
      <formula>"ALTA 2:4"</formula>
    </cfRule>
  </conditionalFormatting>
  <conditionalFormatting sqref="M8">
    <cfRule type="cellIs" dxfId="2680" priority="81" operator="equal">
      <formula>"ALTA 1:4"</formula>
    </cfRule>
  </conditionalFormatting>
  <conditionalFormatting sqref="M8">
    <cfRule type="cellIs" dxfId="2679" priority="82" operator="equal">
      <formula>"ALTA 4:3"</formula>
    </cfRule>
  </conditionalFormatting>
  <conditionalFormatting sqref="M8">
    <cfRule type="cellIs" dxfId="2678" priority="83" operator="equal">
      <formula>"ALTA 3:3"</formula>
    </cfRule>
  </conditionalFormatting>
  <conditionalFormatting sqref="M8">
    <cfRule type="cellIs" dxfId="2677" priority="84" operator="equal">
      <formula>"ALTA 5:2"</formula>
    </cfRule>
  </conditionalFormatting>
  <conditionalFormatting sqref="M8">
    <cfRule type="cellIs" dxfId="2676" priority="85" operator="equal">
      <formula>"ALTA 4:2"</formula>
    </cfRule>
  </conditionalFormatting>
  <conditionalFormatting sqref="M8">
    <cfRule type="cellIs" dxfId="2675" priority="86" operator="equal">
      <formula>"ALTA 5:1"</formula>
    </cfRule>
  </conditionalFormatting>
  <conditionalFormatting sqref="M8">
    <cfRule type="cellIs" dxfId="2674" priority="87" operator="equal">
      <formula>"MODERADA 2:3"</formula>
    </cfRule>
  </conditionalFormatting>
  <conditionalFormatting sqref="M8">
    <cfRule type="cellIs" dxfId="2673" priority="88" operator="equal">
      <formula>"MODERADA 1:3"</formula>
    </cfRule>
  </conditionalFormatting>
  <conditionalFormatting sqref="M8">
    <cfRule type="cellIs" dxfId="2672" priority="89" operator="equal">
      <formula>"MODERADA 3:2"</formula>
    </cfRule>
  </conditionalFormatting>
  <conditionalFormatting sqref="M8">
    <cfRule type="cellIs" dxfId="2671" priority="90" operator="equal">
      <formula>"MODERADA 4:1"</formula>
    </cfRule>
  </conditionalFormatting>
  <conditionalFormatting sqref="M8">
    <cfRule type="cellIs" dxfId="2670" priority="91" operator="equal">
      <formula>"BAJA 2:2"</formula>
    </cfRule>
  </conditionalFormatting>
  <conditionalFormatting sqref="M8">
    <cfRule type="cellIs" dxfId="2669" priority="92" operator="equal">
      <formula>"BAJA 1:2"</formula>
    </cfRule>
  </conditionalFormatting>
  <conditionalFormatting sqref="M8">
    <cfRule type="cellIs" dxfId="2668" priority="93" operator="equal">
      <formula>"BAJA 3:1"</formula>
    </cfRule>
  </conditionalFormatting>
  <conditionalFormatting sqref="M8">
    <cfRule type="cellIs" dxfId="2667" priority="94" operator="equal">
      <formula>"BAJA 2:1"</formula>
    </cfRule>
  </conditionalFormatting>
  <conditionalFormatting sqref="M8">
    <cfRule type="cellIs" dxfId="2666" priority="95" operator="equal">
      <formula>"BAJA 1:1"</formula>
    </cfRule>
  </conditionalFormatting>
  <conditionalFormatting sqref="I17 I20">
    <cfRule type="cellIs" dxfId="2665" priority="96" operator="equal">
      <formula>"RARA VEZ"</formula>
    </cfRule>
  </conditionalFormatting>
  <conditionalFormatting sqref="I17 I20">
    <cfRule type="cellIs" dxfId="2664" priority="97" operator="equal">
      <formula>"IMPROBABLE"</formula>
    </cfRule>
  </conditionalFormatting>
  <conditionalFormatting sqref="I17 I20">
    <cfRule type="cellIs" dxfId="2663" priority="98" operator="equal">
      <formula>"POSIBLE"</formula>
    </cfRule>
  </conditionalFormatting>
  <conditionalFormatting sqref="I17 I20">
    <cfRule type="cellIs" dxfId="2662" priority="99" operator="equal">
      <formula>"PROBABLE"</formula>
    </cfRule>
  </conditionalFormatting>
  <conditionalFormatting sqref="I17 I20">
    <cfRule type="cellIs" dxfId="2661" priority="100" operator="equal">
      <formula>"CASI SEGURO"</formula>
    </cfRule>
  </conditionalFormatting>
  <conditionalFormatting sqref="M13 M17">
    <cfRule type="cellIs" dxfId="2660" priority="101" operator="equal">
      <formula>"EXTREMA 5:5"</formula>
    </cfRule>
  </conditionalFormatting>
  <conditionalFormatting sqref="M13 M17">
    <cfRule type="cellIs" dxfId="2659" priority="102" operator="equal">
      <formula>"EXTREMA 4:5"</formula>
    </cfRule>
  </conditionalFormatting>
  <conditionalFormatting sqref="M13 M17">
    <cfRule type="cellIs" dxfId="2658" priority="103" operator="equal">
      <formula>"EXTREMA 3:5"</formula>
    </cfRule>
  </conditionalFormatting>
  <conditionalFormatting sqref="M13 M17">
    <cfRule type="cellIs" dxfId="2657" priority="104" operator="equal">
      <formula>"EXTREMA 2:5"</formula>
    </cfRule>
  </conditionalFormatting>
  <conditionalFormatting sqref="M13 M17">
    <cfRule type="cellIs" dxfId="2656" priority="105" operator="equal">
      <formula>"EXTREMA 5:4"</formula>
    </cfRule>
  </conditionalFormatting>
  <conditionalFormatting sqref="M13 M17">
    <cfRule type="cellIs" dxfId="2655" priority="106" operator="equal">
      <formula>"EXTREMA 4:4"</formula>
    </cfRule>
  </conditionalFormatting>
  <conditionalFormatting sqref="M13 M17">
    <cfRule type="cellIs" dxfId="2654" priority="107" operator="equal">
      <formula>"EXTREMA 3:4"</formula>
    </cfRule>
  </conditionalFormatting>
  <conditionalFormatting sqref="M13 M17">
    <cfRule type="cellIs" dxfId="2653" priority="108" operator="equal">
      <formula>"EXTREMA 5:3"</formula>
    </cfRule>
  </conditionalFormatting>
  <conditionalFormatting sqref="M13 M17">
    <cfRule type="cellIs" dxfId="2652" priority="109" operator="equal">
      <formula>"ALTA 1:5"</formula>
    </cfRule>
  </conditionalFormatting>
  <conditionalFormatting sqref="M13 M17">
    <cfRule type="cellIs" dxfId="2651" priority="110" operator="equal">
      <formula>"ALTA 2:4"</formula>
    </cfRule>
  </conditionalFormatting>
  <conditionalFormatting sqref="M13 M17">
    <cfRule type="cellIs" dxfId="2650" priority="111" operator="equal">
      <formula>"ALTA 1:4"</formula>
    </cfRule>
  </conditionalFormatting>
  <conditionalFormatting sqref="M13 M17">
    <cfRule type="cellIs" dxfId="2649" priority="112" operator="equal">
      <formula>"ALTA 4:3"</formula>
    </cfRule>
  </conditionalFormatting>
  <conditionalFormatting sqref="M13 M17">
    <cfRule type="cellIs" dxfId="2648" priority="113" operator="equal">
      <formula>"ALTA 3:3"</formula>
    </cfRule>
  </conditionalFormatting>
  <conditionalFormatting sqref="M13 M17">
    <cfRule type="cellIs" dxfId="2647" priority="114" operator="equal">
      <formula>"ALTA 5:2"</formula>
    </cfRule>
  </conditionalFormatting>
  <conditionalFormatting sqref="M13 M17">
    <cfRule type="cellIs" dxfId="2646" priority="115" operator="equal">
      <formula>"ALTA 4:2"</formula>
    </cfRule>
  </conditionalFormatting>
  <conditionalFormatting sqref="M13 M17">
    <cfRule type="cellIs" dxfId="2645" priority="116" operator="equal">
      <formula>"ALTA 5:1"</formula>
    </cfRule>
  </conditionalFormatting>
  <conditionalFormatting sqref="M13 M17">
    <cfRule type="cellIs" dxfId="2644" priority="117" operator="equal">
      <formula>"MODERADA 2:3"</formula>
    </cfRule>
  </conditionalFormatting>
  <conditionalFormatting sqref="M13 M17">
    <cfRule type="cellIs" dxfId="2643" priority="118" operator="equal">
      <formula>"MODERADA 1:3"</formula>
    </cfRule>
  </conditionalFormatting>
  <conditionalFormatting sqref="M13 M17">
    <cfRule type="cellIs" dxfId="2642" priority="119" operator="equal">
      <formula>"MODERADA 3:2"</formula>
    </cfRule>
  </conditionalFormatting>
  <conditionalFormatting sqref="M13 M17">
    <cfRule type="cellIs" dxfId="2641" priority="120" operator="equal">
      <formula>"MODERADA 4:1"</formula>
    </cfRule>
  </conditionalFormatting>
  <conditionalFormatting sqref="M13 M17">
    <cfRule type="cellIs" dxfId="2640" priority="121" operator="equal">
      <formula>"BAJA 2:2"</formula>
    </cfRule>
  </conditionalFormatting>
  <conditionalFormatting sqref="M13 M17">
    <cfRule type="cellIs" dxfId="2639" priority="122" operator="equal">
      <formula>"BAJA 1:2"</formula>
    </cfRule>
  </conditionalFormatting>
  <conditionalFormatting sqref="M13 M17">
    <cfRule type="cellIs" dxfId="2638" priority="123" operator="equal">
      <formula>"BAJA 3:1"</formula>
    </cfRule>
  </conditionalFormatting>
  <conditionalFormatting sqref="M13 M17">
    <cfRule type="cellIs" dxfId="2637" priority="124" operator="equal">
      <formula>"BAJA 2:1"</formula>
    </cfRule>
  </conditionalFormatting>
  <conditionalFormatting sqref="M13 M17">
    <cfRule type="cellIs" dxfId="2636" priority="125" operator="equal">
      <formula>"BAJA 1:1"</formula>
    </cfRule>
  </conditionalFormatting>
  <conditionalFormatting sqref="M20">
    <cfRule type="cellIs" dxfId="2635" priority="126" operator="equal">
      <formula>"EXTREMA 5:5"</formula>
    </cfRule>
  </conditionalFormatting>
  <conditionalFormatting sqref="M20">
    <cfRule type="cellIs" dxfId="2634" priority="127" operator="equal">
      <formula>"EXTREMA 4:5"</formula>
    </cfRule>
  </conditionalFormatting>
  <conditionalFormatting sqref="M20">
    <cfRule type="cellIs" dxfId="2633" priority="128" operator="equal">
      <formula>"EXTREMA 3:5"</formula>
    </cfRule>
  </conditionalFormatting>
  <conditionalFormatting sqref="M20">
    <cfRule type="cellIs" dxfId="2632" priority="129" operator="equal">
      <formula>"EXTREMA 2:5"</formula>
    </cfRule>
  </conditionalFormatting>
  <conditionalFormatting sqref="M20">
    <cfRule type="cellIs" dxfId="2631" priority="130" operator="equal">
      <formula>"EXTREMA 5:4"</formula>
    </cfRule>
  </conditionalFormatting>
  <conditionalFormatting sqref="M20">
    <cfRule type="cellIs" dxfId="2630" priority="131" operator="equal">
      <formula>"EXTREMA 4:4"</formula>
    </cfRule>
  </conditionalFormatting>
  <conditionalFormatting sqref="M20">
    <cfRule type="cellIs" dxfId="2629" priority="132" operator="equal">
      <formula>"EXTREMA 3:4"</formula>
    </cfRule>
  </conditionalFormatting>
  <conditionalFormatting sqref="M20">
    <cfRule type="cellIs" dxfId="2628" priority="133" operator="equal">
      <formula>"EXTREMA 5:3"</formula>
    </cfRule>
  </conditionalFormatting>
  <conditionalFormatting sqref="M20">
    <cfRule type="cellIs" dxfId="2627" priority="134" operator="equal">
      <formula>"ALTA 1:5"</formula>
    </cfRule>
  </conditionalFormatting>
  <conditionalFormatting sqref="M20">
    <cfRule type="cellIs" dxfId="2626" priority="135" operator="equal">
      <formula>"ALTA 2:4"</formula>
    </cfRule>
  </conditionalFormatting>
  <conditionalFormatting sqref="M20">
    <cfRule type="cellIs" dxfId="2625" priority="136" operator="equal">
      <formula>"ALTA 1:4"</formula>
    </cfRule>
  </conditionalFormatting>
  <conditionalFormatting sqref="M20">
    <cfRule type="cellIs" dxfId="2624" priority="137" operator="equal">
      <formula>"ALTA 4:3"</formula>
    </cfRule>
  </conditionalFormatting>
  <conditionalFormatting sqref="M20">
    <cfRule type="cellIs" dxfId="2623" priority="138" operator="equal">
      <formula>"ALTA 3:3"</formula>
    </cfRule>
  </conditionalFormatting>
  <conditionalFormatting sqref="M20">
    <cfRule type="cellIs" dxfId="2622" priority="139" operator="equal">
      <formula>"ALTA 5:2"</formula>
    </cfRule>
  </conditionalFormatting>
  <conditionalFormatting sqref="M20">
    <cfRule type="cellIs" dxfId="2621" priority="140" operator="equal">
      <formula>"ALTA 4:2"</formula>
    </cfRule>
  </conditionalFormatting>
  <conditionalFormatting sqref="M20">
    <cfRule type="cellIs" dxfId="2620" priority="141" operator="equal">
      <formula>"ALTA 5:1"</formula>
    </cfRule>
  </conditionalFormatting>
  <conditionalFormatting sqref="M20">
    <cfRule type="cellIs" dxfId="2619" priority="142" operator="equal">
      <formula>"MODERADA 2:3"</formula>
    </cfRule>
  </conditionalFormatting>
  <conditionalFormatting sqref="M20">
    <cfRule type="cellIs" dxfId="2618" priority="143" operator="equal">
      <formula>"MODERADA 1:3"</formula>
    </cfRule>
  </conditionalFormatting>
  <conditionalFormatting sqref="M20">
    <cfRule type="cellIs" dxfId="2617" priority="144" operator="equal">
      <formula>"MODERADA 3:2"</formula>
    </cfRule>
  </conditionalFormatting>
  <conditionalFormatting sqref="M20">
    <cfRule type="cellIs" dxfId="2616" priority="145" operator="equal">
      <formula>"MODERADA 4:1"</formula>
    </cfRule>
  </conditionalFormatting>
  <conditionalFormatting sqref="M20">
    <cfRule type="cellIs" dxfId="2615" priority="146" operator="equal">
      <formula>"BAJA 2:2"</formula>
    </cfRule>
  </conditionalFormatting>
  <conditionalFormatting sqref="M20">
    <cfRule type="cellIs" dxfId="2614" priority="147" operator="equal">
      <formula>"BAJA 1:2"</formula>
    </cfRule>
  </conditionalFormatting>
  <conditionalFormatting sqref="M20">
    <cfRule type="cellIs" dxfId="2613" priority="148" operator="equal">
      <formula>"BAJA 3:1"</formula>
    </cfRule>
  </conditionalFormatting>
  <conditionalFormatting sqref="M20">
    <cfRule type="cellIs" dxfId="2612" priority="149" operator="equal">
      <formula>"BAJA 2:1"</formula>
    </cfRule>
  </conditionalFormatting>
  <conditionalFormatting sqref="M20">
    <cfRule type="cellIs" dxfId="2611" priority="150" operator="equal">
      <formula>"BAJA 1:1"</formula>
    </cfRule>
  </conditionalFormatting>
  <conditionalFormatting sqref="AV8 AV13 AV17 AV20">
    <cfRule type="cellIs" dxfId="2610" priority="151" operator="equal">
      <formula>"RARA VEZ"</formula>
    </cfRule>
  </conditionalFormatting>
  <conditionalFormatting sqref="AV8 AV13 AV17 AV20">
    <cfRule type="cellIs" dxfId="2609" priority="152" operator="equal">
      <formula>"IMPROBABLE"</formula>
    </cfRule>
  </conditionalFormatting>
  <conditionalFormatting sqref="AV8 AV13 AV17 AV20">
    <cfRule type="cellIs" dxfId="2608" priority="153" operator="equal">
      <formula>"POSIBLE"</formula>
    </cfRule>
  </conditionalFormatting>
  <conditionalFormatting sqref="AV8 AV13 AV17 AV20">
    <cfRule type="cellIs" dxfId="2607" priority="154" operator="equal">
      <formula>"PROBABLE"</formula>
    </cfRule>
  </conditionalFormatting>
  <conditionalFormatting sqref="AV8 AV13 AV17 AV20">
    <cfRule type="cellIs" dxfId="2606" priority="155" operator="equal">
      <formula>"CASI SEGURO"</formula>
    </cfRule>
  </conditionalFormatting>
  <conditionalFormatting sqref="AY8 AY13 AY17 AY20">
    <cfRule type="containsText" dxfId="2605" priority="156" stopIfTrue="1" operator="containsText" text="ALTA">
      <formula>NOT(ISERROR(SEARCH(("ALTA"),(AY8))))</formula>
    </cfRule>
  </conditionalFormatting>
  <conditionalFormatting sqref="AY8 AY13 AY17 AY20">
    <cfRule type="containsText" dxfId="2604" priority="157" stopIfTrue="1" operator="containsText" text="MEDIA">
      <formula>NOT(ISERROR(SEARCH(("MEDIA"),(AY8))))</formula>
    </cfRule>
  </conditionalFormatting>
  <conditionalFormatting sqref="AY8 AY13 AY17 AY20">
    <cfRule type="containsText" dxfId="2603" priority="158" stopIfTrue="1" operator="containsText" text="BAJA">
      <formula>NOT(ISERROR(SEARCH(("BAJA"),(AY8))))</formula>
    </cfRule>
  </conditionalFormatting>
  <conditionalFormatting sqref="AY8 AY13 AY17 AY20">
    <cfRule type="containsText" dxfId="2602" priority="159" stopIfTrue="1" operator="containsText" text="ALTO">
      <formula>NOT(ISERROR(SEARCH(("ALTO"),(AY8))))</formula>
    </cfRule>
  </conditionalFormatting>
  <conditionalFormatting sqref="AY8 AY13 AY17 AY20">
    <cfRule type="containsText" dxfId="2601" priority="160" stopIfTrue="1" operator="containsText" text="ALTO">
      <formula>NOT(ISERROR(SEARCH(("ALTO"),(AY8))))</formula>
    </cfRule>
  </conditionalFormatting>
  <conditionalFormatting sqref="AY8 AY13 AY17 AY20">
    <cfRule type="containsText" dxfId="2600" priority="161" stopIfTrue="1" operator="containsText" text="MEDIO">
      <formula>NOT(ISERROR(SEARCH(("MEDIO"),(AY8))))</formula>
    </cfRule>
  </conditionalFormatting>
  <conditionalFormatting sqref="AY8 AY13 AY17 AY20">
    <cfRule type="containsText" dxfId="2599" priority="162" stopIfTrue="1" operator="containsText" text="MEDIO">
      <formula>NOT(ISERROR(SEARCH(("MEDIO"),(AY8))))</formula>
    </cfRule>
  </conditionalFormatting>
  <conditionalFormatting sqref="AY8 AY13 AY17 AY20">
    <cfRule type="containsText" dxfId="2598" priority="163" stopIfTrue="1" operator="containsText" text="BAJO">
      <formula>NOT(ISERROR(SEARCH(("BAJO"),(AY8))))</formula>
    </cfRule>
  </conditionalFormatting>
  <conditionalFormatting sqref="AY8 AY13 AY17 AY20">
    <cfRule type="cellIs" dxfId="2597" priority="164" operator="equal">
      <formula>"INSIGNIFICANTE"</formula>
    </cfRule>
  </conditionalFormatting>
  <conditionalFormatting sqref="AY8 AY13 AY17 AY20">
    <cfRule type="cellIs" dxfId="2596" priority="165" operator="equal">
      <formula>"MENOR"</formula>
    </cfRule>
  </conditionalFormatting>
  <conditionalFormatting sqref="AY8 AY13 AY17 AY20">
    <cfRule type="cellIs" dxfId="2595" priority="166" operator="equal">
      <formula>"MODERADO"</formula>
    </cfRule>
  </conditionalFormatting>
  <conditionalFormatting sqref="AY8 AY13 AY17 AY20">
    <cfRule type="cellIs" dxfId="2594" priority="167" operator="equal">
      <formula>"MAYOR"</formula>
    </cfRule>
  </conditionalFormatting>
  <conditionalFormatting sqref="AY8 AY13 AY17 AY20">
    <cfRule type="cellIs" dxfId="2593" priority="168" operator="equal">
      <formula>"CATASTRÓFICO"</formula>
    </cfRule>
  </conditionalFormatting>
  <conditionalFormatting sqref="BA8 BA17 BA20 BA13">
    <cfRule type="cellIs" dxfId="2592" priority="169" operator="equal">
      <formula>"EXTREMA 5:5"</formula>
    </cfRule>
  </conditionalFormatting>
  <conditionalFormatting sqref="BA8 BA17 BA20 BA13">
    <cfRule type="cellIs" dxfId="2591" priority="170" operator="equal">
      <formula>"EXTREMA 4:5"</formula>
    </cfRule>
  </conditionalFormatting>
  <conditionalFormatting sqref="BA8 BA17 BA20 BA13">
    <cfRule type="cellIs" dxfId="2590" priority="171" operator="equal">
      <formula>"EXTREMA 3:5"</formula>
    </cfRule>
  </conditionalFormatting>
  <conditionalFormatting sqref="BA8 BA17 BA20 BA13">
    <cfRule type="cellIs" dxfId="2589" priority="172" operator="equal">
      <formula>"EXTREMA 2:5"</formula>
    </cfRule>
  </conditionalFormatting>
  <conditionalFormatting sqref="BA8 BA17 BA20 BA13">
    <cfRule type="cellIs" dxfId="2588" priority="173" operator="equal">
      <formula>"EXTREMA 5:4"</formula>
    </cfRule>
  </conditionalFormatting>
  <conditionalFormatting sqref="BA8 BA17 BA20 BA13">
    <cfRule type="cellIs" dxfId="2587" priority="174" operator="equal">
      <formula>"EXTREMA 4:4"</formula>
    </cfRule>
  </conditionalFormatting>
  <conditionalFormatting sqref="BA8 BA17 BA20 BA13">
    <cfRule type="cellIs" dxfId="2586" priority="175" operator="equal">
      <formula>"EXTREMA 3:4"</formula>
    </cfRule>
  </conditionalFormatting>
  <conditionalFormatting sqref="BA8 BA17 BA20 BA13">
    <cfRule type="cellIs" dxfId="2585" priority="176" operator="equal">
      <formula>"EXTREMA 5:3"</formula>
    </cfRule>
  </conditionalFormatting>
  <conditionalFormatting sqref="BA8 BA17 BA20 BA13">
    <cfRule type="cellIs" dxfId="2584" priority="177" operator="equal">
      <formula>"ALTA 1:5"</formula>
    </cfRule>
  </conditionalFormatting>
  <conditionalFormatting sqref="BA8 BA17 BA20 BA13">
    <cfRule type="cellIs" dxfId="2583" priority="178" operator="equal">
      <formula>"ALTA 2:4"</formula>
    </cfRule>
  </conditionalFormatting>
  <conditionalFormatting sqref="BA8 BA17 BA20 BA13">
    <cfRule type="cellIs" dxfId="2582" priority="179" operator="equal">
      <formula>"ALTA 1:4"</formula>
    </cfRule>
  </conditionalFormatting>
  <conditionalFormatting sqref="BA8 BA17 BA20 BA13">
    <cfRule type="cellIs" dxfId="2581" priority="180" operator="equal">
      <formula>"ALTA 4:3"</formula>
    </cfRule>
  </conditionalFormatting>
  <conditionalFormatting sqref="BA8 BA17 BA20 BA13">
    <cfRule type="cellIs" dxfId="2580" priority="181" operator="equal">
      <formula>"ALTA 3:3"</formula>
    </cfRule>
  </conditionalFormatting>
  <conditionalFormatting sqref="BA8 BA17 BA20 BA13">
    <cfRule type="cellIs" dxfId="2579" priority="182" operator="equal">
      <formula>"ALTA 5:2"</formula>
    </cfRule>
  </conditionalFormatting>
  <conditionalFormatting sqref="BA8 BA17 BA20 BA13">
    <cfRule type="cellIs" dxfId="2578" priority="183" operator="equal">
      <formula>"ALTA 4:2"</formula>
    </cfRule>
  </conditionalFormatting>
  <conditionalFormatting sqref="BA8 BA17 BA20 BA13">
    <cfRule type="cellIs" dxfId="2577" priority="184" operator="equal">
      <formula>"ALTA 5:1"</formula>
    </cfRule>
  </conditionalFormatting>
  <conditionalFormatting sqref="BA8 BA17 BA20 BA13">
    <cfRule type="cellIs" dxfId="2576" priority="185" operator="equal">
      <formula>"MODERADA 2:3"</formula>
    </cfRule>
  </conditionalFormatting>
  <conditionalFormatting sqref="BA8 BA17 BA20 BA13">
    <cfRule type="cellIs" dxfId="2575" priority="186" operator="equal">
      <formula>"MODERADA 1:3"</formula>
    </cfRule>
  </conditionalFormatting>
  <conditionalFormatting sqref="BA8 BA17 BA20 BA13">
    <cfRule type="cellIs" dxfId="2574" priority="187" operator="equal">
      <formula>"MODERADA 3:2"</formula>
    </cfRule>
  </conditionalFormatting>
  <conditionalFormatting sqref="BA8 BA17 BA20 BA13">
    <cfRule type="cellIs" dxfId="2573" priority="188" operator="equal">
      <formula>"MODERADA 4:1"</formula>
    </cfRule>
  </conditionalFormatting>
  <conditionalFormatting sqref="BA8 BA17 BA20 BA13">
    <cfRule type="cellIs" dxfId="2572" priority="189" operator="equal">
      <formula>"BAJA 2:2"</formula>
    </cfRule>
  </conditionalFormatting>
  <conditionalFormatting sqref="BA8 BA17 BA20 BA13">
    <cfRule type="cellIs" dxfId="2571" priority="190" operator="equal">
      <formula>"BAJA 1:2"</formula>
    </cfRule>
  </conditionalFormatting>
  <conditionalFormatting sqref="BA8 BA17 BA20 BA13">
    <cfRule type="cellIs" dxfId="2570" priority="191" operator="equal">
      <formula>"BAJA 3:1"</formula>
    </cfRule>
  </conditionalFormatting>
  <conditionalFormatting sqref="BA8 BA17 BA20 BA13">
    <cfRule type="cellIs" dxfId="2569" priority="192" operator="equal">
      <formula>"BAJA 2:1"</formula>
    </cfRule>
  </conditionalFormatting>
  <conditionalFormatting sqref="BA8 BA17 BA20 BA13">
    <cfRule type="cellIs" dxfId="2568" priority="193" operator="equal">
      <formula>"BAJA 1:1"</formula>
    </cfRule>
  </conditionalFormatting>
  <conditionalFormatting sqref="AZ8 AZ13 AZ17 AZ20">
    <cfRule type="containsText" dxfId="2567" priority="194" stopIfTrue="1" operator="containsText" text="ALTA">
      <formula>NOT(ISERROR(SEARCH(("ALTA"),(AZ8))))</formula>
    </cfRule>
  </conditionalFormatting>
  <conditionalFormatting sqref="AZ8 AZ13 AZ17 AZ20">
    <cfRule type="containsText" dxfId="2566" priority="195" stopIfTrue="1" operator="containsText" text="MEDIA">
      <formula>NOT(ISERROR(SEARCH(("MEDIA"),(AZ8))))</formula>
    </cfRule>
  </conditionalFormatting>
  <conditionalFormatting sqref="AZ8 AZ13 AZ17 AZ20">
    <cfRule type="containsText" dxfId="2565" priority="196" stopIfTrue="1" operator="containsText" text="BAJA">
      <formula>NOT(ISERROR(SEARCH(("BAJA"),(AZ8))))</formula>
    </cfRule>
  </conditionalFormatting>
  <conditionalFormatting sqref="AZ8 AZ13 AZ17 AZ20">
    <cfRule type="containsText" dxfId="2564" priority="197" stopIfTrue="1" operator="containsText" text="ALTO">
      <formula>NOT(ISERROR(SEARCH(("ALTO"),(AZ8))))</formula>
    </cfRule>
  </conditionalFormatting>
  <conditionalFormatting sqref="AZ8 AZ13 AZ17 AZ20">
    <cfRule type="containsText" dxfId="2563" priority="198" stopIfTrue="1" operator="containsText" text="ALTO">
      <formula>NOT(ISERROR(SEARCH(("ALTO"),(AZ8))))</formula>
    </cfRule>
  </conditionalFormatting>
  <conditionalFormatting sqref="AZ8 AZ13 AZ17 AZ20">
    <cfRule type="containsText" dxfId="2562" priority="199" stopIfTrue="1" operator="containsText" text="MEDIO">
      <formula>NOT(ISERROR(SEARCH(("MEDIO"),(AZ8))))</formula>
    </cfRule>
  </conditionalFormatting>
  <conditionalFormatting sqref="AZ8 AZ13 AZ17 AZ20">
    <cfRule type="containsText" dxfId="2561" priority="200" stopIfTrue="1" operator="containsText" text="MEDIO">
      <formula>NOT(ISERROR(SEARCH(("MEDIO"),(AZ8))))</formula>
    </cfRule>
  </conditionalFormatting>
  <conditionalFormatting sqref="AZ8 AZ13 AZ17 AZ20">
    <cfRule type="containsText" dxfId="2560" priority="201" stopIfTrue="1" operator="containsText" text="BAJO">
      <formula>NOT(ISERROR(SEARCH(("BAJO"),(AZ8))))</formula>
    </cfRule>
  </conditionalFormatting>
  <conditionalFormatting sqref="AZ8 AZ13 AZ17 AZ20">
    <cfRule type="cellIs" dxfId="2559" priority="202" operator="equal">
      <formula>"INSIGNIFICANTE"</formula>
    </cfRule>
  </conditionalFormatting>
  <conditionalFormatting sqref="AZ8 AZ13 AZ17 AZ20">
    <cfRule type="cellIs" dxfId="2558" priority="203" operator="equal">
      <formula>"MENOR"</formula>
    </cfRule>
  </conditionalFormatting>
  <conditionalFormatting sqref="AZ8 AZ13 AZ17 AZ20">
    <cfRule type="cellIs" dxfId="2557" priority="204" operator="equal">
      <formula>"MODERADO"</formula>
    </cfRule>
  </conditionalFormatting>
  <conditionalFormatting sqref="AZ8 AZ13 AZ17 AZ20">
    <cfRule type="cellIs" dxfId="2556" priority="205" operator="equal">
      <formula>"MAYOR"</formula>
    </cfRule>
  </conditionalFormatting>
  <conditionalFormatting sqref="AZ8 AZ13 AZ17 AZ20">
    <cfRule type="cellIs" dxfId="2555" priority="206" operator="equal">
      <formula>"CATASTRÓFICO"</formula>
    </cfRule>
  </conditionalFormatting>
  <dataValidations count="13">
    <dataValidation type="list" allowBlank="1" showErrorMessage="1" sqref="AK8:AK10 AK17:AK22" xr:uid="{00000000-0002-0000-0600-000000000000}">
      <formula1>$AK$96:$AK$97</formula1>
    </dataValidation>
    <dataValidation type="list" allowBlank="1" showInputMessage="1" prompt="CALIFIQUE - 1 - Rara vez_x000a_2 - Improbable_x000a_3 - Posible_x000a_4 - Probable_x000a_5 - Casi Seguro_x000a_" sqref="H8 AU8 H13 AU13 H17 AU17 H20 AU20" xr:uid="{00000000-0002-0000-0600-000001000000}">
      <formula1>$AI$26:$AI$30</formula1>
    </dataValidation>
    <dataValidation type="list" allowBlank="1" showErrorMessage="1" sqref="AT8 AW8 AT13 AW13 AT17 AW17 AT20 AW20" xr:uid="{00000000-0002-0000-0600-000002000000}">
      <formula1>$AT$96:$AT$98</formula1>
    </dataValidation>
    <dataValidation type="list" allowBlank="1" showErrorMessage="1" sqref="AA8:AA10 AA17:AA22" xr:uid="{00000000-0002-0000-0600-000003000000}">
      <formula1>$AA$96:$AA$97</formula1>
    </dataValidation>
    <dataValidation type="list" allowBlank="1" showErrorMessage="1" sqref="AE8:AE10 AE17:AE22" xr:uid="{00000000-0002-0000-0600-000004000000}">
      <formula1>$AE$96:$AE$97</formula1>
    </dataValidation>
    <dataValidation type="list" allowBlank="1" showInputMessage="1" showErrorMessage="1" prompt="CALIFIQUE - 1 - Insignificante_x000a_2 - Menor_x000a_3 - Moderado_x000a_4 - Mayor_x000a_5 - Catastrófico" sqref="J8 AX8 J13 AX13 J17 AX17 J20 AX20" xr:uid="{00000000-0002-0000-0600-000005000000}">
      <formula1>$AI$26:$AI$30</formula1>
    </dataValidation>
    <dataValidation type="list" allowBlank="1" showErrorMessage="1" sqref="AC8:AC10 AC17:AC22" xr:uid="{00000000-0002-0000-0600-000006000000}">
      <formula1>$AC$96:$AC$97</formula1>
    </dataValidation>
    <dataValidation type="list" allowBlank="1" showErrorMessage="1" sqref="AM8:AM10 AM13 AM17:AM22" xr:uid="{00000000-0002-0000-0600-000007000000}">
      <formula1>$AM$96:$AM$98</formula1>
    </dataValidation>
    <dataValidation type="list" allowBlank="1" showInputMessage="1" showErrorMessage="1" prompt="Seleccione el tipo de riesgo de acuerdo a la lista desplegable" sqref="G8 G13 G17 G20" xr:uid="{00000000-0002-0000-0600-000008000000}">
      <formula1>$AH$26:$AH$35</formula1>
    </dataValidation>
    <dataValidation type="list" allowBlank="1" showErrorMessage="1" sqref="AI8:AI10 AI17:AI22" xr:uid="{00000000-0002-0000-0600-000009000000}">
      <formula1>$AI$96:$AI$97</formula1>
    </dataValidation>
    <dataValidation type="list" allowBlank="1" showErrorMessage="1" sqref="S8 S13 S17 S20" xr:uid="{00000000-0002-0000-0600-00000A000000}">
      <formula1>$S$28:$S$31</formula1>
    </dataValidation>
    <dataValidation type="list" allowBlank="1" showErrorMessage="1" sqref="AQ8:AS8 AQ9:AR10 AQ13:AS13 AQ14:AR16 AQ17:AS17 AQ18:AR19 AQ20:AS20 AQ21:AR22" xr:uid="{00000000-0002-0000-0600-00000B000000}">
      <formula1>$AQ$96:$AQ$98</formula1>
    </dataValidation>
    <dataValidation type="list" allowBlank="1" showErrorMessage="1" sqref="AG8:AG10 AG17:AG22" xr:uid="{00000000-0002-0000-0600-00000C000000}">
      <formula1>$AG$96:$AG$98</formula1>
    </dataValidation>
  </dataValidations>
  <hyperlinks>
    <hyperlink ref="CE8" r:id="rId1" xr:uid="{00000000-0004-0000-0600-000000000000}"/>
  </hyperlinks>
  <pageMargins left="0.7" right="0.7" top="0.75" bottom="0.75" header="0" footer="0"/>
  <pageSetup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CG998"/>
  <sheetViews>
    <sheetView topLeftCell="Z5" zoomScale="70" zoomScaleNormal="70" workbookViewId="0">
      <selection sqref="A1:A3"/>
    </sheetView>
  </sheetViews>
  <sheetFormatPr baseColWidth="10" defaultColWidth="11.21875" defaultRowHeight="15" customHeight="1"/>
  <cols>
    <col min="1" max="1" width="17" customWidth="1"/>
    <col min="2" max="2" width="37.21875" customWidth="1"/>
    <col min="3" max="3" width="22.21875" customWidth="1"/>
    <col min="4" max="4" width="46.21875" customWidth="1"/>
    <col min="5" max="5" width="30.109375" customWidth="1"/>
    <col min="6" max="6" width="39.44140625" customWidth="1"/>
    <col min="7" max="7" width="19.44140625" customWidth="1"/>
    <col min="8" max="9" width="17.44140625" customWidth="1"/>
    <col min="10" max="10" width="11.5546875" customWidth="1"/>
    <col min="11" max="12" width="15" customWidth="1"/>
    <col min="13" max="13" width="13.88671875" customWidth="1"/>
    <col min="14" max="14" width="13.6640625" customWidth="1"/>
    <col min="15" max="15" width="20" customWidth="1"/>
    <col min="16" max="16" width="18.109375" customWidth="1"/>
    <col min="17" max="17" width="20.88671875" customWidth="1"/>
    <col min="18" max="18" width="20.33203125" customWidth="1"/>
    <col min="19" max="19" width="29.44140625" customWidth="1"/>
    <col min="20" max="20" width="37.33203125" customWidth="1"/>
    <col min="21" max="21" width="24.88671875" customWidth="1"/>
    <col min="22" max="22" width="9.44140625" customWidth="1"/>
    <col min="23" max="23" width="29.6640625" customWidth="1"/>
    <col min="24" max="24" width="33" customWidth="1"/>
    <col min="25" max="25" width="31.77734375" customWidth="1"/>
    <col min="26" max="26" width="19.33203125" customWidth="1"/>
    <col min="27" max="27" width="21.6640625" hidden="1" customWidth="1"/>
    <col min="28" max="28" width="4.5546875" hidden="1" customWidth="1"/>
    <col min="29" max="29" width="24.33203125" hidden="1" customWidth="1"/>
    <col min="30" max="30" width="4.6640625" hidden="1" customWidth="1"/>
    <col min="31" max="31" width="27.6640625" hidden="1" customWidth="1"/>
    <col min="32" max="32" width="5.5546875" hidden="1" customWidth="1"/>
    <col min="33" max="33" width="25.5546875" hidden="1" customWidth="1"/>
    <col min="34" max="34" width="5.77734375" hidden="1" customWidth="1"/>
    <col min="35" max="35" width="19.88671875" hidden="1" customWidth="1"/>
    <col min="36" max="36" width="5.109375" hidden="1" customWidth="1"/>
    <col min="37" max="37" width="22.88671875" hidden="1" customWidth="1"/>
    <col min="38" max="38" width="3.77734375" hidden="1" customWidth="1"/>
    <col min="39" max="39" width="20.6640625" hidden="1" customWidth="1"/>
    <col min="40" max="40" width="4.88671875" hidden="1" customWidth="1"/>
    <col min="41" max="41" width="8.44140625" hidden="1" customWidth="1"/>
    <col min="42" max="42" width="11.5546875" hidden="1" customWidth="1"/>
    <col min="43" max="43" width="12.77734375" hidden="1" customWidth="1"/>
    <col min="44" max="44" width="11.5546875" hidden="1" customWidth="1"/>
    <col min="45" max="45" width="15.44140625" hidden="1" customWidth="1"/>
    <col min="46" max="46" width="12.6640625" hidden="1" customWidth="1"/>
    <col min="47" max="47" width="11.5546875" hidden="1" customWidth="1"/>
    <col min="48" max="48" width="13.21875" hidden="1" customWidth="1"/>
    <col min="49" max="49" width="18.77734375" hidden="1" customWidth="1"/>
    <col min="50" max="50" width="11.5546875" hidden="1" customWidth="1"/>
    <col min="51" max="52" width="15" hidden="1" customWidth="1"/>
    <col min="53" max="53" width="12.5546875" hidden="1" customWidth="1"/>
    <col min="54" max="58" width="11.5546875" hidden="1" customWidth="1"/>
    <col min="59" max="59" width="22.21875" hidden="1" customWidth="1"/>
    <col min="60" max="62" width="11.5546875" hidden="1" customWidth="1"/>
    <col min="63" max="63" width="19.6640625" hidden="1" customWidth="1"/>
    <col min="64" max="64" width="16.109375" hidden="1" customWidth="1"/>
    <col min="65" max="65" width="11.5546875" hidden="1" customWidth="1"/>
    <col min="66" max="66" width="21.77734375" hidden="1" customWidth="1"/>
    <col min="67" max="67" width="16.33203125" hidden="1" customWidth="1"/>
    <col min="68" max="68" width="16.88671875" hidden="1" customWidth="1"/>
    <col min="69" max="69" width="17" hidden="1" customWidth="1"/>
    <col min="70" max="70" width="34.6640625" hidden="1" customWidth="1"/>
    <col min="71" max="71" width="29.33203125" hidden="1" customWidth="1"/>
    <col min="72" max="72" width="22.109375" hidden="1" customWidth="1"/>
    <col min="73" max="73" width="32.21875" hidden="1" customWidth="1"/>
    <col min="74" max="74" width="20" hidden="1" customWidth="1"/>
    <col min="75" max="76" width="31" hidden="1" customWidth="1"/>
    <col min="77" max="79" width="43.88671875" hidden="1" customWidth="1"/>
    <col min="80" max="80" width="39.109375" hidden="1" customWidth="1"/>
    <col min="81" max="81" width="53.109375" customWidth="1"/>
    <col min="82" max="82" width="15.6640625" customWidth="1"/>
    <col min="83" max="83" width="43.88671875" customWidth="1"/>
    <col min="84" max="84" width="39.109375" customWidth="1"/>
    <col min="85" max="85" width="39" customWidth="1"/>
  </cols>
  <sheetData>
    <row r="1" spans="1:85" ht="18">
      <c r="A1" s="445"/>
      <c r="B1" s="433" t="s">
        <v>0</v>
      </c>
      <c r="C1" s="421"/>
      <c r="D1" s="421"/>
      <c r="E1" s="421"/>
      <c r="F1" s="421"/>
      <c r="G1" s="421"/>
      <c r="H1" s="422"/>
      <c r="I1" s="42"/>
      <c r="J1" s="42"/>
      <c r="K1" s="42"/>
      <c r="L1" s="4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4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18">
      <c r="A2" s="435"/>
      <c r="B2" s="539" t="s">
        <v>197</v>
      </c>
      <c r="C2" s="421"/>
      <c r="D2" s="421"/>
      <c r="E2" s="421"/>
      <c r="F2" s="421"/>
      <c r="G2" s="421"/>
      <c r="H2" s="422"/>
      <c r="I2" s="42"/>
      <c r="J2" s="42"/>
      <c r="K2" s="42"/>
      <c r="L2" s="4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4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18">
      <c r="A3" s="436"/>
      <c r="B3" s="433" t="s">
        <v>2</v>
      </c>
      <c r="C3" s="421"/>
      <c r="D3" s="421"/>
      <c r="E3" s="421"/>
      <c r="F3" s="421"/>
      <c r="G3" s="421"/>
      <c r="H3" s="422"/>
      <c r="I3" s="42"/>
      <c r="J3" s="42"/>
      <c r="K3" s="42"/>
      <c r="L3" s="4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4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 customHeight="1">
      <c r="A4" s="12"/>
      <c r="B4" s="12"/>
      <c r="C4" s="12"/>
      <c r="D4" s="12"/>
      <c r="E4" s="43"/>
      <c r="F4" s="43"/>
      <c r="G4" s="2"/>
      <c r="H4" s="42"/>
      <c r="I4" s="42"/>
      <c r="J4" s="42"/>
      <c r="K4" s="42"/>
      <c r="L4" s="4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42"/>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c r="A5" s="474" t="s">
        <v>198</v>
      </c>
      <c r="B5" s="474" t="s">
        <v>199</v>
      </c>
      <c r="C5" s="474" t="s">
        <v>200</v>
      </c>
      <c r="D5" s="475" t="s">
        <v>201</v>
      </c>
      <c r="E5" s="421"/>
      <c r="F5" s="421"/>
      <c r="G5" s="421"/>
      <c r="H5" s="421"/>
      <c r="I5" s="421"/>
      <c r="J5" s="421"/>
      <c r="K5" s="421"/>
      <c r="L5" s="421"/>
      <c r="M5" s="422"/>
      <c r="N5" s="19"/>
      <c r="O5" s="19"/>
      <c r="P5" s="19"/>
      <c r="Q5" s="19"/>
      <c r="R5" s="19"/>
      <c r="S5" s="476"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488" t="s">
        <v>204</v>
      </c>
      <c r="AU5" s="451"/>
      <c r="AV5" s="451"/>
      <c r="AW5" s="451"/>
      <c r="AX5" s="451"/>
      <c r="AY5" s="451"/>
      <c r="AZ5" s="451"/>
      <c r="BA5" s="428"/>
      <c r="BB5" s="19"/>
      <c r="BC5" s="19"/>
      <c r="BD5" s="19"/>
      <c r="BE5" s="19"/>
      <c r="BF5" s="19"/>
      <c r="BG5" s="489" t="s">
        <v>347</v>
      </c>
      <c r="BH5" s="451"/>
      <c r="BI5" s="451"/>
      <c r="BJ5" s="451"/>
      <c r="BK5" s="428"/>
      <c r="BL5" s="504" t="s">
        <v>206</v>
      </c>
      <c r="BM5" s="451"/>
      <c r="BN5" s="451"/>
      <c r="BO5" s="451"/>
      <c r="BP5" s="451"/>
      <c r="BQ5" s="428"/>
      <c r="BR5" s="505" t="s">
        <v>207</v>
      </c>
      <c r="BS5" s="463"/>
      <c r="BT5" s="464"/>
      <c r="BU5" s="506" t="s">
        <v>208</v>
      </c>
      <c r="BV5" s="463"/>
      <c r="BW5" s="463"/>
      <c r="BX5" s="464"/>
      <c r="BY5" s="484" t="s">
        <v>209</v>
      </c>
      <c r="BZ5" s="451"/>
      <c r="CA5" s="451"/>
      <c r="CB5" s="466"/>
      <c r="CC5" s="484" t="s">
        <v>210</v>
      </c>
      <c r="CD5" s="451"/>
      <c r="CE5" s="451"/>
      <c r="CF5" s="451"/>
      <c r="CG5" s="428"/>
    </row>
    <row r="6" spans="1:85">
      <c r="A6" s="435"/>
      <c r="B6" s="435"/>
      <c r="C6" s="435"/>
      <c r="D6" s="476" t="s">
        <v>211</v>
      </c>
      <c r="E6" s="476" t="s">
        <v>348</v>
      </c>
      <c r="F6" s="476" t="s">
        <v>213</v>
      </c>
      <c r="G6" s="477" t="s">
        <v>214</v>
      </c>
      <c r="H6" s="478" t="s">
        <v>215</v>
      </c>
      <c r="I6" s="428"/>
      <c r="J6" s="478" t="s">
        <v>216</v>
      </c>
      <c r="K6" s="428"/>
      <c r="L6" s="44"/>
      <c r="M6" s="476" t="s">
        <v>217</v>
      </c>
      <c r="N6" s="19"/>
      <c r="O6" s="19"/>
      <c r="P6" s="19"/>
      <c r="Q6" s="19"/>
      <c r="R6" s="19"/>
      <c r="S6" s="435"/>
      <c r="T6" s="440" t="s">
        <v>218</v>
      </c>
      <c r="U6" s="421"/>
      <c r="V6" s="421"/>
      <c r="W6" s="421"/>
      <c r="X6" s="421"/>
      <c r="Y6" s="421"/>
      <c r="Z6" s="422"/>
      <c r="AA6" s="502" t="s">
        <v>219</v>
      </c>
      <c r="AB6" s="421"/>
      <c r="AC6" s="421"/>
      <c r="AD6" s="421"/>
      <c r="AE6" s="421"/>
      <c r="AF6" s="421"/>
      <c r="AG6" s="421"/>
      <c r="AH6" s="421"/>
      <c r="AI6" s="421"/>
      <c r="AJ6" s="421"/>
      <c r="AK6" s="421"/>
      <c r="AL6" s="421"/>
      <c r="AM6" s="421"/>
      <c r="AN6" s="421"/>
      <c r="AO6" s="421"/>
      <c r="AP6" s="422"/>
      <c r="AQ6" s="503" t="s">
        <v>220</v>
      </c>
      <c r="AR6" s="503" t="s">
        <v>221</v>
      </c>
      <c r="AS6" s="503"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99.75">
      <c r="A7" s="436"/>
      <c r="B7" s="436"/>
      <c r="C7" s="436"/>
      <c r="D7" s="436"/>
      <c r="E7" s="436"/>
      <c r="F7" s="436"/>
      <c r="G7" s="436"/>
      <c r="H7" s="431"/>
      <c r="I7" s="432"/>
      <c r="J7" s="431"/>
      <c r="K7" s="432"/>
      <c r="L7" s="44"/>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45" t="s">
        <v>235</v>
      </c>
      <c r="AB7" s="46" t="s">
        <v>236</v>
      </c>
      <c r="AC7" s="45" t="s">
        <v>969</v>
      </c>
      <c r="AD7" s="46" t="s">
        <v>236</v>
      </c>
      <c r="AE7" s="45" t="s">
        <v>970</v>
      </c>
      <c r="AF7" s="46" t="s">
        <v>236</v>
      </c>
      <c r="AG7" s="45" t="s">
        <v>971</v>
      </c>
      <c r="AH7" s="46" t="s">
        <v>236</v>
      </c>
      <c r="AI7" s="45" t="s">
        <v>972</v>
      </c>
      <c r="AJ7" s="46" t="s">
        <v>236</v>
      </c>
      <c r="AK7" s="45" t="s">
        <v>241</v>
      </c>
      <c r="AL7" s="46" t="s">
        <v>236</v>
      </c>
      <c r="AM7" s="46" t="s">
        <v>242</v>
      </c>
      <c r="AN7" s="46" t="s">
        <v>236</v>
      </c>
      <c r="AO7" s="47" t="s">
        <v>243</v>
      </c>
      <c r="AP7" s="45" t="s">
        <v>244</v>
      </c>
      <c r="AQ7" s="436"/>
      <c r="AR7" s="436"/>
      <c r="AS7" s="436"/>
      <c r="AT7" s="48" t="s">
        <v>245</v>
      </c>
      <c r="AU7" s="485" t="s">
        <v>215</v>
      </c>
      <c r="AV7" s="422"/>
      <c r="AW7" s="48" t="s">
        <v>246</v>
      </c>
      <c r="AX7" s="485" t="s">
        <v>216</v>
      </c>
      <c r="AY7" s="422"/>
      <c r="AZ7" s="44"/>
      <c r="BA7" s="48" t="s">
        <v>247</v>
      </c>
      <c r="BB7" s="19" t="s">
        <v>223</v>
      </c>
      <c r="BC7" s="19" t="s">
        <v>224</v>
      </c>
      <c r="BD7" s="19" t="s">
        <v>225</v>
      </c>
      <c r="BE7" s="19" t="s">
        <v>226</v>
      </c>
      <c r="BF7" s="19" t="s">
        <v>227</v>
      </c>
      <c r="BG7" s="49" t="s">
        <v>248</v>
      </c>
      <c r="BH7" s="49" t="s">
        <v>249</v>
      </c>
      <c r="BI7" s="49" t="s">
        <v>250</v>
      </c>
      <c r="BJ7" s="49" t="s">
        <v>251</v>
      </c>
      <c r="BK7" s="49" t="s">
        <v>252</v>
      </c>
      <c r="BL7" s="50" t="s">
        <v>253</v>
      </c>
      <c r="BM7" s="50" t="s">
        <v>254</v>
      </c>
      <c r="BN7" s="50" t="s">
        <v>249</v>
      </c>
      <c r="BO7" s="50" t="s">
        <v>255</v>
      </c>
      <c r="BP7" s="50" t="s">
        <v>256</v>
      </c>
      <c r="BQ7" s="50" t="s">
        <v>257</v>
      </c>
      <c r="BR7" s="51" t="s">
        <v>258</v>
      </c>
      <c r="BS7" s="51" t="s">
        <v>259</v>
      </c>
      <c r="BT7" s="51" t="s">
        <v>260</v>
      </c>
      <c r="BU7" s="52" t="s">
        <v>258</v>
      </c>
      <c r="BV7" s="52" t="s">
        <v>259</v>
      </c>
      <c r="BW7" s="52" t="s">
        <v>260</v>
      </c>
      <c r="BX7" s="196" t="s">
        <v>261</v>
      </c>
      <c r="BY7" s="51" t="s">
        <v>258</v>
      </c>
      <c r="BZ7" s="51" t="s">
        <v>259</v>
      </c>
      <c r="CA7" s="51" t="s">
        <v>260</v>
      </c>
      <c r="CB7" s="54" t="s">
        <v>261</v>
      </c>
      <c r="CC7" s="51" t="s">
        <v>258</v>
      </c>
      <c r="CD7" s="51" t="s">
        <v>259</v>
      </c>
      <c r="CE7" s="51" t="s">
        <v>260</v>
      </c>
      <c r="CF7" s="51" t="s">
        <v>261</v>
      </c>
      <c r="CG7" s="51" t="s">
        <v>262</v>
      </c>
    </row>
    <row r="8" spans="1:85" ht="99" customHeight="1">
      <c r="A8" s="445" t="s">
        <v>973</v>
      </c>
      <c r="B8" s="454" t="s">
        <v>974</v>
      </c>
      <c r="C8" s="454" t="s">
        <v>975</v>
      </c>
      <c r="D8" s="454" t="s">
        <v>976</v>
      </c>
      <c r="E8" s="454" t="s">
        <v>977</v>
      </c>
      <c r="F8" s="454" t="s">
        <v>978</v>
      </c>
      <c r="G8" s="445" t="s">
        <v>55</v>
      </c>
      <c r="H8" s="569">
        <v>4</v>
      </c>
      <c r="I8" s="561" t="str">
        <f>IF(H8=5,"CASI SEGURO",IF(H8=4,"PROBABLE",IF(H8=3,"POSIBLE",IF(H8=2,"IMPROBABLE","RARA VEZ"))))</f>
        <v>PROBABLE</v>
      </c>
      <c r="J8" s="569">
        <v>3</v>
      </c>
      <c r="K8" s="561" t="str">
        <f>IF(J8=1,"INSIGNIFICANTE",IF(J8=2,"MENOR",IF(J8=3,"MODERADO",IF(J8=4,"MAYOR","CATASTRÓFICO"))))</f>
        <v>MODERADO</v>
      </c>
      <c r="L8" s="561">
        <f>IF(J8=2,H8+20,IF(J8=3,H8+30,IF(J8=4,H8+40,IF(J8=5,H8+50,H8+10))))</f>
        <v>34</v>
      </c>
      <c r="M8" s="562" t="str">
        <f>IF(J8=1,$N$8,IF(J8=2,$O$8,IF(J8=3,$P$8,IF(J8=4,$Q$8,$R$8))))</f>
        <v>ALTA 4:3</v>
      </c>
      <c r="N8" s="563" t="str">
        <f>IF($L8=11,"BAJA 1:1",IF($L8=12,"BAJA 2:1",IF($L8=13,"BAJA 3:1",IF($L8=14,"MODERADA 4:1","ALTA 5:1"))))</f>
        <v>ALTA 5:1</v>
      </c>
      <c r="O8" s="564" t="str">
        <f>IF($L8=21,"BAJA 1:2",IF($L8=22,"BAJA 2:2",IF($L8=23,"MODERADA 3:2",IF($L8=24,"ALTA 4:2","ALTA 5:2"))))</f>
        <v>ALTA 5:2</v>
      </c>
      <c r="P8" s="564" t="str">
        <f>IF($L8=31,"MODERADA 1:3",IF($L8=32,"MODERADA 2:3",IF($L8=33,"ALTA 3:3",IF($L8=34,"ALTA 4:3","EXTREMA 5:3"))))</f>
        <v>ALTA 4:3</v>
      </c>
      <c r="Q8" s="564" t="str">
        <f>IF($L8=41,"ALTA 1:4",IF($L8=42,"ALTA 2:4",IF($L8=43,"EXTREMA 3:4",IF($L8=44,"EXTREMA 4:4","EXTREMA 5:4"))))</f>
        <v>EXTREMA 5:4</v>
      </c>
      <c r="R8" s="565" t="str">
        <f>IF($L8=51,"ALTA 1:5",IF($L8=52,"EXTREMA 2:5",IF($L8=53,"EXTREMA 3:5",IF($L8=54,"EXTREMA 4:5","EXTREMA 5:5"))))</f>
        <v>EXTREMA 5:5</v>
      </c>
      <c r="S8" s="445" t="s">
        <v>269</v>
      </c>
      <c r="T8" s="103" t="s">
        <v>979</v>
      </c>
      <c r="U8" s="7" t="s">
        <v>980</v>
      </c>
      <c r="V8" s="7" t="s">
        <v>457</v>
      </c>
      <c r="W8" s="7" t="s">
        <v>981</v>
      </c>
      <c r="X8" s="7" t="s">
        <v>982</v>
      </c>
      <c r="Y8" s="103" t="s">
        <v>983</v>
      </c>
      <c r="Z8" s="197" t="s">
        <v>360</v>
      </c>
      <c r="AA8" s="184" t="s">
        <v>277</v>
      </c>
      <c r="AB8" s="184">
        <f t="shared" ref="AB8:AB11" si="0">IF(AA8 = "Asignado",$AB$104,IF(AA8="No asignado",0,""))</f>
        <v>15</v>
      </c>
      <c r="AC8" s="184" t="s">
        <v>278</v>
      </c>
      <c r="AD8" s="184">
        <f t="shared" ref="AD8:AD11" si="1">IF(AC8 = "Adecuado",$AB$104,IF(AC8="No adecuado",0,""))</f>
        <v>15</v>
      </c>
      <c r="AE8" s="184" t="s">
        <v>279</v>
      </c>
      <c r="AF8" s="184">
        <f t="shared" ref="AF8:AF11" si="2">IF(AE8 = "Oportuna",$AB$104,IF(AE8="Inoportuna",0,""))</f>
        <v>15</v>
      </c>
      <c r="AG8" s="184" t="s">
        <v>276</v>
      </c>
      <c r="AH8" s="184">
        <f t="shared" ref="AH8:AH11" si="3">IF(AG8 = "Prevenir",$AB$104,IF(AG8="Detectar",$AB$105,IF(AG8="No es un control",0,"")))</f>
        <v>15</v>
      </c>
      <c r="AI8" s="184" t="s">
        <v>280</v>
      </c>
      <c r="AJ8" s="184">
        <f t="shared" ref="AJ8:AJ11" si="4">IF(AI8 = "Confiable",$AB$104,IF(AI8="No confiable",0,""))</f>
        <v>15</v>
      </c>
      <c r="AK8" s="198" t="s">
        <v>281</v>
      </c>
      <c r="AL8" s="184">
        <f t="shared" ref="AL8:AL11" si="5">IF(AK8 = "Se investigan y resuelven oportunamente",$AB$104,IF(AK8="No se investigan y resuelven oportunamente",0,""))</f>
        <v>15</v>
      </c>
      <c r="AM8" s="184" t="s">
        <v>282</v>
      </c>
      <c r="AN8" s="184">
        <f t="shared" ref="AN8:AN11" si="6">IF(AM8 = "Completa",$AN$104,IF(AM8="Incompleta",$AN$105,IF(AM8="No existe",0,"")))</f>
        <v>10</v>
      </c>
      <c r="AO8" s="184">
        <f t="shared" ref="AO8:AO11" si="7">+AB8+AD8+AF8+AH8+AJ8+AL8+AN8</f>
        <v>100</v>
      </c>
      <c r="AP8" s="184" t="str">
        <f>+IF(AO8&gt;96,"Fuerte",IF(AO8&lt;86,"Débil","Moderado"))</f>
        <v>Fuerte</v>
      </c>
      <c r="AQ8" s="184" t="s">
        <v>283</v>
      </c>
      <c r="AR8" s="184" t="s">
        <v>283</v>
      </c>
      <c r="AS8" s="568" t="s">
        <v>283</v>
      </c>
      <c r="AT8" s="569" t="s">
        <v>284</v>
      </c>
      <c r="AU8" s="569">
        <v>2</v>
      </c>
      <c r="AV8" s="561" t="str">
        <f>IF(AU8=5,"CASI SEGURO",IF(AU8=4,"PROBABLE",IF(AU8=3,"POSIBLE",IF(AU8=2,"IMPROBABLE","RARA VEZ"))))</f>
        <v>IMPROBABLE</v>
      </c>
      <c r="AW8" s="569" t="s">
        <v>284</v>
      </c>
      <c r="AX8" s="569">
        <v>3</v>
      </c>
      <c r="AY8" s="561" t="str">
        <f>IF(AX8=1,"INSIGNIFICANTE",IF(AX8=2,"MENOR",IF(AX8=3,"MODERADO",IF(AX8=4,"MAYOR","CATASTRÓFICO"))))</f>
        <v>MODERADO</v>
      </c>
      <c r="AZ8" s="561">
        <f>IF(AX8=2,AU8+20,IF(AX8=3,AU8+30,IF(AX8=4,AU8+40,IF(AX8=5,AU8+50,AU8+10))))</f>
        <v>32</v>
      </c>
      <c r="BA8" s="562" t="str">
        <f>IF(AX8=1,$BB8,IF(AX8=2,$BC$8,IF(AX8=3,$BD$8,IF(AX8=4,$BE$8,$BF$8))))</f>
        <v>MODERADA 2:3</v>
      </c>
      <c r="BB8" s="563" t="str">
        <f>IF($AZ8=11,"BAJA 1:1",IF($AZ8=12,"BAJA 2:1",IF($AZ8=13,"BAJA 3:1",IF($AZ8=14,"MODERADA 4:1","ALTA 5:1"))))</f>
        <v>ALTA 5:1</v>
      </c>
      <c r="BC8" s="564" t="str">
        <f>IF($AZ8=21,"BAJA 1:2",IF($AZ8=22,"BAJA 2:2",IF($AZ8=23,"MODERADA 3:2",IF($AZ8=24,"ALTA 4:2","ALTA 5:2"))))</f>
        <v>ALTA 5:2</v>
      </c>
      <c r="BD8" s="564" t="str">
        <f>IF($AZ8=31,"MODERADA 1:3",IF($AZ8=32,"MODERADA 2:3",IF($AZ8=33,"ALTA 3:3",IF($AZ8=34,"ALTA 4:3","EXTREMA 5:3"))))</f>
        <v>MODERADA 2:3</v>
      </c>
      <c r="BE8" s="564" t="str">
        <f>IF($AZ8=41,"ALTA 1:4",IF($AZ8=42,"ALTA 2:4",IF($AZ8=43,"EXTREMA 3:4",IF($AZ8=44,"EXTREMA 4:4","EXTREMA 5:4"))))</f>
        <v>EXTREMA 5:4</v>
      </c>
      <c r="BF8" s="565" t="str">
        <f>IF($AZ8=51,"ALTA 1:5",IF($AZ8=52,"EXTREMA 2:5",IF($AZ8=53,"EXTREMA 3:5",IF($AZ8=54,"EXTREMA 4:5","EXTREMA 5:5"))))</f>
        <v>EXTREMA 5:5</v>
      </c>
      <c r="BG8" s="566" t="s">
        <v>984</v>
      </c>
      <c r="BH8" s="566" t="s">
        <v>985</v>
      </c>
      <c r="BI8" s="567">
        <v>43831</v>
      </c>
      <c r="BJ8" s="567">
        <v>44196</v>
      </c>
      <c r="BK8" s="566" t="s">
        <v>986</v>
      </c>
      <c r="BL8" s="569"/>
      <c r="BM8" s="569"/>
      <c r="BN8" s="569"/>
      <c r="BO8" s="569"/>
      <c r="BP8" s="569"/>
      <c r="BQ8" s="569"/>
      <c r="BR8" s="584" t="s">
        <v>987</v>
      </c>
      <c r="BS8" s="573" t="s">
        <v>988</v>
      </c>
      <c r="BT8" s="584" t="s">
        <v>989</v>
      </c>
      <c r="BU8" s="573" t="s">
        <v>990</v>
      </c>
      <c r="BV8" s="573" t="s">
        <v>506</v>
      </c>
      <c r="BW8" s="590" t="s">
        <v>991</v>
      </c>
      <c r="BX8" s="524" t="s">
        <v>992</v>
      </c>
      <c r="BY8" s="591" t="s">
        <v>993</v>
      </c>
      <c r="BZ8" s="586" t="s">
        <v>994</v>
      </c>
      <c r="CA8" s="587" t="s">
        <v>995</v>
      </c>
      <c r="CB8" s="552" t="s">
        <v>996</v>
      </c>
      <c r="CC8" s="588" t="s">
        <v>997</v>
      </c>
      <c r="CD8" s="544"/>
      <c r="CE8" s="589" t="s">
        <v>998</v>
      </c>
      <c r="CF8" s="554" t="s">
        <v>999</v>
      </c>
      <c r="CG8" s="35"/>
    </row>
    <row r="9" spans="1:85" ht="90.75" customHeight="1">
      <c r="A9" s="435"/>
      <c r="B9" s="435"/>
      <c r="C9" s="435"/>
      <c r="D9" s="435"/>
      <c r="E9" s="435"/>
      <c r="F9" s="435"/>
      <c r="G9" s="435"/>
      <c r="H9" s="435"/>
      <c r="I9" s="435"/>
      <c r="J9" s="435"/>
      <c r="K9" s="435"/>
      <c r="L9" s="435"/>
      <c r="M9" s="435"/>
      <c r="N9" s="429"/>
      <c r="O9" s="460"/>
      <c r="P9" s="460"/>
      <c r="Q9" s="460"/>
      <c r="R9" s="430"/>
      <c r="S9" s="435"/>
      <c r="T9" s="103" t="s">
        <v>1000</v>
      </c>
      <c r="U9" s="7" t="s">
        <v>980</v>
      </c>
      <c r="V9" s="7" t="s">
        <v>774</v>
      </c>
      <c r="W9" s="7" t="s">
        <v>1001</v>
      </c>
      <c r="X9" s="199" t="s">
        <v>1002</v>
      </c>
      <c r="Y9" s="103" t="s">
        <v>1003</v>
      </c>
      <c r="Z9" s="89" t="s">
        <v>383</v>
      </c>
      <c r="AA9" s="71" t="s">
        <v>277</v>
      </c>
      <c r="AB9" s="184">
        <f t="shared" si="0"/>
        <v>15</v>
      </c>
      <c r="AC9" s="71" t="s">
        <v>278</v>
      </c>
      <c r="AD9" s="184">
        <f t="shared" si="1"/>
        <v>15</v>
      </c>
      <c r="AE9" s="71" t="s">
        <v>279</v>
      </c>
      <c r="AF9" s="184">
        <f t="shared" si="2"/>
        <v>15</v>
      </c>
      <c r="AG9" s="71" t="s">
        <v>337</v>
      </c>
      <c r="AH9" s="184">
        <f t="shared" si="3"/>
        <v>10</v>
      </c>
      <c r="AI9" s="71" t="s">
        <v>280</v>
      </c>
      <c r="AJ9" s="184">
        <f t="shared" si="4"/>
        <v>15</v>
      </c>
      <c r="AK9" s="6" t="s">
        <v>281</v>
      </c>
      <c r="AL9" s="184">
        <f t="shared" si="5"/>
        <v>15</v>
      </c>
      <c r="AM9" s="71" t="s">
        <v>282</v>
      </c>
      <c r="AN9" s="184">
        <f t="shared" si="6"/>
        <v>10</v>
      </c>
      <c r="AO9" s="71">
        <f t="shared" si="7"/>
        <v>95</v>
      </c>
      <c r="AP9" s="71" t="str">
        <f t="shared" ref="AP9:AP11" si="8">+IF(AO9&gt;96,"Fuerte",IF(AO9&lt;85,"Débil","Moderado"))</f>
        <v>Moderado</v>
      </c>
      <c r="AQ9" s="71" t="s">
        <v>283</v>
      </c>
      <c r="AR9" s="184" t="s">
        <v>283</v>
      </c>
      <c r="AS9" s="435"/>
      <c r="AT9" s="435"/>
      <c r="AU9" s="435"/>
      <c r="AV9" s="435"/>
      <c r="AW9" s="435"/>
      <c r="AX9" s="435"/>
      <c r="AY9" s="435"/>
      <c r="AZ9" s="435"/>
      <c r="BA9" s="435"/>
      <c r="BB9" s="429"/>
      <c r="BC9" s="460"/>
      <c r="BD9" s="460"/>
      <c r="BE9" s="460"/>
      <c r="BF9" s="430"/>
      <c r="BG9" s="435"/>
      <c r="BH9" s="435"/>
      <c r="BI9" s="435"/>
      <c r="BJ9" s="435"/>
      <c r="BK9" s="435"/>
      <c r="BL9" s="435"/>
      <c r="BM9" s="435"/>
      <c r="BN9" s="435"/>
      <c r="BO9" s="435"/>
      <c r="BP9" s="435"/>
      <c r="BQ9" s="435"/>
      <c r="BR9" s="435"/>
      <c r="BS9" s="435"/>
      <c r="BT9" s="435"/>
      <c r="BU9" s="435"/>
      <c r="BV9" s="435"/>
      <c r="BW9" s="515"/>
      <c r="BX9" s="435"/>
      <c r="BY9" s="435"/>
      <c r="BZ9" s="435"/>
      <c r="CA9" s="515"/>
      <c r="CB9" s="429"/>
      <c r="CC9" s="435"/>
      <c r="CD9" s="435"/>
      <c r="CE9" s="435"/>
      <c r="CF9" s="435"/>
      <c r="CG9" s="35"/>
    </row>
    <row r="10" spans="1:85" ht="27" customHeight="1">
      <c r="A10" s="435"/>
      <c r="B10" s="435"/>
      <c r="C10" s="435"/>
      <c r="D10" s="435"/>
      <c r="E10" s="435"/>
      <c r="F10" s="435"/>
      <c r="G10" s="435"/>
      <c r="H10" s="435"/>
      <c r="I10" s="435"/>
      <c r="J10" s="435"/>
      <c r="K10" s="435"/>
      <c r="L10" s="435"/>
      <c r="M10" s="435"/>
      <c r="N10" s="429"/>
      <c r="O10" s="460"/>
      <c r="P10" s="460"/>
      <c r="Q10" s="460"/>
      <c r="R10" s="430"/>
      <c r="S10" s="435"/>
      <c r="T10" s="103" t="s">
        <v>1004</v>
      </c>
      <c r="U10" s="7" t="s">
        <v>980</v>
      </c>
      <c r="V10" s="7" t="s">
        <v>1005</v>
      </c>
      <c r="W10" s="7" t="s">
        <v>1006</v>
      </c>
      <c r="X10" s="7" t="s">
        <v>1007</v>
      </c>
      <c r="Y10" s="103" t="s">
        <v>1008</v>
      </c>
      <c r="Z10" s="89" t="s">
        <v>360</v>
      </c>
      <c r="AA10" s="71" t="s">
        <v>277</v>
      </c>
      <c r="AB10" s="184">
        <f t="shared" si="0"/>
        <v>15</v>
      </c>
      <c r="AC10" s="71" t="s">
        <v>278</v>
      </c>
      <c r="AD10" s="184">
        <f t="shared" si="1"/>
        <v>15</v>
      </c>
      <c r="AE10" s="71" t="s">
        <v>279</v>
      </c>
      <c r="AF10" s="184">
        <f t="shared" si="2"/>
        <v>15</v>
      </c>
      <c r="AG10" s="71" t="s">
        <v>276</v>
      </c>
      <c r="AH10" s="184">
        <f t="shared" si="3"/>
        <v>15</v>
      </c>
      <c r="AI10" s="71" t="s">
        <v>280</v>
      </c>
      <c r="AJ10" s="184">
        <f t="shared" si="4"/>
        <v>15</v>
      </c>
      <c r="AK10" s="6" t="s">
        <v>281</v>
      </c>
      <c r="AL10" s="184">
        <f t="shared" si="5"/>
        <v>15</v>
      </c>
      <c r="AM10" s="71" t="s">
        <v>282</v>
      </c>
      <c r="AN10" s="184">
        <f t="shared" si="6"/>
        <v>10</v>
      </c>
      <c r="AO10" s="71">
        <f t="shared" si="7"/>
        <v>100</v>
      </c>
      <c r="AP10" s="71" t="str">
        <f t="shared" si="8"/>
        <v>Fuerte</v>
      </c>
      <c r="AQ10" s="71" t="s">
        <v>283</v>
      </c>
      <c r="AR10" s="184" t="s">
        <v>283</v>
      </c>
      <c r="AS10" s="435"/>
      <c r="AT10" s="435"/>
      <c r="AU10" s="435"/>
      <c r="AV10" s="435"/>
      <c r="AW10" s="435"/>
      <c r="AX10" s="435"/>
      <c r="AY10" s="435"/>
      <c r="AZ10" s="435"/>
      <c r="BA10" s="435"/>
      <c r="BB10" s="429"/>
      <c r="BC10" s="460"/>
      <c r="BD10" s="460"/>
      <c r="BE10" s="460"/>
      <c r="BF10" s="430"/>
      <c r="BG10" s="435"/>
      <c r="BH10" s="435"/>
      <c r="BI10" s="435"/>
      <c r="BJ10" s="435"/>
      <c r="BK10" s="435"/>
      <c r="BL10" s="435"/>
      <c r="BM10" s="435"/>
      <c r="BN10" s="435"/>
      <c r="BO10" s="435"/>
      <c r="BP10" s="435"/>
      <c r="BQ10" s="435"/>
      <c r="BR10" s="435"/>
      <c r="BS10" s="435"/>
      <c r="BT10" s="435"/>
      <c r="BU10" s="435"/>
      <c r="BV10" s="435"/>
      <c r="BW10" s="515"/>
      <c r="BX10" s="435"/>
      <c r="BY10" s="435"/>
      <c r="BZ10" s="435"/>
      <c r="CA10" s="515"/>
      <c r="CB10" s="429"/>
      <c r="CC10" s="435"/>
      <c r="CD10" s="435"/>
      <c r="CE10" s="435"/>
      <c r="CF10" s="435"/>
      <c r="CG10" s="35"/>
    </row>
    <row r="11" spans="1:85" ht="20.25" customHeight="1">
      <c r="A11" s="435"/>
      <c r="B11" s="435"/>
      <c r="C11" s="435"/>
      <c r="D11" s="435"/>
      <c r="E11" s="435"/>
      <c r="F11" s="435"/>
      <c r="G11" s="435"/>
      <c r="H11" s="435"/>
      <c r="I11" s="435"/>
      <c r="J11" s="435"/>
      <c r="K11" s="435"/>
      <c r="L11" s="435"/>
      <c r="M11" s="435"/>
      <c r="N11" s="429"/>
      <c r="O11" s="460"/>
      <c r="P11" s="460"/>
      <c r="Q11" s="460"/>
      <c r="R11" s="430"/>
      <c r="S11" s="435"/>
      <c r="T11" s="576" t="s">
        <v>1009</v>
      </c>
      <c r="U11" s="585" t="s">
        <v>980</v>
      </c>
      <c r="V11" s="585" t="s">
        <v>1010</v>
      </c>
      <c r="W11" s="585" t="s">
        <v>1011</v>
      </c>
      <c r="X11" s="585" t="s">
        <v>1012</v>
      </c>
      <c r="Y11" s="576" t="s">
        <v>1013</v>
      </c>
      <c r="Z11" s="585" t="s">
        <v>360</v>
      </c>
      <c r="AA11" s="585" t="s">
        <v>277</v>
      </c>
      <c r="AB11" s="585">
        <f t="shared" si="0"/>
        <v>15</v>
      </c>
      <c r="AC11" s="585" t="s">
        <v>278</v>
      </c>
      <c r="AD11" s="585">
        <f t="shared" si="1"/>
        <v>15</v>
      </c>
      <c r="AE11" s="585" t="s">
        <v>279</v>
      </c>
      <c r="AF11" s="585">
        <f t="shared" si="2"/>
        <v>15</v>
      </c>
      <c r="AG11" s="585" t="s">
        <v>276</v>
      </c>
      <c r="AH11" s="585">
        <f t="shared" si="3"/>
        <v>15</v>
      </c>
      <c r="AI11" s="585" t="s">
        <v>280</v>
      </c>
      <c r="AJ11" s="585">
        <f t="shared" si="4"/>
        <v>15</v>
      </c>
      <c r="AK11" s="585" t="s">
        <v>281</v>
      </c>
      <c r="AL11" s="585">
        <f t="shared" si="5"/>
        <v>15</v>
      </c>
      <c r="AM11" s="434" t="s">
        <v>282</v>
      </c>
      <c r="AN11" s="434">
        <f t="shared" si="6"/>
        <v>10</v>
      </c>
      <c r="AO11" s="434">
        <f t="shared" si="7"/>
        <v>100</v>
      </c>
      <c r="AP11" s="434" t="str">
        <f t="shared" si="8"/>
        <v>Fuerte</v>
      </c>
      <c r="AQ11" s="434" t="s">
        <v>283</v>
      </c>
      <c r="AR11" s="434" t="s">
        <v>283</v>
      </c>
      <c r="AS11" s="435"/>
      <c r="AT11" s="435"/>
      <c r="AU11" s="435"/>
      <c r="AV11" s="435"/>
      <c r="AW11" s="435"/>
      <c r="AX11" s="435"/>
      <c r="AY11" s="435"/>
      <c r="AZ11" s="435"/>
      <c r="BA11" s="435"/>
      <c r="BB11" s="429"/>
      <c r="BC11" s="460"/>
      <c r="BD11" s="460"/>
      <c r="BE11" s="460"/>
      <c r="BF11" s="430"/>
      <c r="BG11" s="435"/>
      <c r="BH11" s="435"/>
      <c r="BI11" s="435"/>
      <c r="BJ11" s="435"/>
      <c r="BK11" s="435"/>
      <c r="BL11" s="435"/>
      <c r="BM11" s="435"/>
      <c r="BN11" s="435"/>
      <c r="BO11" s="435"/>
      <c r="BP11" s="435"/>
      <c r="BQ11" s="435"/>
      <c r="BR11" s="435"/>
      <c r="BS11" s="435"/>
      <c r="BT11" s="435"/>
      <c r="BU11" s="435"/>
      <c r="BV11" s="435"/>
      <c r="BW11" s="515"/>
      <c r="BX11" s="435"/>
      <c r="BY11" s="435"/>
      <c r="BZ11" s="435"/>
      <c r="CA11" s="515"/>
      <c r="CB11" s="429"/>
      <c r="CC11" s="435"/>
      <c r="CD11" s="435"/>
      <c r="CE11" s="435"/>
      <c r="CF11" s="435"/>
      <c r="CG11" s="35"/>
    </row>
    <row r="12" spans="1:85">
      <c r="A12" s="436"/>
      <c r="B12" s="436"/>
      <c r="C12" s="436"/>
      <c r="D12" s="436"/>
      <c r="E12" s="436"/>
      <c r="F12" s="436"/>
      <c r="G12" s="436"/>
      <c r="H12" s="435"/>
      <c r="I12" s="513"/>
      <c r="J12" s="435"/>
      <c r="K12" s="513"/>
      <c r="L12" s="513"/>
      <c r="M12" s="513"/>
      <c r="N12" s="429"/>
      <c r="O12" s="460"/>
      <c r="P12" s="460"/>
      <c r="Q12" s="460"/>
      <c r="R12" s="430"/>
      <c r="S12" s="436"/>
      <c r="T12" s="436"/>
      <c r="U12" s="436"/>
      <c r="V12" s="436"/>
      <c r="W12" s="436"/>
      <c r="X12" s="436"/>
      <c r="Y12" s="436"/>
      <c r="Z12" s="436"/>
      <c r="AA12" s="436"/>
      <c r="AB12" s="436"/>
      <c r="AC12" s="436"/>
      <c r="AD12" s="436"/>
      <c r="AE12" s="436"/>
      <c r="AF12" s="436"/>
      <c r="AG12" s="436"/>
      <c r="AH12" s="436"/>
      <c r="AI12" s="436"/>
      <c r="AJ12" s="436"/>
      <c r="AK12" s="436"/>
      <c r="AL12" s="436"/>
      <c r="AM12" s="436"/>
      <c r="AN12" s="436"/>
      <c r="AO12" s="436"/>
      <c r="AP12" s="436"/>
      <c r="AQ12" s="436"/>
      <c r="AR12" s="436"/>
      <c r="AS12" s="436"/>
      <c r="AT12" s="436"/>
      <c r="AU12" s="436"/>
      <c r="AV12" s="436"/>
      <c r="AW12" s="436"/>
      <c r="AX12" s="436"/>
      <c r="AY12" s="436"/>
      <c r="AZ12" s="436"/>
      <c r="BA12" s="436"/>
      <c r="BB12" s="429"/>
      <c r="BC12" s="460"/>
      <c r="BD12" s="460"/>
      <c r="BE12" s="460"/>
      <c r="BF12" s="430"/>
      <c r="BG12" s="436"/>
      <c r="BH12" s="436"/>
      <c r="BI12" s="436"/>
      <c r="BJ12" s="436"/>
      <c r="BK12" s="436"/>
      <c r="BL12" s="436"/>
      <c r="BM12" s="436"/>
      <c r="BN12" s="436"/>
      <c r="BO12" s="436"/>
      <c r="BP12" s="436"/>
      <c r="BQ12" s="436"/>
      <c r="BR12" s="436"/>
      <c r="BS12" s="436"/>
      <c r="BT12" s="436"/>
      <c r="BU12" s="436"/>
      <c r="BV12" s="436"/>
      <c r="BW12" s="498"/>
      <c r="BX12" s="436"/>
      <c r="BY12" s="436"/>
      <c r="BZ12" s="436"/>
      <c r="CA12" s="498"/>
      <c r="CB12" s="431"/>
      <c r="CC12" s="436"/>
      <c r="CD12" s="436"/>
      <c r="CE12" s="436"/>
      <c r="CF12" s="436"/>
      <c r="CG12" s="35"/>
    </row>
    <row r="13" spans="1:85" ht="43.5" customHeight="1">
      <c r="A13" s="445" t="s">
        <v>973</v>
      </c>
      <c r="B13" s="454" t="s">
        <v>974</v>
      </c>
      <c r="C13" s="454" t="s">
        <v>1014</v>
      </c>
      <c r="D13" s="454" t="s">
        <v>1015</v>
      </c>
      <c r="E13" s="454" t="s">
        <v>1016</v>
      </c>
      <c r="F13" s="454" t="s">
        <v>1017</v>
      </c>
      <c r="G13" s="445" t="s">
        <v>318</v>
      </c>
      <c r="H13" s="445">
        <v>4</v>
      </c>
      <c r="I13" s="550" t="str">
        <f>IF(H13=5,"CASI SEGURO",IF(H13=4,"PROBABLE",IF(H13=3,"POSIBLE",IF(H13=2,"IMPROBABLE","RARA VEZ"))))</f>
        <v>PROBABLE</v>
      </c>
      <c r="J13" s="445">
        <v>3</v>
      </c>
      <c r="K13" s="550" t="str">
        <f>IF(J13=1,"INSIGNIFICANTE",IF(J13=2,"MENOR",IF(J13=3,"MODERADO",IF(J13=4,"MAYOR","CATASTRÓFICO"))))</f>
        <v>MODERADO</v>
      </c>
      <c r="L13" s="550">
        <f>IF(J13=2,H13+20,IF(J13=3,H13+30,IF(J13=4,H13+40,IF(J13=5,H13+50,H13+10))))</f>
        <v>34</v>
      </c>
      <c r="M13" s="558" t="str">
        <f>IF(J13=1,N13,IF(J13=2,O13,IF(J13=3,P13,IF(J13=4,Q13,R13))))</f>
        <v>ALTA 4:3</v>
      </c>
      <c r="N13" s="563" t="str">
        <f>IF($L13=11,"BAJA 1:1",IF($L13=12,"BAJA 2:1",IF($L13=13,"BAJA 3:1",IF($L13=14,"MODERADA 4:1","ALTA 5:1"))))</f>
        <v>ALTA 5:1</v>
      </c>
      <c r="O13" s="564" t="str">
        <f>IF($L13=21,"BAJA 1:2",IF($L13=22,"BAJA 2:2",IF($L13=23,"MODERADA 3:2",IF($L13=24,"ALTA 4:2","ALTA 5:2"))))</f>
        <v>ALTA 5:2</v>
      </c>
      <c r="P13" s="564" t="str">
        <f>IF($L13=31,"MODERADA 1:3",IF($L13=32,"MODERADA 2:3",IF($L13=33,"ALTA 3:3",IF($L13=34,"ALTA 4:3","EXTREMA 5:3"))))</f>
        <v>ALTA 4:3</v>
      </c>
      <c r="Q13" s="564" t="str">
        <f>IF($L13=41,"ALTA 1:4",IF($L13=42,"ALTA 2:4",IF($L13=43,"EXTREMA 3:4",IF($L13=44,"EXTREMA 4:4","EXTREMA 5:4"))))</f>
        <v>EXTREMA 5:4</v>
      </c>
      <c r="R13" s="565" t="str">
        <f>IF($L13=51,"ALTA 1:5",IF($L13=52,"EXTREMA 2:5",IF($L13=53,"EXTREMA 3:5",IF($L13=54,"EXTREMA 4:5","EXTREMA 5:5"))))</f>
        <v>EXTREMA 5:5</v>
      </c>
      <c r="S13" s="445" t="s">
        <v>269</v>
      </c>
      <c r="T13" s="576" t="s">
        <v>1018</v>
      </c>
      <c r="U13" s="585" t="s">
        <v>1019</v>
      </c>
      <c r="V13" s="585" t="s">
        <v>390</v>
      </c>
      <c r="W13" s="585" t="s">
        <v>1020</v>
      </c>
      <c r="X13" s="585" t="s">
        <v>1021</v>
      </c>
      <c r="Y13" s="576" t="s">
        <v>1022</v>
      </c>
      <c r="Z13" s="585" t="s">
        <v>360</v>
      </c>
      <c r="AA13" s="585" t="s">
        <v>277</v>
      </c>
      <c r="AB13" s="585">
        <f>IF(AA13 = "Asignado",$AB$104,IF(AA13="No asignado",0,""))</f>
        <v>15</v>
      </c>
      <c r="AC13" s="585" t="s">
        <v>278</v>
      </c>
      <c r="AD13" s="585">
        <f>IF(AC13 = "Adecuado",$AB$104,IF(AC13="No adecuado",0,""))</f>
        <v>15</v>
      </c>
      <c r="AE13" s="585" t="s">
        <v>279</v>
      </c>
      <c r="AF13" s="585">
        <f>IF(AE13 = "Oportuna",$AB$104,IF(AE13="Inoportuna",0,""))</f>
        <v>15</v>
      </c>
      <c r="AG13" s="585" t="s">
        <v>276</v>
      </c>
      <c r="AH13" s="585">
        <f>IF(AG13 = "Prevenir",$AB$104,IF(AG13="Detectar",$AB$105,IF(AG13="No es un control",0,"")))</f>
        <v>15</v>
      </c>
      <c r="AI13" s="585" t="s">
        <v>280</v>
      </c>
      <c r="AJ13" s="585">
        <f>IF(AI13 = "Confiable",$AB$104,IF(AI13="No confiable",0,""))</f>
        <v>15</v>
      </c>
      <c r="AK13" s="585" t="s">
        <v>281</v>
      </c>
      <c r="AL13" s="585">
        <f>IF(AK13 = "Se investigan y resuelven oportunamente",$AB$104,IF(AK13="No se investigan y resuelven oportunamente",0,""))</f>
        <v>15</v>
      </c>
      <c r="AM13" s="434" t="s">
        <v>282</v>
      </c>
      <c r="AN13" s="434">
        <f>IF(AM13 = "Completa",$AN$104,IF(AM13="Incompleta",$AN$105,IF(AM13="No existe",0,"")))</f>
        <v>10</v>
      </c>
      <c r="AO13" s="434">
        <f>+AB13+AD13+AF13+AH13+AJ13+AL13+AN13</f>
        <v>100</v>
      </c>
      <c r="AP13" s="434" t="str">
        <f>+IF(AO13&gt;96,"Fuerte",IF(AO13&lt;85,"Débil","Moderado"))</f>
        <v>Fuerte</v>
      </c>
      <c r="AQ13" s="434" t="s">
        <v>283</v>
      </c>
      <c r="AR13" s="434" t="s">
        <v>283</v>
      </c>
      <c r="AS13" s="458" t="s">
        <v>283</v>
      </c>
      <c r="AT13" s="445" t="s">
        <v>284</v>
      </c>
      <c r="AU13" s="445">
        <v>2</v>
      </c>
      <c r="AV13" s="550" t="str">
        <f>IF(AU13=5,"CASI SEGURO",IF(AU13=4,"PROBABLE",IF(AU13=3,"POSIBLE",IF(AU13=2,"IMPROBABLE","RARA VEZ"))))</f>
        <v>IMPROBABLE</v>
      </c>
      <c r="AW13" s="445" t="s">
        <v>284</v>
      </c>
      <c r="AX13" s="445">
        <v>3</v>
      </c>
      <c r="AY13" s="550" t="str">
        <f>IF(AX13=1,"INSIGNIFICANTE",IF(AX13=2,"MENOR",IF(AX13=3,"MODERADO",IF(AX13=4,"MAYOR","CATASTRÓFICO"))))</f>
        <v>MODERADO</v>
      </c>
      <c r="AZ13" s="550">
        <f>IF(AX13=2,AU13+20,IF(AX13=3,AU13+30,IF(AX13=4,AU13+40,IF(AX13=5,AU13+50,AU13+10))))</f>
        <v>32</v>
      </c>
      <c r="BA13" s="558" t="str">
        <f>IF(AX13=1,$BB13,IF(AX13=2,$BC$8,IF(AX13=3,$BD$8,IF(AX13=4,$BE$8,$BF$8))))</f>
        <v>MODERADA 2:3</v>
      </c>
      <c r="BB13" s="563" t="str">
        <f>IF($AZ13=11,"BAJA 1:1",IF($AZ13=12,"BAJA 2:1",IF($AZ13=13,"BAJA 3:1",IF($AZ13=14,"MODERADA 4:1","ALTA 5:1"))))</f>
        <v>ALTA 5:1</v>
      </c>
      <c r="BC13" s="564" t="str">
        <f>IF($AZ13=21,"BAJA 1:2",IF($AZ13=22,"BAJA 2:2",IF($AZ13=23,"MODERADA 3:2",IF($AZ13=24,"ALTA 4:2","ALTA 5:2"))))</f>
        <v>ALTA 5:2</v>
      </c>
      <c r="BD13" s="564" t="str">
        <f>IF($AZ13=31,"MODERADA 1:3",IF($AZ13=32,"MODERADA 2:3",IF($AZ13=33,"ALTA 3:3",IF($AZ13=34,"ALTA 4:3","EXTREMA 5:3"))))</f>
        <v>MODERADA 2:3</v>
      </c>
      <c r="BE13" s="564" t="str">
        <f>IF($AZ13=41,"ALTA 1:4",IF($AZ13=42,"ALTA 2:4",IF($AZ13=43,"EXTREMA 3:4",IF($AZ13=44,"EXTREMA 4:4","EXTREMA 5:4"))))</f>
        <v>EXTREMA 5:4</v>
      </c>
      <c r="BF13" s="565" t="str">
        <f>IF($AZ13=51,"ALTA 1:5",IF($AZ13=52,"EXTREMA 2:5",IF($AZ13=53,"EXTREMA 3:5",IF($AZ13=54,"EXTREMA 4:5","EXTREMA 5:5"))))</f>
        <v>EXTREMA 5:5</v>
      </c>
      <c r="BG13" s="530" t="s">
        <v>1023</v>
      </c>
      <c r="BH13" s="566" t="s">
        <v>985</v>
      </c>
      <c r="BI13" s="567">
        <v>43831</v>
      </c>
      <c r="BJ13" s="567">
        <v>44196</v>
      </c>
      <c r="BK13" s="530" t="s">
        <v>1024</v>
      </c>
      <c r="BL13" s="445"/>
      <c r="BM13" s="445"/>
      <c r="BN13" s="445"/>
      <c r="BO13" s="445"/>
      <c r="BP13" s="445"/>
      <c r="BQ13" s="445"/>
      <c r="BR13" s="545" t="s">
        <v>1025</v>
      </c>
      <c r="BS13" s="545" t="s">
        <v>1026</v>
      </c>
      <c r="BT13" s="545" t="s">
        <v>1027</v>
      </c>
      <c r="BU13" s="545" t="s">
        <v>1028</v>
      </c>
      <c r="BV13" s="545" t="s">
        <v>506</v>
      </c>
      <c r="BW13" s="556" t="s">
        <v>1029</v>
      </c>
      <c r="BX13" s="585" t="s">
        <v>1030</v>
      </c>
      <c r="BY13" s="544" t="s">
        <v>1031</v>
      </c>
      <c r="BZ13" s="544" t="s">
        <v>1032</v>
      </c>
      <c r="CA13" s="557" t="s">
        <v>1033</v>
      </c>
      <c r="CB13" s="592" t="s">
        <v>1034</v>
      </c>
      <c r="CC13" s="589" t="s">
        <v>1035</v>
      </c>
      <c r="CD13" s="544" t="s">
        <v>1032</v>
      </c>
      <c r="CE13" s="589" t="s">
        <v>1036</v>
      </c>
      <c r="CF13" s="593" t="s">
        <v>1037</v>
      </c>
      <c r="CG13" s="35"/>
    </row>
    <row r="14" spans="1:85" ht="50.25" customHeight="1">
      <c r="A14" s="435"/>
      <c r="B14" s="435"/>
      <c r="C14" s="435"/>
      <c r="D14" s="435"/>
      <c r="E14" s="435"/>
      <c r="F14" s="435"/>
      <c r="G14" s="435"/>
      <c r="H14" s="435"/>
      <c r="I14" s="435"/>
      <c r="J14" s="435"/>
      <c r="K14" s="435"/>
      <c r="L14" s="435"/>
      <c r="M14" s="435"/>
      <c r="N14" s="429"/>
      <c r="O14" s="460"/>
      <c r="P14" s="460"/>
      <c r="Q14" s="460"/>
      <c r="R14" s="430"/>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29"/>
      <c r="BC14" s="460"/>
      <c r="BD14" s="460"/>
      <c r="BE14" s="460"/>
      <c r="BF14" s="430"/>
      <c r="BG14" s="435"/>
      <c r="BH14" s="435"/>
      <c r="BI14" s="435"/>
      <c r="BJ14" s="435"/>
      <c r="BK14" s="435"/>
      <c r="BL14" s="435"/>
      <c r="BM14" s="435"/>
      <c r="BN14" s="435"/>
      <c r="BO14" s="435"/>
      <c r="BP14" s="435"/>
      <c r="BQ14" s="435"/>
      <c r="BR14" s="435"/>
      <c r="BS14" s="435"/>
      <c r="BT14" s="435"/>
      <c r="BU14" s="435"/>
      <c r="BV14" s="435"/>
      <c r="BW14" s="515"/>
      <c r="BX14" s="435"/>
      <c r="BY14" s="435"/>
      <c r="BZ14" s="435"/>
      <c r="CA14" s="515"/>
      <c r="CB14" s="429"/>
      <c r="CC14" s="435"/>
      <c r="CD14" s="435"/>
      <c r="CE14" s="435"/>
      <c r="CF14" s="435"/>
      <c r="CG14" s="35"/>
    </row>
    <row r="15" spans="1:85" ht="27" customHeight="1">
      <c r="A15" s="435"/>
      <c r="B15" s="435"/>
      <c r="C15" s="435"/>
      <c r="D15" s="435"/>
      <c r="E15" s="435"/>
      <c r="F15" s="435"/>
      <c r="G15" s="435"/>
      <c r="H15" s="435"/>
      <c r="I15" s="435"/>
      <c r="J15" s="435"/>
      <c r="K15" s="435"/>
      <c r="L15" s="435"/>
      <c r="M15" s="435"/>
      <c r="N15" s="429"/>
      <c r="O15" s="460"/>
      <c r="P15" s="460"/>
      <c r="Q15" s="460"/>
      <c r="R15" s="430"/>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29"/>
      <c r="BC15" s="460"/>
      <c r="BD15" s="460"/>
      <c r="BE15" s="460"/>
      <c r="BF15" s="430"/>
      <c r="BG15" s="435"/>
      <c r="BH15" s="435"/>
      <c r="BI15" s="435"/>
      <c r="BJ15" s="435"/>
      <c r="BK15" s="435"/>
      <c r="BL15" s="435"/>
      <c r="BM15" s="435"/>
      <c r="BN15" s="435"/>
      <c r="BO15" s="435"/>
      <c r="BP15" s="435"/>
      <c r="BQ15" s="435"/>
      <c r="BR15" s="435"/>
      <c r="BS15" s="435"/>
      <c r="BT15" s="435"/>
      <c r="BU15" s="435"/>
      <c r="BV15" s="435"/>
      <c r="BW15" s="515"/>
      <c r="BX15" s="435"/>
      <c r="BY15" s="435"/>
      <c r="BZ15" s="435"/>
      <c r="CA15" s="515"/>
      <c r="CB15" s="429"/>
      <c r="CC15" s="435"/>
      <c r="CD15" s="435"/>
      <c r="CE15" s="435"/>
      <c r="CF15" s="435"/>
      <c r="CG15" s="35"/>
    </row>
    <row r="16" spans="1:85" ht="48" customHeight="1">
      <c r="A16" s="435"/>
      <c r="B16" s="435"/>
      <c r="C16" s="435"/>
      <c r="D16" s="435"/>
      <c r="E16" s="435"/>
      <c r="F16" s="435"/>
      <c r="G16" s="435"/>
      <c r="H16" s="435"/>
      <c r="I16" s="435"/>
      <c r="J16" s="435"/>
      <c r="K16" s="435"/>
      <c r="L16" s="435"/>
      <c r="M16" s="435"/>
      <c r="N16" s="429"/>
      <c r="O16" s="460"/>
      <c r="P16" s="460"/>
      <c r="Q16" s="460"/>
      <c r="R16" s="430"/>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29"/>
      <c r="BC16" s="460"/>
      <c r="BD16" s="460"/>
      <c r="BE16" s="460"/>
      <c r="BF16" s="430"/>
      <c r="BG16" s="435"/>
      <c r="BH16" s="435"/>
      <c r="BI16" s="435"/>
      <c r="BJ16" s="435"/>
      <c r="BK16" s="435"/>
      <c r="BL16" s="435"/>
      <c r="BM16" s="435"/>
      <c r="BN16" s="435"/>
      <c r="BO16" s="435"/>
      <c r="BP16" s="435"/>
      <c r="BQ16" s="435"/>
      <c r="BR16" s="435"/>
      <c r="BS16" s="435"/>
      <c r="BT16" s="435"/>
      <c r="BU16" s="435"/>
      <c r="BV16" s="435"/>
      <c r="BW16" s="515"/>
      <c r="BX16" s="435"/>
      <c r="BY16" s="435"/>
      <c r="BZ16" s="435"/>
      <c r="CA16" s="515"/>
      <c r="CB16" s="429"/>
      <c r="CC16" s="435"/>
      <c r="CD16" s="435"/>
      <c r="CE16" s="435"/>
      <c r="CF16" s="435"/>
      <c r="CG16" s="35"/>
    </row>
    <row r="17" spans="1:85" ht="82.5" customHeight="1">
      <c r="A17" s="436"/>
      <c r="B17" s="436"/>
      <c r="C17" s="436"/>
      <c r="D17" s="436"/>
      <c r="E17" s="435"/>
      <c r="F17" s="435"/>
      <c r="G17" s="436"/>
      <c r="H17" s="435"/>
      <c r="I17" s="513"/>
      <c r="J17" s="435"/>
      <c r="K17" s="513"/>
      <c r="L17" s="513"/>
      <c r="M17" s="513"/>
      <c r="N17" s="429"/>
      <c r="O17" s="460"/>
      <c r="P17" s="460"/>
      <c r="Q17" s="460"/>
      <c r="R17" s="430"/>
      <c r="S17" s="436"/>
      <c r="T17" s="436"/>
      <c r="U17" s="436"/>
      <c r="V17" s="436"/>
      <c r="W17" s="436"/>
      <c r="X17" s="436"/>
      <c r="Y17" s="436"/>
      <c r="Z17" s="436"/>
      <c r="AA17" s="436"/>
      <c r="AB17" s="436"/>
      <c r="AC17" s="436"/>
      <c r="AD17" s="436"/>
      <c r="AE17" s="436"/>
      <c r="AF17" s="436"/>
      <c r="AG17" s="436"/>
      <c r="AH17" s="436"/>
      <c r="AI17" s="436"/>
      <c r="AJ17" s="436"/>
      <c r="AK17" s="436"/>
      <c r="AL17" s="436"/>
      <c r="AM17" s="436"/>
      <c r="AN17" s="436"/>
      <c r="AO17" s="436"/>
      <c r="AP17" s="436"/>
      <c r="AQ17" s="436"/>
      <c r="AR17" s="436"/>
      <c r="AS17" s="436"/>
      <c r="AT17" s="436"/>
      <c r="AU17" s="436"/>
      <c r="AV17" s="436"/>
      <c r="AW17" s="436"/>
      <c r="AX17" s="436"/>
      <c r="AY17" s="436"/>
      <c r="AZ17" s="436"/>
      <c r="BA17" s="436"/>
      <c r="BB17" s="429"/>
      <c r="BC17" s="460"/>
      <c r="BD17" s="460"/>
      <c r="BE17" s="460"/>
      <c r="BF17" s="430"/>
      <c r="BG17" s="436"/>
      <c r="BH17" s="436"/>
      <c r="BI17" s="436"/>
      <c r="BJ17" s="436"/>
      <c r="BK17" s="436"/>
      <c r="BL17" s="436"/>
      <c r="BM17" s="436"/>
      <c r="BN17" s="436"/>
      <c r="BO17" s="436"/>
      <c r="BP17" s="436"/>
      <c r="BQ17" s="436"/>
      <c r="BR17" s="436"/>
      <c r="BS17" s="436"/>
      <c r="BT17" s="436"/>
      <c r="BU17" s="436"/>
      <c r="BV17" s="436"/>
      <c r="BW17" s="498"/>
      <c r="BX17" s="436"/>
      <c r="BY17" s="436"/>
      <c r="BZ17" s="436"/>
      <c r="CA17" s="498"/>
      <c r="CB17" s="431"/>
      <c r="CC17" s="436"/>
      <c r="CD17" s="436"/>
      <c r="CE17" s="436"/>
      <c r="CF17" s="436"/>
      <c r="CG17" s="35"/>
    </row>
    <row r="18" spans="1:85" ht="66" customHeight="1">
      <c r="A18" s="445" t="s">
        <v>973</v>
      </c>
      <c r="B18" s="454" t="s">
        <v>974</v>
      </c>
      <c r="C18" s="454" t="s">
        <v>1038</v>
      </c>
      <c r="D18" s="454" t="s">
        <v>1039</v>
      </c>
      <c r="E18" s="454" t="s">
        <v>1040</v>
      </c>
      <c r="F18" s="454" t="s">
        <v>1041</v>
      </c>
      <c r="G18" s="445" t="s">
        <v>55</v>
      </c>
      <c r="H18" s="445">
        <v>4</v>
      </c>
      <c r="I18" s="550" t="str">
        <f>IF(H18=5,"CASI SEGURO",IF(H18=4,"PROBABLE",IF(H18=3,"POSIBLE",IF(H18=2,"IMPROBABLE","RARA VEZ"))))</f>
        <v>PROBABLE</v>
      </c>
      <c r="J18" s="445">
        <v>4</v>
      </c>
      <c r="K18" s="550" t="str">
        <f>IF(J18=1,"INSIGNIFICANTE",IF(J18=2,"MENOR",IF(J18=3,"MODERADO",IF(J18=4,"MAYOR","CATASTRÓFICO"))))</f>
        <v>MAYOR</v>
      </c>
      <c r="L18" s="550">
        <f>IF(J18=2,H18+20,IF(J18=3,H18+30,IF(J18=4,H18+40,IF(J18=5,H18+50,H18+10))))</f>
        <v>44</v>
      </c>
      <c r="M18" s="558" t="str">
        <f>IF(J18=1,N18,IF(J18=2,O18,IF(J18=3,P18,IF(J18=4,Q18,R18))))</f>
        <v>EXTREMA 4:4</v>
      </c>
      <c r="N18" s="563" t="str">
        <f>IF($L18=11,"BAJA 1:1",IF($L18=12,"BAJA 2:1",IF($L18=13,"BAJA 3:1",IF($L18=14,"MODERADA 4:1","ALTA 5:1"))))</f>
        <v>ALTA 5:1</v>
      </c>
      <c r="O18" s="564" t="str">
        <f>IF($L18=21,"BAJA 1:2",IF($L18=22,"BAJA 2:2",IF($L18=23,"MODERADA 3:2",IF($L18=24,"ALTA 4:2","ALTA 5:2"))))</f>
        <v>ALTA 5:2</v>
      </c>
      <c r="P18" s="564" t="str">
        <f>IF($L18=31,"MODERADA 1:3",IF($L18=32,"MODERADA 2:3",IF($L18=33,"ALTA 3:3",IF($L18=34,"ALTA 4:3","EXTREMA 5:3"))))</f>
        <v>EXTREMA 5:3</v>
      </c>
      <c r="Q18" s="564" t="str">
        <f>IF($L18=41,"ALTA 1:4",IF($L18=42,"ALTA 2:4",IF($L18=43,"EXTREMA 3:4",IF($L18=44,"EXTREMA 4:4","EXTREMA 5:4"))))</f>
        <v>EXTREMA 4:4</v>
      </c>
      <c r="R18" s="565" t="str">
        <f>IF($L18=51,"ALTA 1:5",IF($L18=52,"EXTREMA 2:5",IF($L18=53,"EXTREMA 3:5",IF($L18=54,"EXTREMA 4:5","EXTREMA 5:5"))))</f>
        <v>EXTREMA 5:5</v>
      </c>
      <c r="S18" s="445" t="s">
        <v>269</v>
      </c>
      <c r="T18" s="103" t="s">
        <v>1042</v>
      </c>
      <c r="U18" s="7" t="s">
        <v>1043</v>
      </c>
      <c r="V18" s="7" t="s">
        <v>1044</v>
      </c>
      <c r="W18" s="7" t="s">
        <v>1045</v>
      </c>
      <c r="X18" s="10" t="s">
        <v>1046</v>
      </c>
      <c r="Y18" s="103" t="s">
        <v>1047</v>
      </c>
      <c r="Z18" s="30" t="s">
        <v>360</v>
      </c>
      <c r="AA18" s="6" t="s">
        <v>277</v>
      </c>
      <c r="AB18" s="201">
        <f t="shared" ref="AB18:AB20" si="9">IF(AA18 = "Asignado",$AB$104,IF(AA18="No asignado",0,""))</f>
        <v>15</v>
      </c>
      <c r="AC18" s="6" t="s">
        <v>278</v>
      </c>
      <c r="AD18" s="201">
        <f t="shared" ref="AD18:AD20" si="10">IF(AC18 = "Adecuado",$AB$104,IF(AC18="No adecuado",0,""))</f>
        <v>15</v>
      </c>
      <c r="AE18" s="6" t="s">
        <v>279</v>
      </c>
      <c r="AF18" s="201">
        <f t="shared" ref="AF18:AF20" si="11">IF(AE18 = "Oportuna",$AB$104,IF(AE18="Inoportuna",0,""))</f>
        <v>15</v>
      </c>
      <c r="AG18" s="6" t="s">
        <v>276</v>
      </c>
      <c r="AH18" s="201">
        <f t="shared" ref="AH18:AH20" si="12">IF(AG18 = "Prevenir",$AB$104,IF(AG18="Detectar",$AB$105,IF(AG18="No es un control",0,"")))</f>
        <v>15</v>
      </c>
      <c r="AI18" s="6" t="s">
        <v>280</v>
      </c>
      <c r="AJ18" s="147">
        <f t="shared" ref="AJ18:AJ20" si="13">IF(AI18 = "Confiable",$AB$104,IF(AI18="No confiable",0,""))</f>
        <v>15</v>
      </c>
      <c r="AK18" s="10" t="s">
        <v>281</v>
      </c>
      <c r="AL18" s="147">
        <f t="shared" ref="AL18:AL20" si="14">IF(AK18 = "Se investigan y resuelven oportunamente",$AB$104,IF(AK18="No se investigan y resuelven oportunamente",0,""))</f>
        <v>15</v>
      </c>
      <c r="AM18" s="6" t="s">
        <v>282</v>
      </c>
      <c r="AN18" s="184">
        <f t="shared" ref="AN18:AN20" si="15">IF(AM18 = "Completa",$AN$104,IF(AM18="Incompleta",$AN$105,IF(AM18="No existe",0,"")))</f>
        <v>10</v>
      </c>
      <c r="AO18" s="71">
        <f t="shared" ref="AO18:AO20" si="16">+AB18+AD18+AF18+AH18+AJ18+AL18+AN18</f>
        <v>100</v>
      </c>
      <c r="AP18" s="71" t="str">
        <f t="shared" ref="AP18:AP20" si="17">+IF(AO18&gt;96,"Fuerte",IF(AO18&lt;85,"Débil","Moderado"))</f>
        <v>Fuerte</v>
      </c>
      <c r="AQ18" s="71" t="s">
        <v>283</v>
      </c>
      <c r="AR18" s="184" t="s">
        <v>283</v>
      </c>
      <c r="AS18" s="458" t="s">
        <v>341</v>
      </c>
      <c r="AT18" s="445" t="s">
        <v>284</v>
      </c>
      <c r="AU18" s="445">
        <v>3</v>
      </c>
      <c r="AV18" s="550" t="str">
        <f>IF(AU18=5,"CASI SEGURO",IF(AU18=4,"PROBABLE",IF(AU18=3,"POSIBLE",IF(AU18=2,"IMPROBABLE","RARA VEZ"))))</f>
        <v>POSIBLE</v>
      </c>
      <c r="AW18" s="445" t="s">
        <v>284</v>
      </c>
      <c r="AX18" s="445">
        <v>3</v>
      </c>
      <c r="AY18" s="550" t="str">
        <f>IF(AX18=1,"INSIGNIFICANTE",IF(AX18=2,"MENOR",IF(AX18=3,"MODERADO",IF(AX18=4,"MAYOR","CATASTRÓFICO"))))</f>
        <v>MODERADO</v>
      </c>
      <c r="AZ18" s="550">
        <f>IF(AX18=2,AU18+20,IF(AX18=3,AU18+30,IF(AX18=4,AU18+40,IF(AX18=5,AU18+50,AU18+10))))</f>
        <v>33</v>
      </c>
      <c r="BA18" s="558" t="str">
        <f>IF(AX18=1,$BB18,IF(AX18=2,$BC$8,IF(AX18=3,$BD$8,IF(AX18=4,$BE$8,$BF$8))))</f>
        <v>MODERADA 2:3</v>
      </c>
      <c r="BB18" s="563" t="str">
        <f>IF($AZ18=11,"BAJA 1:1",IF($AZ18=12,"BAJA 2:1",IF($AZ18=13,"BAJA 3:1",IF($AZ18=14,"MODERADA 4:1","ALTA 5:1"))))</f>
        <v>ALTA 5:1</v>
      </c>
      <c r="BC18" s="564" t="str">
        <f>IF($AZ18=21,"BAJA 1:2",IF($AZ18=22,"BAJA 2:2",IF($AZ18=23,"MODERADA 3:2",IF($AZ18=24,"ALTA 4:2","ALTA 5:2"))))</f>
        <v>ALTA 5:2</v>
      </c>
      <c r="BD18" s="564" t="str">
        <f>IF($AZ18=31,"MODERADA 1:3",IF($AZ18=32,"MODERADA 2:3",IF($AZ18=33,"ALTA 3:3",IF($AZ18=34,"ALTA 4:3","EXTREMA 5:3"))))</f>
        <v>ALTA 3:3</v>
      </c>
      <c r="BE18" s="564" t="str">
        <f>IF($AZ18=41,"ALTA 1:4",IF($AZ18=42,"ALTA 2:4",IF($AZ18=43,"EXTREMA 3:4",IF($AZ18=44,"EXTREMA 4:4","EXTREMA 5:4"))))</f>
        <v>EXTREMA 5:4</v>
      </c>
      <c r="BF18" s="565" t="str">
        <f>IF($AZ18=51,"ALTA 1:5",IF($AZ18=52,"EXTREMA 2:5",IF($AZ18=53,"EXTREMA 3:5",IF($AZ18=54,"EXTREMA 4:5","EXTREMA 5:5"))))</f>
        <v>EXTREMA 5:5</v>
      </c>
      <c r="BG18" s="530" t="s">
        <v>1048</v>
      </c>
      <c r="BH18" s="566" t="s">
        <v>1049</v>
      </c>
      <c r="BI18" s="531">
        <v>43862</v>
      </c>
      <c r="BJ18" s="531">
        <v>43951</v>
      </c>
      <c r="BK18" s="530" t="s">
        <v>1050</v>
      </c>
      <c r="BL18" s="445"/>
      <c r="BM18" s="445"/>
      <c r="BN18" s="445"/>
      <c r="BO18" s="445"/>
      <c r="BP18" s="445"/>
      <c r="BQ18" s="445"/>
      <c r="BR18" s="545" t="s">
        <v>1051</v>
      </c>
      <c r="BS18" s="545" t="s">
        <v>506</v>
      </c>
      <c r="BT18" s="545" t="s">
        <v>1052</v>
      </c>
      <c r="BU18" s="545" t="s">
        <v>1053</v>
      </c>
      <c r="BV18" s="545" t="s">
        <v>506</v>
      </c>
      <c r="BW18" s="556" t="s">
        <v>1054</v>
      </c>
      <c r="BX18" s="524" t="s">
        <v>1055</v>
      </c>
      <c r="BY18" s="597" t="s">
        <v>1056</v>
      </c>
      <c r="BZ18" s="598"/>
      <c r="CA18" s="599" t="s">
        <v>1057</v>
      </c>
      <c r="CB18" s="427" t="s">
        <v>1058</v>
      </c>
      <c r="CC18" s="589" t="s">
        <v>1059</v>
      </c>
      <c r="CD18" s="555" t="s">
        <v>506</v>
      </c>
      <c r="CE18" s="589" t="s">
        <v>506</v>
      </c>
      <c r="CF18" s="470" t="s">
        <v>1060</v>
      </c>
      <c r="CG18" s="35"/>
    </row>
    <row r="19" spans="1:85" ht="60.75" customHeight="1">
      <c r="A19" s="435"/>
      <c r="B19" s="435"/>
      <c r="C19" s="435"/>
      <c r="D19" s="435"/>
      <c r="E19" s="435"/>
      <c r="F19" s="435"/>
      <c r="G19" s="435"/>
      <c r="H19" s="435"/>
      <c r="I19" s="435"/>
      <c r="J19" s="435"/>
      <c r="K19" s="435"/>
      <c r="L19" s="435"/>
      <c r="M19" s="435"/>
      <c r="N19" s="429"/>
      <c r="O19" s="460"/>
      <c r="P19" s="460"/>
      <c r="Q19" s="460"/>
      <c r="R19" s="430"/>
      <c r="S19" s="435"/>
      <c r="T19" s="103" t="s">
        <v>1061</v>
      </c>
      <c r="U19" s="7" t="s">
        <v>1043</v>
      </c>
      <c r="V19" s="7" t="s">
        <v>1062</v>
      </c>
      <c r="W19" s="7" t="s">
        <v>1063</v>
      </c>
      <c r="X19" s="89" t="s">
        <v>1064</v>
      </c>
      <c r="Y19" s="103" t="s">
        <v>1047</v>
      </c>
      <c r="Z19" s="89" t="s">
        <v>383</v>
      </c>
      <c r="AA19" s="6" t="s">
        <v>277</v>
      </c>
      <c r="AB19" s="201">
        <f t="shared" si="9"/>
        <v>15</v>
      </c>
      <c r="AC19" s="6" t="s">
        <v>278</v>
      </c>
      <c r="AD19" s="201">
        <f t="shared" si="10"/>
        <v>15</v>
      </c>
      <c r="AE19" s="6" t="s">
        <v>279</v>
      </c>
      <c r="AF19" s="201">
        <f t="shared" si="11"/>
        <v>15</v>
      </c>
      <c r="AG19" s="6" t="s">
        <v>337</v>
      </c>
      <c r="AH19" s="201">
        <f t="shared" si="12"/>
        <v>10</v>
      </c>
      <c r="AI19" s="6" t="s">
        <v>280</v>
      </c>
      <c r="AJ19" s="147">
        <f t="shared" si="13"/>
        <v>15</v>
      </c>
      <c r="AK19" s="10" t="s">
        <v>281</v>
      </c>
      <c r="AL19" s="147">
        <f t="shared" si="14"/>
        <v>15</v>
      </c>
      <c r="AM19" s="6" t="s">
        <v>282</v>
      </c>
      <c r="AN19" s="184">
        <f t="shared" si="15"/>
        <v>10</v>
      </c>
      <c r="AO19" s="71">
        <f t="shared" si="16"/>
        <v>95</v>
      </c>
      <c r="AP19" s="71" t="str">
        <f t="shared" si="17"/>
        <v>Moderado</v>
      </c>
      <c r="AQ19" s="71" t="s">
        <v>283</v>
      </c>
      <c r="AR19" s="184" t="s">
        <v>341</v>
      </c>
      <c r="AS19" s="435"/>
      <c r="AT19" s="435"/>
      <c r="AU19" s="435"/>
      <c r="AV19" s="435"/>
      <c r="AW19" s="435"/>
      <c r="AX19" s="435"/>
      <c r="AY19" s="435"/>
      <c r="AZ19" s="435"/>
      <c r="BA19" s="435"/>
      <c r="BB19" s="429"/>
      <c r="BC19" s="460"/>
      <c r="BD19" s="460"/>
      <c r="BE19" s="460"/>
      <c r="BF19" s="430"/>
      <c r="BG19" s="435"/>
      <c r="BH19" s="435"/>
      <c r="BI19" s="435"/>
      <c r="BJ19" s="435"/>
      <c r="BK19" s="435"/>
      <c r="BL19" s="435"/>
      <c r="BM19" s="435"/>
      <c r="BN19" s="435"/>
      <c r="BO19" s="435"/>
      <c r="BP19" s="435"/>
      <c r="BQ19" s="435"/>
      <c r="BR19" s="435"/>
      <c r="BS19" s="435"/>
      <c r="BT19" s="435"/>
      <c r="BU19" s="435"/>
      <c r="BV19" s="435"/>
      <c r="BW19" s="515"/>
      <c r="BX19" s="435"/>
      <c r="BY19" s="435"/>
      <c r="BZ19" s="435"/>
      <c r="CA19" s="515"/>
      <c r="CB19" s="429"/>
      <c r="CC19" s="435"/>
      <c r="CD19" s="435"/>
      <c r="CE19" s="435"/>
      <c r="CF19" s="435"/>
      <c r="CG19" s="35"/>
    </row>
    <row r="20" spans="1:85" ht="50.25" customHeight="1">
      <c r="A20" s="435"/>
      <c r="B20" s="435"/>
      <c r="C20" s="435"/>
      <c r="D20" s="435"/>
      <c r="E20" s="435"/>
      <c r="F20" s="435"/>
      <c r="G20" s="435"/>
      <c r="H20" s="435"/>
      <c r="I20" s="435"/>
      <c r="J20" s="435"/>
      <c r="K20" s="435"/>
      <c r="L20" s="435"/>
      <c r="M20" s="435"/>
      <c r="N20" s="429"/>
      <c r="O20" s="460"/>
      <c r="P20" s="460"/>
      <c r="Q20" s="460"/>
      <c r="R20" s="430"/>
      <c r="S20" s="435"/>
      <c r="T20" s="103" t="s">
        <v>1065</v>
      </c>
      <c r="U20" s="7" t="s">
        <v>1066</v>
      </c>
      <c r="V20" s="7" t="s">
        <v>1067</v>
      </c>
      <c r="W20" s="7" t="s">
        <v>1068</v>
      </c>
      <c r="X20" s="89" t="s">
        <v>1069</v>
      </c>
      <c r="Y20" s="103" t="s">
        <v>1070</v>
      </c>
      <c r="Z20" s="30" t="s">
        <v>360</v>
      </c>
      <c r="AA20" s="6" t="s">
        <v>277</v>
      </c>
      <c r="AB20" s="201">
        <f t="shared" si="9"/>
        <v>15</v>
      </c>
      <c r="AC20" s="6" t="s">
        <v>278</v>
      </c>
      <c r="AD20" s="201">
        <f t="shared" si="10"/>
        <v>15</v>
      </c>
      <c r="AE20" s="6" t="s">
        <v>279</v>
      </c>
      <c r="AF20" s="201">
        <f t="shared" si="11"/>
        <v>15</v>
      </c>
      <c r="AG20" s="6" t="s">
        <v>276</v>
      </c>
      <c r="AH20" s="201">
        <f t="shared" si="12"/>
        <v>15</v>
      </c>
      <c r="AI20" s="6" t="s">
        <v>280</v>
      </c>
      <c r="AJ20" s="147">
        <f t="shared" si="13"/>
        <v>15</v>
      </c>
      <c r="AK20" s="10" t="s">
        <v>281</v>
      </c>
      <c r="AL20" s="147">
        <f t="shared" si="14"/>
        <v>15</v>
      </c>
      <c r="AM20" s="6" t="s">
        <v>282</v>
      </c>
      <c r="AN20" s="184">
        <f t="shared" si="15"/>
        <v>10</v>
      </c>
      <c r="AO20" s="71">
        <f t="shared" si="16"/>
        <v>100</v>
      </c>
      <c r="AP20" s="71" t="str">
        <f t="shared" si="17"/>
        <v>Fuerte</v>
      </c>
      <c r="AQ20" s="71" t="s">
        <v>283</v>
      </c>
      <c r="AR20" s="184" t="s">
        <v>283</v>
      </c>
      <c r="AS20" s="435"/>
      <c r="AT20" s="435"/>
      <c r="AU20" s="435"/>
      <c r="AV20" s="435"/>
      <c r="AW20" s="435"/>
      <c r="AX20" s="435"/>
      <c r="AY20" s="435"/>
      <c r="AZ20" s="435"/>
      <c r="BA20" s="435"/>
      <c r="BB20" s="429"/>
      <c r="BC20" s="460"/>
      <c r="BD20" s="460"/>
      <c r="BE20" s="460"/>
      <c r="BF20" s="430"/>
      <c r="BG20" s="435"/>
      <c r="BH20" s="435"/>
      <c r="BI20" s="435"/>
      <c r="BJ20" s="435"/>
      <c r="BK20" s="435"/>
      <c r="BL20" s="435"/>
      <c r="BM20" s="435"/>
      <c r="BN20" s="435"/>
      <c r="BO20" s="435"/>
      <c r="BP20" s="435"/>
      <c r="BQ20" s="435"/>
      <c r="BR20" s="435"/>
      <c r="BS20" s="435"/>
      <c r="BT20" s="435"/>
      <c r="BU20" s="435"/>
      <c r="BV20" s="435"/>
      <c r="BW20" s="515"/>
      <c r="BX20" s="435"/>
      <c r="BY20" s="435"/>
      <c r="BZ20" s="435"/>
      <c r="CA20" s="515"/>
      <c r="CB20" s="429"/>
      <c r="CC20" s="435"/>
      <c r="CD20" s="435"/>
      <c r="CE20" s="435"/>
      <c r="CF20" s="435"/>
      <c r="CG20" s="35"/>
    </row>
    <row r="21" spans="1:85" ht="23.25" customHeight="1">
      <c r="A21" s="436"/>
      <c r="B21" s="436"/>
      <c r="C21" s="436"/>
      <c r="D21" s="436"/>
      <c r="E21" s="436"/>
      <c r="F21" s="436"/>
      <c r="G21" s="436"/>
      <c r="H21" s="436"/>
      <c r="I21" s="513"/>
      <c r="J21" s="436"/>
      <c r="K21" s="513"/>
      <c r="L21" s="513"/>
      <c r="M21" s="436"/>
      <c r="N21" s="429"/>
      <c r="O21" s="460"/>
      <c r="P21" s="460"/>
      <c r="Q21" s="460"/>
      <c r="R21" s="430"/>
      <c r="S21" s="436"/>
      <c r="T21" s="103"/>
      <c r="U21" s="7"/>
      <c r="V21" s="7"/>
      <c r="W21" s="7"/>
      <c r="X21" s="7"/>
      <c r="Y21" s="103"/>
      <c r="Z21" s="7"/>
      <c r="AA21" s="7"/>
      <c r="AB21" s="7"/>
      <c r="AC21" s="7"/>
      <c r="AD21" s="7"/>
      <c r="AE21" s="7"/>
      <c r="AF21" s="7"/>
      <c r="AG21" s="7"/>
      <c r="AH21" s="7"/>
      <c r="AI21" s="7"/>
      <c r="AJ21" s="7"/>
      <c r="AK21" s="7"/>
      <c r="AL21" s="7"/>
      <c r="AM21" s="7"/>
      <c r="AN21" s="7"/>
      <c r="AO21" s="7"/>
      <c r="AP21" s="7"/>
      <c r="AQ21" s="7"/>
      <c r="AR21" s="7"/>
      <c r="AS21" s="436"/>
      <c r="AT21" s="436"/>
      <c r="AU21" s="436"/>
      <c r="AV21" s="436"/>
      <c r="AW21" s="436"/>
      <c r="AX21" s="436"/>
      <c r="AY21" s="436"/>
      <c r="AZ21" s="436"/>
      <c r="BA21" s="436"/>
      <c r="BB21" s="429"/>
      <c r="BC21" s="460"/>
      <c r="BD21" s="460"/>
      <c r="BE21" s="460"/>
      <c r="BF21" s="430"/>
      <c r="BG21" s="436"/>
      <c r="BH21" s="436"/>
      <c r="BI21" s="436"/>
      <c r="BJ21" s="436"/>
      <c r="BK21" s="436"/>
      <c r="BL21" s="436"/>
      <c r="BM21" s="436"/>
      <c r="BN21" s="436"/>
      <c r="BO21" s="436"/>
      <c r="BP21" s="436"/>
      <c r="BQ21" s="436"/>
      <c r="BR21" s="436"/>
      <c r="BS21" s="436"/>
      <c r="BT21" s="436"/>
      <c r="BU21" s="436"/>
      <c r="BV21" s="436"/>
      <c r="BW21" s="498"/>
      <c r="BX21" s="436"/>
      <c r="BY21" s="436"/>
      <c r="BZ21" s="436"/>
      <c r="CA21" s="498"/>
      <c r="CB21" s="431"/>
      <c r="CC21" s="436"/>
      <c r="CD21" s="436"/>
      <c r="CE21" s="436"/>
      <c r="CF21" s="436"/>
      <c r="CG21" s="35"/>
    </row>
    <row r="22" spans="1:85" ht="89.25" customHeight="1">
      <c r="A22" s="445" t="s">
        <v>973</v>
      </c>
      <c r="B22" s="454" t="s">
        <v>974</v>
      </c>
      <c r="C22" s="454" t="s">
        <v>1071</v>
      </c>
      <c r="D22" s="454" t="s">
        <v>1072</v>
      </c>
      <c r="E22" s="454" t="s">
        <v>1073</v>
      </c>
      <c r="F22" s="454" t="s">
        <v>1074</v>
      </c>
      <c r="G22" s="445" t="s">
        <v>55</v>
      </c>
      <c r="H22" s="445">
        <v>4</v>
      </c>
      <c r="I22" s="550" t="str">
        <f>IF(H22=5,"CASI SEGURO",IF(H22=4,"PROBABLE",IF(H22=3,"POSIBLE",IF(H22=2,"IMPROBABLE","RARA VEZ"))))</f>
        <v>PROBABLE</v>
      </c>
      <c r="J22" s="445">
        <v>4</v>
      </c>
      <c r="K22" s="550" t="str">
        <f>IF(J22=1,"INSIGNIFICANTE",IF(J22=2,"MENOR",IF(J22=3,"MODERADO",IF(J22=4,"MAYOR","CATASTRÓFICO"))))</f>
        <v>MAYOR</v>
      </c>
      <c r="L22" s="202"/>
      <c r="M22" s="558" t="str">
        <f>IF(J22=1,$N$22,IF(J22=2,$O$22,IF(J22=3,$P$22,IF(J22=4,$Q$8,$R$8))))</f>
        <v>EXTREMA 5:4</v>
      </c>
      <c r="N22" s="445"/>
      <c r="O22" s="445"/>
      <c r="P22" s="445"/>
      <c r="Q22" s="445"/>
      <c r="R22" s="445"/>
      <c r="S22" s="445" t="s">
        <v>269</v>
      </c>
      <c r="T22" s="103" t="s">
        <v>1075</v>
      </c>
      <c r="U22" s="7" t="s">
        <v>1076</v>
      </c>
      <c r="V22" s="7" t="s">
        <v>1077</v>
      </c>
      <c r="W22" s="7" t="s">
        <v>1078</v>
      </c>
      <c r="X22" s="7" t="s">
        <v>1079</v>
      </c>
      <c r="Y22" s="103" t="s">
        <v>1080</v>
      </c>
      <c r="Z22" s="7" t="s">
        <v>360</v>
      </c>
      <c r="AA22" s="71" t="s">
        <v>277</v>
      </c>
      <c r="AB22" s="147">
        <f t="shared" ref="AB22:AB24" si="18">IF(AA22 = "Asignado",$AB$104,IF(AA22="No asignado",0,""))</f>
        <v>15</v>
      </c>
      <c r="AC22" s="6" t="s">
        <v>278</v>
      </c>
      <c r="AD22" s="201">
        <f t="shared" ref="AD22:AD24" si="19">IF(AC22 = "Adecuado",$AB$104,IF(AC22="No adecuado",0,""))</f>
        <v>15</v>
      </c>
      <c r="AE22" s="71" t="s">
        <v>279</v>
      </c>
      <c r="AF22" s="184">
        <f t="shared" ref="AF22:AF24" si="20">IF(AE22 = "Oportuna",$AB$104,IF(AE22="Inoportuna",0,""))</f>
        <v>15</v>
      </c>
      <c r="AG22" s="71" t="s">
        <v>337</v>
      </c>
      <c r="AH22" s="184">
        <f t="shared" ref="AH22:AH24" si="21">IF(AG22 = "Prevenir",$AB$104,IF(AG22="Detectar",$AB$105,IF(AG22="No es un control",0,"")))</f>
        <v>10</v>
      </c>
      <c r="AI22" s="71" t="s">
        <v>280</v>
      </c>
      <c r="AJ22" s="147">
        <f t="shared" ref="AJ22:AJ24" si="22">IF(AI22 = "Confiable",$AB$104,IF(AI22="No confiable",0,""))</f>
        <v>15</v>
      </c>
      <c r="AK22" s="10" t="s">
        <v>281</v>
      </c>
      <c r="AL22" s="184">
        <f t="shared" ref="AL22:AL24" si="23">IF(AK22 = "Se investigan y resuelven oportunamente",$AB$104,IF(AK22="No se investigan y resuelven oportunamente",0,""))</f>
        <v>15</v>
      </c>
      <c r="AM22" s="71" t="s">
        <v>340</v>
      </c>
      <c r="AN22" s="184">
        <f t="shared" ref="AN22:AN24" si="24">IF(AM22 = "Completa",$AN$104,IF(AM22="Incompleta",$AN$105,IF(AM22="No existe",0,"")))</f>
        <v>5</v>
      </c>
      <c r="AO22" s="71">
        <f t="shared" ref="AO22:AO24" si="25">+AB22+AD22+AF22+AH22+AJ22+AL22+AN22</f>
        <v>90</v>
      </c>
      <c r="AP22" s="184" t="str">
        <f t="shared" ref="AP22:AP24" si="26">+IF(AO22&gt;96,"Fuerte",IF(AO22&lt;86,"Débil","Moderado"))</f>
        <v>Moderado</v>
      </c>
      <c r="AQ22" s="184" t="s">
        <v>283</v>
      </c>
      <c r="AR22" s="184" t="s">
        <v>345</v>
      </c>
      <c r="AS22" s="458" t="s">
        <v>341</v>
      </c>
      <c r="AT22" s="445" t="s">
        <v>284</v>
      </c>
      <c r="AU22" s="445">
        <v>3</v>
      </c>
      <c r="AV22" s="550" t="str">
        <f>IF(AU22=5,"CASI SEGURO",IF(AU22=4,"PROBABLE",IF(AU22=3,"POSIBLE",IF(AU22=2,"IMPROBABLE","RARA VEZ"))))</f>
        <v>POSIBLE</v>
      </c>
      <c r="AW22" s="445" t="s">
        <v>284</v>
      </c>
      <c r="AX22" s="445">
        <v>3</v>
      </c>
      <c r="AY22" s="550" t="str">
        <f>IF(AX22=1,"INSIGNIFICANTE",IF(AX22=2,"MENOR",IF(AX22=3,"MODERADO",IF(AX22=4,"MAYOR","CATASTRÓFICO"))))</f>
        <v>MODERADO</v>
      </c>
      <c r="AZ22" s="203"/>
      <c r="BA22" s="558" t="str">
        <f>IF(AX22=1,$BB22,IF(AX22=2,$BC$8,IF(AX22=3,$BD$8,IF(AX22=4,$BE$8,$BF$8))))</f>
        <v>MODERADA 2:3</v>
      </c>
      <c r="BB22" s="181"/>
      <c r="BC22" s="1"/>
      <c r="BD22" s="1"/>
      <c r="BE22" s="1"/>
      <c r="BF22" s="182"/>
      <c r="BG22" s="530" t="s">
        <v>1081</v>
      </c>
      <c r="BH22" s="566" t="s">
        <v>1049</v>
      </c>
      <c r="BI22" s="531">
        <v>43862</v>
      </c>
      <c r="BJ22" s="531">
        <v>43951</v>
      </c>
      <c r="BK22" s="530" t="s">
        <v>1082</v>
      </c>
      <c r="BL22" s="445"/>
      <c r="BM22" s="445"/>
      <c r="BN22" s="445"/>
      <c r="BO22" s="445"/>
      <c r="BP22" s="445"/>
      <c r="BQ22" s="445"/>
      <c r="BR22" s="545" t="s">
        <v>1083</v>
      </c>
      <c r="BS22" s="545" t="s">
        <v>1084</v>
      </c>
      <c r="BT22" s="545" t="s">
        <v>1085</v>
      </c>
      <c r="BU22" s="545" t="s">
        <v>1086</v>
      </c>
      <c r="BV22" s="579" t="s">
        <v>1087</v>
      </c>
      <c r="BW22" s="556" t="s">
        <v>1088</v>
      </c>
      <c r="BX22" s="524" t="s">
        <v>1089</v>
      </c>
      <c r="BY22" s="597" t="s">
        <v>1090</v>
      </c>
      <c r="BZ22" s="597"/>
      <c r="CA22" s="599" t="s">
        <v>1091</v>
      </c>
      <c r="CB22" s="552" t="s">
        <v>1092</v>
      </c>
      <c r="CC22" s="589" t="s">
        <v>1093</v>
      </c>
      <c r="CD22" s="544" t="s">
        <v>1094</v>
      </c>
      <c r="CE22" s="589" t="s">
        <v>1095</v>
      </c>
      <c r="CF22" s="554" t="s">
        <v>1096</v>
      </c>
      <c r="CG22" s="35"/>
    </row>
    <row r="23" spans="1:85" ht="99.75" customHeight="1">
      <c r="A23" s="435"/>
      <c r="B23" s="435"/>
      <c r="C23" s="435"/>
      <c r="D23" s="435"/>
      <c r="E23" s="435"/>
      <c r="F23" s="435"/>
      <c r="G23" s="435"/>
      <c r="H23" s="435"/>
      <c r="I23" s="435"/>
      <c r="J23" s="435"/>
      <c r="K23" s="435"/>
      <c r="L23" s="204"/>
      <c r="M23" s="435"/>
      <c r="N23" s="435"/>
      <c r="O23" s="435"/>
      <c r="P23" s="435"/>
      <c r="Q23" s="435"/>
      <c r="R23" s="435"/>
      <c r="S23" s="435"/>
      <c r="T23" s="103" t="s">
        <v>1097</v>
      </c>
      <c r="U23" s="7" t="s">
        <v>1098</v>
      </c>
      <c r="V23" s="7" t="s">
        <v>1077</v>
      </c>
      <c r="W23" s="7" t="s">
        <v>1099</v>
      </c>
      <c r="X23" s="7" t="s">
        <v>1100</v>
      </c>
      <c r="Y23" s="103" t="s">
        <v>1101</v>
      </c>
      <c r="Z23" s="7" t="s">
        <v>360</v>
      </c>
      <c r="AA23" s="71" t="s">
        <v>277</v>
      </c>
      <c r="AB23" s="184">
        <f t="shared" si="18"/>
        <v>15</v>
      </c>
      <c r="AC23" s="6" t="s">
        <v>278</v>
      </c>
      <c r="AD23" s="201">
        <f t="shared" si="19"/>
        <v>15</v>
      </c>
      <c r="AE23" s="71" t="s">
        <v>279</v>
      </c>
      <c r="AF23" s="184">
        <f t="shared" si="20"/>
        <v>15</v>
      </c>
      <c r="AG23" s="71" t="s">
        <v>276</v>
      </c>
      <c r="AH23" s="184">
        <f t="shared" si="21"/>
        <v>15</v>
      </c>
      <c r="AI23" s="71" t="s">
        <v>280</v>
      </c>
      <c r="AJ23" s="147">
        <f t="shared" si="22"/>
        <v>15</v>
      </c>
      <c r="AK23" s="10" t="s">
        <v>281</v>
      </c>
      <c r="AL23" s="184">
        <f t="shared" si="23"/>
        <v>15</v>
      </c>
      <c r="AM23" s="71" t="s">
        <v>340</v>
      </c>
      <c r="AN23" s="184">
        <f t="shared" si="24"/>
        <v>5</v>
      </c>
      <c r="AO23" s="71">
        <f t="shared" si="25"/>
        <v>95</v>
      </c>
      <c r="AP23" s="184" t="str">
        <f t="shared" si="26"/>
        <v>Moderado</v>
      </c>
      <c r="AQ23" s="184" t="s">
        <v>283</v>
      </c>
      <c r="AR23" s="184" t="s">
        <v>341</v>
      </c>
      <c r="AS23" s="435"/>
      <c r="AT23" s="435"/>
      <c r="AU23" s="435"/>
      <c r="AV23" s="435"/>
      <c r="AW23" s="435"/>
      <c r="AX23" s="435"/>
      <c r="AY23" s="435"/>
      <c r="AZ23" s="203"/>
      <c r="BA23" s="435"/>
      <c r="BB23" s="181"/>
      <c r="BC23" s="1"/>
      <c r="BD23" s="1"/>
      <c r="BE23" s="1"/>
      <c r="BF23" s="182"/>
      <c r="BG23" s="435"/>
      <c r="BH23" s="435"/>
      <c r="BI23" s="435"/>
      <c r="BJ23" s="435"/>
      <c r="BK23" s="435"/>
      <c r="BL23" s="435"/>
      <c r="BM23" s="435"/>
      <c r="BN23" s="435"/>
      <c r="BO23" s="435"/>
      <c r="BP23" s="435"/>
      <c r="BQ23" s="435"/>
      <c r="BR23" s="435"/>
      <c r="BS23" s="435"/>
      <c r="BT23" s="435"/>
      <c r="BU23" s="435"/>
      <c r="BV23" s="435"/>
      <c r="BW23" s="515"/>
      <c r="BX23" s="435"/>
      <c r="BY23" s="435"/>
      <c r="BZ23" s="435"/>
      <c r="CA23" s="515"/>
      <c r="CB23" s="429"/>
      <c r="CC23" s="435"/>
      <c r="CD23" s="435"/>
      <c r="CE23" s="435"/>
      <c r="CF23" s="435"/>
      <c r="CG23" s="35"/>
    </row>
    <row r="24" spans="1:85" ht="62.25" customHeight="1">
      <c r="A24" s="435"/>
      <c r="B24" s="435"/>
      <c r="C24" s="435"/>
      <c r="D24" s="435"/>
      <c r="E24" s="435"/>
      <c r="F24" s="435"/>
      <c r="G24" s="435"/>
      <c r="H24" s="435"/>
      <c r="I24" s="435"/>
      <c r="J24" s="435"/>
      <c r="K24" s="435"/>
      <c r="L24" s="204"/>
      <c r="M24" s="435"/>
      <c r="N24" s="435"/>
      <c r="O24" s="435"/>
      <c r="P24" s="435"/>
      <c r="Q24" s="435"/>
      <c r="R24" s="435"/>
      <c r="S24" s="435"/>
      <c r="T24" s="576" t="s">
        <v>1102</v>
      </c>
      <c r="U24" s="585" t="s">
        <v>1076</v>
      </c>
      <c r="V24" s="585" t="s">
        <v>457</v>
      </c>
      <c r="W24" s="585" t="s">
        <v>1103</v>
      </c>
      <c r="X24" s="585" t="s">
        <v>1104</v>
      </c>
      <c r="Y24" s="576" t="s">
        <v>1105</v>
      </c>
      <c r="Z24" s="585" t="s">
        <v>360</v>
      </c>
      <c r="AA24" s="585" t="s">
        <v>277</v>
      </c>
      <c r="AB24" s="585">
        <f t="shared" si="18"/>
        <v>15</v>
      </c>
      <c r="AC24" s="585" t="s">
        <v>278</v>
      </c>
      <c r="AD24" s="585">
        <f t="shared" si="19"/>
        <v>15</v>
      </c>
      <c r="AE24" s="585" t="s">
        <v>279</v>
      </c>
      <c r="AF24" s="585">
        <f t="shared" si="20"/>
        <v>15</v>
      </c>
      <c r="AG24" s="585" t="s">
        <v>276</v>
      </c>
      <c r="AH24" s="585">
        <f t="shared" si="21"/>
        <v>15</v>
      </c>
      <c r="AI24" s="585" t="s">
        <v>280</v>
      </c>
      <c r="AJ24" s="585">
        <f t="shared" si="22"/>
        <v>15</v>
      </c>
      <c r="AK24" s="585" t="s">
        <v>281</v>
      </c>
      <c r="AL24" s="585">
        <f t="shared" si="23"/>
        <v>15</v>
      </c>
      <c r="AM24" s="585" t="s">
        <v>340</v>
      </c>
      <c r="AN24" s="585">
        <f t="shared" si="24"/>
        <v>5</v>
      </c>
      <c r="AO24" s="585">
        <f t="shared" si="25"/>
        <v>95</v>
      </c>
      <c r="AP24" s="585" t="str">
        <f t="shared" si="26"/>
        <v>Moderado</v>
      </c>
      <c r="AQ24" s="585" t="s">
        <v>341</v>
      </c>
      <c r="AR24" s="585" t="s">
        <v>341</v>
      </c>
      <c r="AS24" s="435"/>
      <c r="AT24" s="435"/>
      <c r="AU24" s="435"/>
      <c r="AV24" s="435"/>
      <c r="AW24" s="435"/>
      <c r="AX24" s="435"/>
      <c r="AY24" s="435"/>
      <c r="AZ24" s="203"/>
      <c r="BA24" s="435"/>
      <c r="BB24" s="181"/>
      <c r="BC24" s="1"/>
      <c r="BD24" s="1"/>
      <c r="BE24" s="1"/>
      <c r="BF24" s="182"/>
      <c r="BG24" s="435"/>
      <c r="BH24" s="435"/>
      <c r="BI24" s="435"/>
      <c r="BJ24" s="435"/>
      <c r="BK24" s="435"/>
      <c r="BL24" s="435"/>
      <c r="BM24" s="435"/>
      <c r="BN24" s="435"/>
      <c r="BO24" s="435"/>
      <c r="BP24" s="435"/>
      <c r="BQ24" s="435"/>
      <c r="BR24" s="435"/>
      <c r="BS24" s="435"/>
      <c r="BT24" s="435"/>
      <c r="BU24" s="435"/>
      <c r="BV24" s="435"/>
      <c r="BW24" s="515"/>
      <c r="BX24" s="435"/>
      <c r="BY24" s="435"/>
      <c r="BZ24" s="435"/>
      <c r="CA24" s="515"/>
      <c r="CB24" s="429"/>
      <c r="CC24" s="435"/>
      <c r="CD24" s="435"/>
      <c r="CE24" s="435"/>
      <c r="CF24" s="435"/>
      <c r="CG24" s="35"/>
    </row>
    <row r="25" spans="1:85" ht="56.25" customHeight="1">
      <c r="A25" s="436"/>
      <c r="B25" s="436"/>
      <c r="C25" s="436"/>
      <c r="D25" s="436"/>
      <c r="E25" s="436"/>
      <c r="F25" s="436"/>
      <c r="G25" s="436"/>
      <c r="H25" s="436"/>
      <c r="I25" s="436"/>
      <c r="J25" s="436"/>
      <c r="K25" s="436"/>
      <c r="L25" s="204"/>
      <c r="M25" s="436"/>
      <c r="N25" s="436"/>
      <c r="O25" s="436"/>
      <c r="P25" s="436"/>
      <c r="Q25" s="436"/>
      <c r="R25" s="436"/>
      <c r="S25" s="436"/>
      <c r="T25" s="436"/>
      <c r="U25" s="436"/>
      <c r="V25" s="436"/>
      <c r="W25" s="436"/>
      <c r="X25" s="436"/>
      <c r="Y25" s="436"/>
      <c r="Z25" s="436"/>
      <c r="AA25" s="436"/>
      <c r="AB25" s="436"/>
      <c r="AC25" s="436"/>
      <c r="AD25" s="436"/>
      <c r="AE25" s="436"/>
      <c r="AF25" s="436"/>
      <c r="AG25" s="436"/>
      <c r="AH25" s="436"/>
      <c r="AI25" s="436"/>
      <c r="AJ25" s="436"/>
      <c r="AK25" s="436"/>
      <c r="AL25" s="436"/>
      <c r="AM25" s="436"/>
      <c r="AN25" s="436"/>
      <c r="AO25" s="436"/>
      <c r="AP25" s="436"/>
      <c r="AQ25" s="436"/>
      <c r="AR25" s="436"/>
      <c r="AS25" s="436"/>
      <c r="AT25" s="436"/>
      <c r="AU25" s="436"/>
      <c r="AV25" s="436"/>
      <c r="AW25" s="436"/>
      <c r="AX25" s="436"/>
      <c r="AY25" s="436"/>
      <c r="AZ25" s="203"/>
      <c r="BA25" s="436"/>
      <c r="BB25" s="181"/>
      <c r="BC25" s="1"/>
      <c r="BD25" s="1"/>
      <c r="BE25" s="1"/>
      <c r="BF25" s="182"/>
      <c r="BG25" s="436"/>
      <c r="BH25" s="436"/>
      <c r="BI25" s="436"/>
      <c r="BJ25" s="436"/>
      <c r="BK25" s="436"/>
      <c r="BL25" s="436"/>
      <c r="BM25" s="436"/>
      <c r="BN25" s="436"/>
      <c r="BO25" s="436"/>
      <c r="BP25" s="436"/>
      <c r="BQ25" s="436"/>
      <c r="BR25" s="436"/>
      <c r="BS25" s="436"/>
      <c r="BT25" s="436"/>
      <c r="BU25" s="436"/>
      <c r="BV25" s="436"/>
      <c r="BW25" s="498"/>
      <c r="BX25" s="436"/>
      <c r="BY25" s="436"/>
      <c r="BZ25" s="436"/>
      <c r="CA25" s="498"/>
      <c r="CB25" s="431"/>
      <c r="CC25" s="436"/>
      <c r="CD25" s="436"/>
      <c r="CE25" s="436"/>
      <c r="CF25" s="436"/>
      <c r="CG25" s="35"/>
    </row>
    <row r="26" spans="1:85" ht="84.75" customHeight="1">
      <c r="A26" s="569" t="s">
        <v>973</v>
      </c>
      <c r="B26" s="577" t="s">
        <v>974</v>
      </c>
      <c r="C26" s="454" t="s">
        <v>1071</v>
      </c>
      <c r="D26" s="577" t="s">
        <v>1106</v>
      </c>
      <c r="E26" s="577" t="s">
        <v>1107</v>
      </c>
      <c r="F26" s="577" t="s">
        <v>1074</v>
      </c>
      <c r="G26" s="569" t="s">
        <v>330</v>
      </c>
      <c r="H26" s="445">
        <v>3</v>
      </c>
      <c r="I26" s="550" t="str">
        <f>IF(H26=5,"CASI SEGURO",IF(H26=4,"PROBABLE",IF(H26=3,"POSIBLE",IF(H26=2,"IMPROBABLE","RARA VEZ"))))</f>
        <v>POSIBLE</v>
      </c>
      <c r="J26" s="445">
        <v>5</v>
      </c>
      <c r="K26" s="550" t="str">
        <f>IF(J26=1,"INSIGNIFICANTE",IF(J26=2,"MENOR",IF(J26=3,"MODERADO",IF(J26=4,"MAYOR","CATASTRÓFICO"))))</f>
        <v>CATASTRÓFICO</v>
      </c>
      <c r="L26" s="550">
        <f>IF(J26=2,H26+20,IF(J26=3,H26+30,IF(J26=4,H26+40,IF(J26=5,H26+50,H26+10))))</f>
        <v>53</v>
      </c>
      <c r="M26" s="558" t="str">
        <f>IF(J26=1,N26,IF(J26=2,O26,IF(J26=3,P26,IF(J26=4,Q26,R26))))</f>
        <v>EXTREMA 3:5</v>
      </c>
      <c r="N26" s="445" t="str">
        <f>IF($L26=11,"BAJA 1:1",IF($L26=12,"BAJA 2:1",IF($L26=13,"BAJA 3:1",IF($L26=14,"MODERADA 4:1","ALTA 5:1"))))</f>
        <v>ALTA 5:1</v>
      </c>
      <c r="O26" s="445" t="str">
        <f>IF($L26=21,"BAJA 1:2",IF($L26=22,"BAJA 2:2",IF($L26=23,"MODERADA 3:2",IF($L26=24,"ALTA 4:2","ALTA 5:2"))))</f>
        <v>ALTA 5:2</v>
      </c>
      <c r="P26" s="445" t="str">
        <f>IF($L26=31,"MODERADA 1:3",IF($L26=32,"MODERADA 2:3",IF($L26=33,"ALTA 3:3",IF($L26=34,"ALTA 4:3","EXTREMA 5:3"))))</f>
        <v>EXTREMA 5:3</v>
      </c>
      <c r="Q26" s="445" t="str">
        <f>IF($L26=41,"ALTA 1:4",IF($L26=42,"ALTA 2:4",IF($L26=43,"EXTREMA 3:4",IF($L26=44,"EXTREMA 4:4","EXTREMA 5:4"))))</f>
        <v>EXTREMA 5:4</v>
      </c>
      <c r="R26" s="445" t="str">
        <f>IF($L26=51,"ALTA 1:5",IF($L26=52,"EXTREMA 2:5",IF($L26=53,"EXTREMA 3:5",IF($L26=54,"EXTREMA 4:5","EXTREMA 5:5"))))</f>
        <v>EXTREMA 3:5</v>
      </c>
      <c r="S26" s="445" t="s">
        <v>269</v>
      </c>
      <c r="T26" s="103" t="s">
        <v>1108</v>
      </c>
      <c r="U26" s="10" t="s">
        <v>1019</v>
      </c>
      <c r="V26" s="10" t="s">
        <v>1109</v>
      </c>
      <c r="W26" s="7" t="s">
        <v>1110</v>
      </c>
      <c r="X26" s="10" t="s">
        <v>1111</v>
      </c>
      <c r="Y26" s="103" t="s">
        <v>1112</v>
      </c>
      <c r="Z26" s="89" t="s">
        <v>1113</v>
      </c>
      <c r="AA26" s="71" t="s">
        <v>277</v>
      </c>
      <c r="AB26" s="147">
        <f t="shared" ref="AB26:AB27" si="27">IF(AA26 = "Asignado",$AB$104,IF(AA26="No asignado",0,""))</f>
        <v>15</v>
      </c>
      <c r="AC26" s="71" t="s">
        <v>278</v>
      </c>
      <c r="AD26" s="147">
        <f t="shared" ref="AD26:AD27" si="28">IF(AC26 = "Adecuado",$AB$104,IF(AC26="No adecuado",0,""))</f>
        <v>15</v>
      </c>
      <c r="AE26" s="71" t="s">
        <v>279</v>
      </c>
      <c r="AF26" s="147">
        <f t="shared" ref="AF26:AF27" si="29">IF(AE26 = "Oportuna",$AB$104,IF(AE26="Inoportuna",0,""))</f>
        <v>15</v>
      </c>
      <c r="AG26" s="71" t="s">
        <v>276</v>
      </c>
      <c r="AH26" s="147">
        <f t="shared" ref="AH26:AH27" si="30">IF(AG26 = "Prevenir",$AB$104,IF(AG26="Detectar",$AB$105,IF(AG26="No es un control",0,"")))</f>
        <v>15</v>
      </c>
      <c r="AI26" s="71" t="s">
        <v>280</v>
      </c>
      <c r="AJ26" s="147">
        <f t="shared" ref="AJ26:AJ27" si="31">IF(AI26 = "Confiable",$AB$104,IF(AI26="No confiable",0,""))</f>
        <v>15</v>
      </c>
      <c r="AK26" s="10" t="s">
        <v>281</v>
      </c>
      <c r="AL26" s="184">
        <f t="shared" ref="AL26:AL27" si="32">IF(AK26 = "Se investigan y resuelven oportunamente",$AB$104,IF(AK26="No se investigan y resuelven oportunamente",0,""))</f>
        <v>15</v>
      </c>
      <c r="AM26" s="71" t="s">
        <v>340</v>
      </c>
      <c r="AN26" s="184">
        <f t="shared" ref="AN26:AN27" si="33">IF(AM26 = "Completa",$AB$104,IF(AM26="Incompleta",$AB$105,IF(AM26="No existe",0,"")))</f>
        <v>10</v>
      </c>
      <c r="AO26" s="30">
        <f t="shared" ref="AO26:AO27" si="34">+AB26+AD26+AF26+AH26+AJ26+AL26+AN26</f>
        <v>100</v>
      </c>
      <c r="AP26" s="30" t="str">
        <f t="shared" ref="AP26:AP27" si="35">+IF(AO26&gt;96,"Fuerte",IF(AO26&lt;85,"Débil","Moderado"))</f>
        <v>Fuerte</v>
      </c>
      <c r="AQ26" s="30" t="s">
        <v>283</v>
      </c>
      <c r="AR26" s="146" t="s">
        <v>283</v>
      </c>
      <c r="AS26" s="458" t="s">
        <v>283</v>
      </c>
      <c r="AT26" s="445" t="s">
        <v>284</v>
      </c>
      <c r="AU26" s="445">
        <v>3</v>
      </c>
      <c r="AV26" s="550" t="str">
        <f>IF(AU26=5,"CASI SEGURO",IF(AU26=4,"PROBABLE",IF(AU26=3,"POSIBLE",IF(AU26=2,"IMPROBABLE","RARA VEZ"))))</f>
        <v>POSIBLE</v>
      </c>
      <c r="AW26" s="445" t="s">
        <v>284</v>
      </c>
      <c r="AX26" s="445">
        <v>5</v>
      </c>
      <c r="AY26" s="550" t="str">
        <f>IF(AX26=1,"INSIGNIFICANTE",IF(AX26=2,"MENOR",IF(AX26=3,"MODERADO",IF(AX26=4,"MAYOR","CATASTRÓFICO"))))</f>
        <v>CATASTRÓFICO</v>
      </c>
      <c r="AZ26" s="550">
        <f>IF(AX26=2,AU26+20,IF(AX26=3,AU26+30,IF(AX26=4,AU26+40,IF(AX26=5,AU26+50,AU26+10))))</f>
        <v>53</v>
      </c>
      <c r="BA26" s="558" t="str">
        <f>IF(AX26=1,$BB26,IF(AX26=2,$BC$8,IF(AX26=3,$BD$8,IF(AX26=4,$BE$8,$BF$8))))</f>
        <v>EXTREMA 5:5</v>
      </c>
      <c r="BB26" s="563" t="str">
        <f>IF($AZ26=11,"BAJA 1:1",IF($AZ26=12,"BAJA 2:1",IF($AZ26=13,"BAJA 3:1",IF($AZ26=14,"MODERADA 4:1","ALTA 5:1"))))</f>
        <v>ALTA 5:1</v>
      </c>
      <c r="BC26" s="564" t="str">
        <f>IF($AZ26=21,"BAJA 1:2",IF($AZ26=22,"BAJA 2:2",IF($AZ26=23,"MODERADA 3:2",IF($AZ26=24,"ALTA 4:2","ALTA 5:2"))))</f>
        <v>ALTA 5:2</v>
      </c>
      <c r="BD26" s="564" t="str">
        <f>IF($AZ26=31,"MODERADA 1:3",IF($AZ26=32,"MODERADA 2:3",IF($AZ26=33,"ALTA 3:3",IF($AZ26=34,"ALTA 4:3","EXTREMA 5:3"))))</f>
        <v>EXTREMA 5:3</v>
      </c>
      <c r="BE26" s="564" t="str">
        <f>IF($AZ26=41,"ALTA 1:4",IF($AZ26=42,"ALTA 2:4",IF($AZ26=43,"EXTREMA 3:4",IF($AZ26=44,"EXTREMA 4:4","EXTREMA 5:4"))))</f>
        <v>EXTREMA 5:4</v>
      </c>
      <c r="BF26" s="565" t="str">
        <f>IF($AZ26=51,"ALTA 1:5",IF($AZ26=52,"EXTREMA 2:5",IF($AZ26=53,"EXTREMA 3:5",IF($AZ26=54,"EXTREMA 4:5","EXTREMA 5:5"))))</f>
        <v>EXTREMA 3:5</v>
      </c>
      <c r="BG26" s="530" t="s">
        <v>1114</v>
      </c>
      <c r="BH26" s="566" t="s">
        <v>1049</v>
      </c>
      <c r="BI26" s="531">
        <v>43862</v>
      </c>
      <c r="BJ26" s="531">
        <v>44196</v>
      </c>
      <c r="BK26" s="530" t="s">
        <v>1115</v>
      </c>
      <c r="BL26" s="445" t="s">
        <v>1116</v>
      </c>
      <c r="BM26" s="445" t="s">
        <v>1117</v>
      </c>
      <c r="BN26" s="445" t="s">
        <v>1117</v>
      </c>
      <c r="BO26" s="445" t="s">
        <v>1118</v>
      </c>
      <c r="BP26" s="445" t="s">
        <v>1119</v>
      </c>
      <c r="BQ26" s="445" t="s">
        <v>1120</v>
      </c>
      <c r="BR26" s="545" t="s">
        <v>1121</v>
      </c>
      <c r="BS26" s="545" t="s">
        <v>1122</v>
      </c>
      <c r="BT26" s="545" t="s">
        <v>1123</v>
      </c>
      <c r="BU26" s="545" t="s">
        <v>1124</v>
      </c>
      <c r="BV26" s="545" t="s">
        <v>1125</v>
      </c>
      <c r="BW26" s="556" t="s">
        <v>1126</v>
      </c>
      <c r="BX26" s="524" t="s">
        <v>1055</v>
      </c>
      <c r="BY26" s="596" t="s">
        <v>1127</v>
      </c>
      <c r="BZ26" s="521" t="s">
        <v>1128</v>
      </c>
      <c r="CA26" s="594" t="s">
        <v>1129</v>
      </c>
      <c r="CB26" s="552" t="s">
        <v>1130</v>
      </c>
      <c r="CC26" s="595" t="s">
        <v>1131</v>
      </c>
      <c r="CD26" s="544" t="s">
        <v>1132</v>
      </c>
      <c r="CE26" s="595" t="s">
        <v>1133</v>
      </c>
      <c r="CF26" s="554" t="s">
        <v>1134</v>
      </c>
      <c r="CG26" s="35"/>
    </row>
    <row r="27" spans="1:85" ht="15.75" customHeight="1">
      <c r="A27" s="435"/>
      <c r="B27" s="435"/>
      <c r="C27" s="435"/>
      <c r="D27" s="435"/>
      <c r="E27" s="435"/>
      <c r="F27" s="435"/>
      <c r="G27" s="435"/>
      <c r="H27" s="435"/>
      <c r="I27" s="435"/>
      <c r="J27" s="435"/>
      <c r="K27" s="435"/>
      <c r="L27" s="435"/>
      <c r="M27" s="435"/>
      <c r="N27" s="435"/>
      <c r="O27" s="435"/>
      <c r="P27" s="435"/>
      <c r="Q27" s="435"/>
      <c r="R27" s="435"/>
      <c r="S27" s="435"/>
      <c r="T27" s="583" t="s">
        <v>1135</v>
      </c>
      <c r="U27" s="434" t="s">
        <v>1098</v>
      </c>
      <c r="V27" s="434" t="s">
        <v>1109</v>
      </c>
      <c r="W27" s="434" t="s">
        <v>1136</v>
      </c>
      <c r="X27" s="434" t="s">
        <v>1137</v>
      </c>
      <c r="Y27" s="583" t="s">
        <v>1138</v>
      </c>
      <c r="Z27" s="434" t="s">
        <v>1113</v>
      </c>
      <c r="AA27" s="434" t="s">
        <v>277</v>
      </c>
      <c r="AB27" s="434">
        <f t="shared" si="27"/>
        <v>15</v>
      </c>
      <c r="AC27" s="434" t="s">
        <v>278</v>
      </c>
      <c r="AD27" s="434">
        <f t="shared" si="28"/>
        <v>15</v>
      </c>
      <c r="AE27" s="434" t="s">
        <v>279</v>
      </c>
      <c r="AF27" s="434">
        <f t="shared" si="29"/>
        <v>15</v>
      </c>
      <c r="AG27" s="434" t="s">
        <v>276</v>
      </c>
      <c r="AH27" s="434">
        <f t="shared" si="30"/>
        <v>15</v>
      </c>
      <c r="AI27" s="434" t="s">
        <v>280</v>
      </c>
      <c r="AJ27" s="434">
        <f t="shared" si="31"/>
        <v>15</v>
      </c>
      <c r="AK27" s="434" t="s">
        <v>281</v>
      </c>
      <c r="AL27" s="434">
        <f t="shared" si="32"/>
        <v>15</v>
      </c>
      <c r="AM27" s="434" t="s">
        <v>340</v>
      </c>
      <c r="AN27" s="434">
        <f t="shared" si="33"/>
        <v>10</v>
      </c>
      <c r="AO27" s="434">
        <f t="shared" si="34"/>
        <v>100</v>
      </c>
      <c r="AP27" s="434" t="str">
        <f t="shared" si="35"/>
        <v>Fuerte</v>
      </c>
      <c r="AQ27" s="434" t="s">
        <v>283</v>
      </c>
      <c r="AR27" s="434" t="s">
        <v>283</v>
      </c>
      <c r="AS27" s="435"/>
      <c r="AT27" s="435"/>
      <c r="AU27" s="435"/>
      <c r="AV27" s="435"/>
      <c r="AW27" s="435"/>
      <c r="AX27" s="435"/>
      <c r="AY27" s="435"/>
      <c r="AZ27" s="435"/>
      <c r="BA27" s="435"/>
      <c r="BB27" s="429"/>
      <c r="BC27" s="460"/>
      <c r="BD27" s="460"/>
      <c r="BE27" s="460"/>
      <c r="BF27" s="430"/>
      <c r="BG27" s="435"/>
      <c r="BH27" s="435"/>
      <c r="BI27" s="435"/>
      <c r="BJ27" s="435"/>
      <c r="BK27" s="435"/>
      <c r="BL27" s="435"/>
      <c r="BM27" s="435"/>
      <c r="BN27" s="435"/>
      <c r="BO27" s="435"/>
      <c r="BP27" s="435"/>
      <c r="BQ27" s="435"/>
      <c r="BR27" s="435"/>
      <c r="BS27" s="435"/>
      <c r="BT27" s="435"/>
      <c r="BU27" s="435"/>
      <c r="BV27" s="435"/>
      <c r="BW27" s="515"/>
      <c r="BX27" s="435"/>
      <c r="BY27" s="435"/>
      <c r="BZ27" s="435"/>
      <c r="CA27" s="515"/>
      <c r="CB27" s="429"/>
      <c r="CC27" s="435"/>
      <c r="CD27" s="435"/>
      <c r="CE27" s="435"/>
      <c r="CF27" s="435"/>
      <c r="CG27" s="35"/>
    </row>
    <row r="28" spans="1:85" ht="32.25" customHeight="1">
      <c r="A28" s="435"/>
      <c r="B28" s="435"/>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5"/>
      <c r="AN28" s="435"/>
      <c r="AO28" s="435"/>
      <c r="AP28" s="435"/>
      <c r="AQ28" s="435"/>
      <c r="AR28" s="435"/>
      <c r="AS28" s="435"/>
      <c r="AT28" s="435"/>
      <c r="AU28" s="435"/>
      <c r="AV28" s="435"/>
      <c r="AW28" s="435"/>
      <c r="AX28" s="435"/>
      <c r="AY28" s="435"/>
      <c r="AZ28" s="435"/>
      <c r="BA28" s="435"/>
      <c r="BB28" s="429"/>
      <c r="BC28" s="460"/>
      <c r="BD28" s="460"/>
      <c r="BE28" s="460"/>
      <c r="BF28" s="430"/>
      <c r="BG28" s="435"/>
      <c r="BH28" s="435"/>
      <c r="BI28" s="435"/>
      <c r="BJ28" s="435"/>
      <c r="BK28" s="435"/>
      <c r="BL28" s="435"/>
      <c r="BM28" s="435"/>
      <c r="BN28" s="435"/>
      <c r="BO28" s="435"/>
      <c r="BP28" s="435"/>
      <c r="BQ28" s="435"/>
      <c r="BR28" s="435"/>
      <c r="BS28" s="435"/>
      <c r="BT28" s="435"/>
      <c r="BU28" s="435"/>
      <c r="BV28" s="435"/>
      <c r="BW28" s="515"/>
      <c r="BX28" s="435"/>
      <c r="BY28" s="435"/>
      <c r="BZ28" s="435"/>
      <c r="CA28" s="515"/>
      <c r="CB28" s="429"/>
      <c r="CC28" s="435"/>
      <c r="CD28" s="435"/>
      <c r="CE28" s="435"/>
      <c r="CF28" s="435"/>
      <c r="CG28" s="35"/>
    </row>
    <row r="29" spans="1:85" ht="33.75" customHeight="1">
      <c r="A29" s="435"/>
      <c r="B29" s="435"/>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435"/>
      <c r="AE29" s="435"/>
      <c r="AF29" s="435"/>
      <c r="AG29" s="435"/>
      <c r="AH29" s="435"/>
      <c r="AI29" s="435"/>
      <c r="AJ29" s="435"/>
      <c r="AK29" s="435"/>
      <c r="AL29" s="435"/>
      <c r="AM29" s="435"/>
      <c r="AN29" s="435"/>
      <c r="AO29" s="435"/>
      <c r="AP29" s="435"/>
      <c r="AQ29" s="435"/>
      <c r="AR29" s="435"/>
      <c r="AS29" s="435"/>
      <c r="AT29" s="435"/>
      <c r="AU29" s="435"/>
      <c r="AV29" s="435"/>
      <c r="AW29" s="435"/>
      <c r="AX29" s="435"/>
      <c r="AY29" s="435"/>
      <c r="AZ29" s="435"/>
      <c r="BA29" s="435"/>
      <c r="BB29" s="429"/>
      <c r="BC29" s="460"/>
      <c r="BD29" s="460"/>
      <c r="BE29" s="460"/>
      <c r="BF29" s="430"/>
      <c r="BG29" s="435"/>
      <c r="BH29" s="435"/>
      <c r="BI29" s="435"/>
      <c r="BJ29" s="435"/>
      <c r="BK29" s="435"/>
      <c r="BL29" s="435"/>
      <c r="BM29" s="435"/>
      <c r="BN29" s="435"/>
      <c r="BO29" s="435"/>
      <c r="BP29" s="435"/>
      <c r="BQ29" s="435"/>
      <c r="BR29" s="435"/>
      <c r="BS29" s="435"/>
      <c r="BT29" s="435"/>
      <c r="BU29" s="435"/>
      <c r="BV29" s="435"/>
      <c r="BW29" s="515"/>
      <c r="BX29" s="435"/>
      <c r="BY29" s="435"/>
      <c r="BZ29" s="435"/>
      <c r="CA29" s="515"/>
      <c r="CB29" s="429"/>
      <c r="CC29" s="435"/>
      <c r="CD29" s="435"/>
      <c r="CE29" s="435"/>
      <c r="CF29" s="435"/>
      <c r="CG29" s="35"/>
    </row>
    <row r="30" spans="1:85" ht="48" customHeight="1">
      <c r="A30" s="436"/>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29"/>
      <c r="BC30" s="460"/>
      <c r="BD30" s="460"/>
      <c r="BE30" s="460"/>
      <c r="BF30" s="430"/>
      <c r="BG30" s="436"/>
      <c r="BH30" s="436"/>
      <c r="BI30" s="436"/>
      <c r="BJ30" s="436"/>
      <c r="BK30" s="436"/>
      <c r="BL30" s="436"/>
      <c r="BM30" s="436"/>
      <c r="BN30" s="436"/>
      <c r="BO30" s="436"/>
      <c r="BP30" s="436"/>
      <c r="BQ30" s="436"/>
      <c r="BR30" s="436"/>
      <c r="BS30" s="436"/>
      <c r="BT30" s="436"/>
      <c r="BU30" s="436"/>
      <c r="BV30" s="436"/>
      <c r="BW30" s="498"/>
      <c r="BX30" s="436"/>
      <c r="BY30" s="436"/>
      <c r="BZ30" s="436"/>
      <c r="CA30" s="498"/>
      <c r="CB30" s="431"/>
      <c r="CC30" s="436"/>
      <c r="CD30" s="436"/>
      <c r="CE30" s="436"/>
      <c r="CF30" s="436"/>
      <c r="CG30" s="35"/>
    </row>
    <row r="31" spans="1:85"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32"/>
      <c r="CD31" s="32"/>
      <c r="CE31" s="32"/>
      <c r="CF31" s="32"/>
      <c r="CG31" s="35"/>
    </row>
    <row r="32" spans="1:85"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32"/>
      <c r="CD32" s="32"/>
      <c r="CE32" s="32"/>
      <c r="CF32" s="32"/>
      <c r="CG32" s="35"/>
    </row>
    <row r="33" spans="1:85"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38"/>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2"/>
      <c r="CG33" s="35"/>
    </row>
    <row r="34" spans="1:85"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t="s">
        <v>313</v>
      </c>
      <c r="AG34" s="38"/>
      <c r="AH34" s="12" t="s">
        <v>21</v>
      </c>
      <c r="AI34" s="12">
        <v>1</v>
      </c>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2"/>
      <c r="CG34" s="35"/>
    </row>
    <row r="35" spans="1:8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t="s">
        <v>10</v>
      </c>
      <c r="AD35" s="12" t="s">
        <v>55</v>
      </c>
      <c r="AE35" s="12" t="s">
        <v>35</v>
      </c>
      <c r="AF35" s="12" t="s">
        <v>314</v>
      </c>
      <c r="AG35" s="38"/>
      <c r="AH35" s="12" t="s">
        <v>315</v>
      </c>
      <c r="AI35" s="12">
        <v>2</v>
      </c>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2"/>
      <c r="CG35" s="35"/>
    </row>
    <row r="36" spans="1:85" ht="15.75" customHeight="1">
      <c r="A36" s="12"/>
      <c r="B36" s="12"/>
      <c r="C36" s="12"/>
      <c r="D36" s="12"/>
      <c r="E36" s="12"/>
      <c r="F36" s="12"/>
      <c r="G36" s="12"/>
      <c r="H36" s="12"/>
      <c r="I36" s="12"/>
      <c r="J36" s="12"/>
      <c r="K36" s="12"/>
      <c r="L36" s="12"/>
      <c r="M36" s="12"/>
      <c r="N36" s="12"/>
      <c r="O36" s="12"/>
      <c r="P36" s="12"/>
      <c r="Q36" s="12"/>
      <c r="R36" s="12"/>
      <c r="S36" s="39" t="s">
        <v>1139</v>
      </c>
      <c r="T36" s="39"/>
      <c r="U36" s="12"/>
      <c r="V36" s="12"/>
      <c r="W36" s="12"/>
      <c r="X36" s="12"/>
      <c r="Y36" s="12"/>
      <c r="Z36" s="12"/>
      <c r="AA36" s="12"/>
      <c r="AB36" s="12"/>
      <c r="AC36" s="12" t="s">
        <v>13</v>
      </c>
      <c r="AD36" s="12" t="s">
        <v>24</v>
      </c>
      <c r="AE36" s="12" t="s">
        <v>131</v>
      </c>
      <c r="AF36" s="12" t="s">
        <v>317</v>
      </c>
      <c r="AG36" s="38"/>
      <c r="AH36" s="12" t="s">
        <v>318</v>
      </c>
      <c r="AI36" s="12">
        <v>3</v>
      </c>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2"/>
      <c r="CG36" s="35"/>
    </row>
    <row r="37" spans="1:85" ht="15.75" customHeight="1">
      <c r="A37" s="12"/>
      <c r="B37" s="12"/>
      <c r="C37" s="12"/>
      <c r="D37" s="12"/>
      <c r="E37" s="12"/>
      <c r="F37" s="12"/>
      <c r="G37" s="12"/>
      <c r="H37" s="12"/>
      <c r="I37" s="12"/>
      <c r="J37" s="12"/>
      <c r="K37" s="12"/>
      <c r="L37" s="12"/>
      <c r="M37" s="12"/>
      <c r="N37" s="12"/>
      <c r="O37" s="12"/>
      <c r="P37" s="12"/>
      <c r="Q37" s="12"/>
      <c r="R37" s="12"/>
      <c r="S37" s="39" t="s">
        <v>1140</v>
      </c>
      <c r="T37" s="39"/>
      <c r="U37" s="12"/>
      <c r="V37" s="12"/>
      <c r="W37" s="12"/>
      <c r="X37" s="12"/>
      <c r="Y37" s="12"/>
      <c r="Z37" s="12"/>
      <c r="AA37" s="12"/>
      <c r="AB37" s="12"/>
      <c r="AC37" s="12" t="s">
        <v>47</v>
      </c>
      <c r="AD37" s="12" t="s">
        <v>58</v>
      </c>
      <c r="AE37" s="12" t="s">
        <v>32</v>
      </c>
      <c r="AF37" s="12" t="s">
        <v>320</v>
      </c>
      <c r="AG37" s="38"/>
      <c r="AH37" s="12" t="s">
        <v>55</v>
      </c>
      <c r="AI37" s="12">
        <v>4</v>
      </c>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2"/>
      <c r="CG37" s="35"/>
    </row>
    <row r="38" spans="1:85" ht="15.75" customHeight="1">
      <c r="A38" s="12"/>
      <c r="B38" s="12"/>
      <c r="C38" s="12"/>
      <c r="D38" s="12"/>
      <c r="E38" s="12"/>
      <c r="F38" s="12"/>
      <c r="G38" s="12"/>
      <c r="H38" s="12"/>
      <c r="I38" s="12"/>
      <c r="J38" s="12"/>
      <c r="K38" s="12"/>
      <c r="L38" s="12"/>
      <c r="M38" s="12"/>
      <c r="N38" s="12"/>
      <c r="O38" s="12"/>
      <c r="P38" s="12"/>
      <c r="Q38" s="12"/>
      <c r="R38" s="12"/>
      <c r="S38" s="39" t="s">
        <v>1141</v>
      </c>
      <c r="T38" s="39"/>
      <c r="U38" s="12"/>
      <c r="V38" s="12"/>
      <c r="W38" s="12"/>
      <c r="X38" s="12"/>
      <c r="Y38" s="12"/>
      <c r="Z38" s="12"/>
      <c r="AA38" s="12"/>
      <c r="AB38" s="12"/>
      <c r="AC38" s="12" t="s">
        <v>71</v>
      </c>
      <c r="AD38" s="12" t="s">
        <v>21</v>
      </c>
      <c r="AE38" s="12" t="s">
        <v>322</v>
      </c>
      <c r="AF38" s="12" t="s">
        <v>323</v>
      </c>
      <c r="AG38" s="38"/>
      <c r="AH38" s="12" t="s">
        <v>71</v>
      </c>
      <c r="AI38" s="12">
        <v>5</v>
      </c>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15.75" customHeight="1">
      <c r="A39" s="12"/>
      <c r="B39" s="12"/>
      <c r="C39" s="12"/>
      <c r="D39" s="12"/>
      <c r="E39" s="12"/>
      <c r="F39" s="12"/>
      <c r="G39" s="12"/>
      <c r="H39" s="12"/>
      <c r="I39" s="12"/>
      <c r="J39" s="12"/>
      <c r="K39" s="12"/>
      <c r="L39" s="12"/>
      <c r="M39" s="12"/>
      <c r="N39" s="12"/>
      <c r="O39" s="12"/>
      <c r="P39" s="12"/>
      <c r="Q39" s="12"/>
      <c r="R39" s="12"/>
      <c r="S39" s="39" t="s">
        <v>1142</v>
      </c>
      <c r="T39" s="39"/>
      <c r="U39" s="12"/>
      <c r="V39" s="12"/>
      <c r="W39" s="12"/>
      <c r="X39" s="12"/>
      <c r="Y39" s="12"/>
      <c r="Z39" s="12"/>
      <c r="AA39" s="12"/>
      <c r="AB39" s="12"/>
      <c r="AC39" s="12" t="s">
        <v>85</v>
      </c>
      <c r="AD39" s="12" t="s">
        <v>89</v>
      </c>
      <c r="AE39" s="12" t="s">
        <v>94</v>
      </c>
      <c r="AF39" s="12" t="s">
        <v>61</v>
      </c>
      <c r="AG39" s="38"/>
      <c r="AH39" s="12" t="s">
        <v>326</v>
      </c>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t="s">
        <v>51</v>
      </c>
      <c r="AD40" s="12" t="s">
        <v>79</v>
      </c>
      <c r="AE40" s="12" t="s">
        <v>96</v>
      </c>
      <c r="AF40" s="12" t="s">
        <v>327</v>
      </c>
      <c r="AG40" s="40"/>
      <c r="AH40" s="12" t="s">
        <v>592</v>
      </c>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t="s">
        <v>328</v>
      </c>
      <c r="AD41" s="12" t="s">
        <v>61</v>
      </c>
      <c r="AE41" s="12" t="s">
        <v>98</v>
      </c>
      <c r="AF41" s="12" t="s">
        <v>329</v>
      </c>
      <c r="AG41" s="40"/>
      <c r="AH41" s="12" t="s">
        <v>330</v>
      </c>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t="s">
        <v>92</v>
      </c>
      <c r="AE42" s="12" t="s">
        <v>38</v>
      </c>
      <c r="AF42" s="12" t="s">
        <v>58</v>
      </c>
      <c r="AG42" s="40"/>
      <c r="AH42" s="12" t="s">
        <v>331</v>
      </c>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t="s">
        <v>127</v>
      </c>
      <c r="AE43" s="12"/>
      <c r="AF43" s="12"/>
      <c r="AG43" s="41"/>
      <c r="AH43" s="12" t="s">
        <v>85</v>
      </c>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t="s">
        <v>332</v>
      </c>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41"/>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41"/>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41"/>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41"/>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41"/>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t="s">
        <v>12</v>
      </c>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t="s">
        <v>15</v>
      </c>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t="s">
        <v>27</v>
      </c>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t="s">
        <v>141</v>
      </c>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t="s">
        <v>277</v>
      </c>
      <c r="AB104" s="12">
        <v>15</v>
      </c>
      <c r="AC104" s="12" t="s">
        <v>278</v>
      </c>
      <c r="AD104" s="12">
        <v>15</v>
      </c>
      <c r="AE104" s="12" t="s">
        <v>279</v>
      </c>
      <c r="AF104" s="12"/>
      <c r="AG104" s="12" t="s">
        <v>276</v>
      </c>
      <c r="AH104" s="12"/>
      <c r="AI104" s="12" t="s">
        <v>280</v>
      </c>
      <c r="AJ104" s="12"/>
      <c r="AK104" s="12" t="s">
        <v>281</v>
      </c>
      <c r="AL104" s="12"/>
      <c r="AM104" s="12" t="s">
        <v>282</v>
      </c>
      <c r="AN104" s="12">
        <v>10</v>
      </c>
      <c r="AO104" s="12"/>
      <c r="AP104" s="12"/>
      <c r="AQ104" s="12" t="s">
        <v>283</v>
      </c>
      <c r="AR104" s="12"/>
      <c r="AS104" s="12"/>
      <c r="AT104" s="12" t="s">
        <v>284</v>
      </c>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t="s">
        <v>334</v>
      </c>
      <c r="AB105" s="12">
        <v>10</v>
      </c>
      <c r="AC105" s="12" t="s">
        <v>335</v>
      </c>
      <c r="AD105" s="12">
        <v>0</v>
      </c>
      <c r="AE105" s="12" t="s">
        <v>336</v>
      </c>
      <c r="AF105" s="12"/>
      <c r="AG105" s="12" t="s">
        <v>337</v>
      </c>
      <c r="AH105" s="12"/>
      <c r="AI105" s="12" t="s">
        <v>338</v>
      </c>
      <c r="AJ105" s="12"/>
      <c r="AK105" s="12" t="s">
        <v>339</v>
      </c>
      <c r="AL105" s="12"/>
      <c r="AM105" s="12" t="s">
        <v>340</v>
      </c>
      <c r="AN105" s="12">
        <v>5</v>
      </c>
      <c r="AO105" s="12"/>
      <c r="AP105" s="12"/>
      <c r="AQ105" s="12" t="s">
        <v>341</v>
      </c>
      <c r="AR105" s="12"/>
      <c r="AS105" s="12"/>
      <c r="AT105" s="12" t="s">
        <v>342</v>
      </c>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v>5</v>
      </c>
      <c r="AC106" s="12"/>
      <c r="AD106" s="12"/>
      <c r="AE106" s="12"/>
      <c r="AF106" s="12"/>
      <c r="AG106" s="12" t="s">
        <v>343</v>
      </c>
      <c r="AH106" s="12"/>
      <c r="AI106" s="12"/>
      <c r="AJ106" s="12"/>
      <c r="AK106" s="12"/>
      <c r="AL106" s="12"/>
      <c r="AM106" s="12" t="s">
        <v>344</v>
      </c>
      <c r="AN106" s="12">
        <v>0</v>
      </c>
      <c r="AO106" s="12"/>
      <c r="AP106" s="12"/>
      <c r="AQ106" s="12" t="s">
        <v>345</v>
      </c>
      <c r="AR106" s="12"/>
      <c r="AS106" s="12"/>
      <c r="AT106" s="12" t="s">
        <v>346</v>
      </c>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BX307" s="195"/>
    </row>
    <row r="308" spans="1:84" ht="15.75" customHeight="1">
      <c r="BX308" s="195"/>
    </row>
    <row r="309" spans="1:84" ht="15.75" customHeight="1">
      <c r="BX309" s="195"/>
    </row>
    <row r="310" spans="1:84" ht="15.75" customHeight="1">
      <c r="BX310" s="195"/>
    </row>
    <row r="311" spans="1:84" ht="15.75" customHeight="1">
      <c r="BX311" s="195"/>
    </row>
    <row r="312" spans="1:84" ht="15.75" customHeight="1">
      <c r="BX312" s="195"/>
    </row>
    <row r="313" spans="1:84" ht="15.75" customHeight="1">
      <c r="BX313" s="195"/>
    </row>
    <row r="314" spans="1:84" ht="15.75" customHeight="1">
      <c r="BX314" s="195"/>
    </row>
    <row r="315" spans="1:84" ht="15.75" customHeight="1">
      <c r="BX315" s="195"/>
    </row>
    <row r="316" spans="1:84" ht="15.75" customHeight="1">
      <c r="BX316" s="195"/>
    </row>
    <row r="317" spans="1:84" ht="15.75" customHeight="1">
      <c r="BX317" s="195"/>
    </row>
    <row r="318" spans="1:84" ht="15.75" customHeight="1">
      <c r="BX318" s="195"/>
    </row>
    <row r="319" spans="1:84" ht="15.75" customHeight="1">
      <c r="BX319" s="195"/>
    </row>
    <row r="320" spans="1:84" ht="15.75" customHeight="1">
      <c r="BX320" s="195"/>
    </row>
    <row r="321" spans="76:76" ht="15.75" customHeight="1">
      <c r="BX321" s="195"/>
    </row>
    <row r="322" spans="76:76" ht="15.75" customHeight="1">
      <c r="BX322" s="195"/>
    </row>
    <row r="323" spans="76:76" ht="15.75" customHeight="1">
      <c r="BX323" s="195"/>
    </row>
    <row r="324" spans="76:76" ht="15.75" customHeight="1">
      <c r="BX324" s="195"/>
    </row>
    <row r="325" spans="76:76" ht="15.75" customHeight="1">
      <c r="BX325" s="195"/>
    </row>
    <row r="326" spans="76:76" ht="15.75" customHeight="1">
      <c r="BX326" s="195"/>
    </row>
    <row r="327" spans="76:76" ht="15.75" customHeight="1">
      <c r="BX327" s="195"/>
    </row>
    <row r="328" spans="76:76" ht="15.75" customHeight="1">
      <c r="BX328" s="195"/>
    </row>
    <row r="329" spans="76:76" ht="15.75" customHeight="1">
      <c r="BX329" s="195"/>
    </row>
    <row r="330" spans="76:76" ht="15.75" customHeight="1">
      <c r="BX330" s="195"/>
    </row>
    <row r="331" spans="76:76" ht="15.75" customHeight="1">
      <c r="BX331" s="195"/>
    </row>
    <row r="332" spans="76:76" ht="15.75" customHeight="1">
      <c r="BX332" s="195"/>
    </row>
    <row r="333" spans="76:76" ht="15.75" customHeight="1">
      <c r="BX333" s="195"/>
    </row>
    <row r="334" spans="76:76" ht="15.75" customHeight="1">
      <c r="BX334" s="195"/>
    </row>
    <row r="335" spans="76:76" ht="15.75" customHeight="1">
      <c r="BX335" s="195"/>
    </row>
    <row r="336" spans="76:76" ht="15.75" customHeight="1">
      <c r="BX336" s="195"/>
    </row>
    <row r="337" spans="76:76" ht="15.75" customHeight="1">
      <c r="BX337" s="195"/>
    </row>
    <row r="338" spans="76:76" ht="15.75" customHeight="1">
      <c r="BX338" s="195"/>
    </row>
    <row r="339" spans="76:76" ht="15.75" customHeight="1">
      <c r="BX339" s="195"/>
    </row>
    <row r="340" spans="76:76" ht="15.75" customHeight="1">
      <c r="BX340" s="195"/>
    </row>
    <row r="341" spans="76:76" ht="15.75" customHeight="1">
      <c r="BX341" s="195"/>
    </row>
    <row r="342" spans="76:76" ht="15.75" customHeight="1">
      <c r="BX342" s="195"/>
    </row>
    <row r="343" spans="76:76" ht="15.75" customHeight="1">
      <c r="BX343" s="195"/>
    </row>
    <row r="344" spans="76:76" ht="15.75" customHeight="1">
      <c r="BX344" s="195"/>
    </row>
    <row r="345" spans="76:76" ht="15.75" customHeight="1">
      <c r="BX345" s="195"/>
    </row>
    <row r="346" spans="76:76" ht="15.75" customHeight="1">
      <c r="BX346" s="195"/>
    </row>
    <row r="347" spans="76:76" ht="15.75" customHeight="1">
      <c r="BX347" s="195"/>
    </row>
    <row r="348" spans="76:76" ht="15.75" customHeight="1">
      <c r="BX348" s="195"/>
    </row>
    <row r="349" spans="76:76" ht="15.75" customHeight="1">
      <c r="BX349" s="195"/>
    </row>
    <row r="350" spans="76:76" ht="15.75" customHeight="1">
      <c r="BX350" s="195"/>
    </row>
    <row r="351" spans="76:76" ht="15.75" customHeight="1">
      <c r="BX351" s="195"/>
    </row>
    <row r="352" spans="76:76" ht="15.75" customHeight="1">
      <c r="BX352" s="195"/>
    </row>
    <row r="353" spans="76:76" ht="15.75" customHeight="1">
      <c r="BX353" s="195"/>
    </row>
    <row r="354" spans="76:76" ht="15.75" customHeight="1">
      <c r="BX354" s="195"/>
    </row>
    <row r="355" spans="76:76" ht="15.75" customHeight="1">
      <c r="BX355" s="195"/>
    </row>
    <row r="356" spans="76:76" ht="15.75" customHeight="1">
      <c r="BX356" s="195"/>
    </row>
    <row r="357" spans="76:76" ht="15.75" customHeight="1">
      <c r="BX357" s="195"/>
    </row>
    <row r="358" spans="76:76" ht="15.75" customHeight="1">
      <c r="BX358" s="195"/>
    </row>
    <row r="359" spans="76:76" ht="15.75" customHeight="1">
      <c r="BX359" s="195"/>
    </row>
    <row r="360" spans="76:76" ht="15.75" customHeight="1">
      <c r="BX360" s="195"/>
    </row>
    <row r="361" spans="76:76" ht="15.75" customHeight="1">
      <c r="BX361" s="195"/>
    </row>
    <row r="362" spans="76:76" ht="15.75" customHeight="1">
      <c r="BX362" s="195"/>
    </row>
    <row r="363" spans="76:76" ht="15.75" customHeight="1">
      <c r="BX363" s="195"/>
    </row>
    <row r="364" spans="76:76" ht="15.75" customHeight="1">
      <c r="BX364" s="195"/>
    </row>
    <row r="365" spans="76:76" ht="15.75" customHeight="1">
      <c r="BX365" s="195"/>
    </row>
    <row r="366" spans="76:76" ht="15.75" customHeight="1">
      <c r="BX366" s="195"/>
    </row>
    <row r="367" spans="76:76" ht="15.75" customHeight="1">
      <c r="BX367" s="195"/>
    </row>
    <row r="368" spans="76:76" ht="15.75" customHeight="1">
      <c r="BX368" s="195"/>
    </row>
    <row r="369" spans="76:76" ht="15.75" customHeight="1">
      <c r="BX369" s="195"/>
    </row>
    <row r="370" spans="76:76" ht="15.75" customHeight="1">
      <c r="BX370" s="195"/>
    </row>
    <row r="371" spans="76:76" ht="15.75" customHeight="1">
      <c r="BX371" s="195"/>
    </row>
    <row r="372" spans="76:76" ht="15.75" customHeight="1">
      <c r="BX372" s="195"/>
    </row>
    <row r="373" spans="76:76" ht="15.75" customHeight="1">
      <c r="BX373" s="195"/>
    </row>
    <row r="374" spans="76:76" ht="15.75" customHeight="1">
      <c r="BX374" s="195"/>
    </row>
    <row r="375" spans="76:76" ht="15.75" customHeight="1">
      <c r="BX375" s="195"/>
    </row>
    <row r="376" spans="76:76" ht="15.75" customHeight="1">
      <c r="BX376" s="195"/>
    </row>
    <row r="377" spans="76:76" ht="15.75" customHeight="1">
      <c r="BX377" s="195"/>
    </row>
    <row r="378" spans="76:76" ht="15.75" customHeight="1">
      <c r="BX378" s="195"/>
    </row>
    <row r="379" spans="76:76" ht="15.75" customHeight="1">
      <c r="BX379" s="195"/>
    </row>
    <row r="380" spans="76:76" ht="15.75" customHeight="1">
      <c r="BX380" s="195"/>
    </row>
    <row r="381" spans="76:76" ht="15.75" customHeight="1">
      <c r="BX381" s="195"/>
    </row>
    <row r="382" spans="76:76" ht="15.75" customHeight="1">
      <c r="BX382" s="195"/>
    </row>
    <row r="383" spans="76:76" ht="15.75" customHeight="1">
      <c r="BX383" s="195"/>
    </row>
    <row r="384" spans="76:76" ht="15.75" customHeight="1">
      <c r="BX384" s="195"/>
    </row>
    <row r="385" spans="76:76" ht="15.75" customHeight="1">
      <c r="BX385" s="195"/>
    </row>
    <row r="386" spans="76:76" ht="15.75" customHeight="1">
      <c r="BX386" s="195"/>
    </row>
    <row r="387" spans="76:76" ht="15.75" customHeight="1">
      <c r="BX387" s="195"/>
    </row>
    <row r="388" spans="76:76" ht="15.75" customHeight="1">
      <c r="BX388" s="195"/>
    </row>
    <row r="389" spans="76:76" ht="15.75" customHeight="1">
      <c r="BX389" s="195"/>
    </row>
    <row r="390" spans="76:76" ht="15.75" customHeight="1">
      <c r="BX390" s="195"/>
    </row>
    <row r="391" spans="76:76" ht="15.75" customHeight="1">
      <c r="BX391" s="195"/>
    </row>
    <row r="392" spans="76:76" ht="15.75" customHeight="1">
      <c r="BX392" s="195"/>
    </row>
    <row r="393" spans="76:76" ht="15.75" customHeight="1">
      <c r="BX393" s="195"/>
    </row>
    <row r="394" spans="76:76" ht="15.75" customHeight="1">
      <c r="BX394" s="195"/>
    </row>
    <row r="395" spans="76:76" ht="15.75" customHeight="1">
      <c r="BX395" s="195"/>
    </row>
    <row r="396" spans="76:76" ht="15.75" customHeight="1">
      <c r="BX396" s="195"/>
    </row>
    <row r="397" spans="76:76" ht="15.75" customHeight="1">
      <c r="BX397" s="195"/>
    </row>
    <row r="398" spans="76:76" ht="15.75" customHeight="1">
      <c r="BX398" s="195"/>
    </row>
    <row r="399" spans="76:76" ht="15.75" customHeight="1">
      <c r="BX399" s="195"/>
    </row>
    <row r="400" spans="76:76" ht="15.75" customHeight="1">
      <c r="BX400" s="195"/>
    </row>
    <row r="401" spans="76:76" ht="15.75" customHeight="1">
      <c r="BX401" s="195"/>
    </row>
    <row r="402" spans="76:76" ht="15.75" customHeight="1">
      <c r="BX402" s="195"/>
    </row>
    <row r="403" spans="76:76" ht="15.75" customHeight="1">
      <c r="BX403" s="195"/>
    </row>
    <row r="404" spans="76:76" ht="15.75" customHeight="1">
      <c r="BX404" s="195"/>
    </row>
    <row r="405" spans="76:76" ht="15.75" customHeight="1">
      <c r="BX405" s="195"/>
    </row>
    <row r="406" spans="76:76" ht="15.75" customHeight="1">
      <c r="BX406" s="195"/>
    </row>
    <row r="407" spans="76:76" ht="15.75" customHeight="1">
      <c r="BX407" s="195"/>
    </row>
    <row r="408" spans="76:76" ht="15.75" customHeight="1">
      <c r="BX408" s="195"/>
    </row>
    <row r="409" spans="76:76" ht="15.75" customHeight="1">
      <c r="BX409" s="195"/>
    </row>
    <row r="410" spans="76:76" ht="15.75" customHeight="1">
      <c r="BX410" s="195"/>
    </row>
    <row r="411" spans="76:76" ht="15.75" customHeight="1">
      <c r="BX411" s="195"/>
    </row>
    <row r="412" spans="76:76" ht="15.75" customHeight="1">
      <c r="BX412" s="195"/>
    </row>
    <row r="413" spans="76:76" ht="15.75" customHeight="1">
      <c r="BX413" s="195"/>
    </row>
    <row r="414" spans="76:76" ht="15.75" customHeight="1">
      <c r="BX414" s="195"/>
    </row>
    <row r="415" spans="76:76" ht="15.75" customHeight="1">
      <c r="BX415" s="195"/>
    </row>
    <row r="416" spans="76:76" ht="15.75" customHeight="1">
      <c r="BX416" s="195"/>
    </row>
    <row r="417" spans="76:76" ht="15.75" customHeight="1">
      <c r="BX417" s="195"/>
    </row>
    <row r="418" spans="76:76" ht="15.75" customHeight="1">
      <c r="BX418" s="195"/>
    </row>
    <row r="419" spans="76:76" ht="15.75" customHeight="1">
      <c r="BX419" s="195"/>
    </row>
    <row r="420" spans="76:76" ht="15.75" customHeight="1">
      <c r="BX420" s="195"/>
    </row>
    <row r="421" spans="76:76" ht="15.75" customHeight="1">
      <c r="BX421" s="195"/>
    </row>
    <row r="422" spans="76:76" ht="15.75" customHeight="1">
      <c r="BX422" s="195"/>
    </row>
    <row r="423" spans="76:76" ht="15.75" customHeight="1">
      <c r="BX423" s="195"/>
    </row>
    <row r="424" spans="76:76" ht="15.75" customHeight="1">
      <c r="BX424" s="195"/>
    </row>
    <row r="425" spans="76:76" ht="15.75" customHeight="1">
      <c r="BX425" s="195"/>
    </row>
    <row r="426" spans="76:76" ht="15.75" customHeight="1">
      <c r="BX426" s="195"/>
    </row>
    <row r="427" spans="76:76" ht="15.75" customHeight="1">
      <c r="BX427" s="195"/>
    </row>
    <row r="428" spans="76:76" ht="15.75" customHeight="1">
      <c r="BX428" s="195"/>
    </row>
    <row r="429" spans="76:76" ht="15.75" customHeight="1">
      <c r="BX429" s="195"/>
    </row>
    <row r="430" spans="76:76" ht="15.75" customHeight="1">
      <c r="BX430" s="195"/>
    </row>
    <row r="431" spans="76:76" ht="15.75" customHeight="1">
      <c r="BX431" s="195"/>
    </row>
    <row r="432" spans="76:76" ht="15.75" customHeight="1">
      <c r="BX432" s="195"/>
    </row>
    <row r="433" spans="76:76" ht="15.75" customHeight="1">
      <c r="BX433" s="195"/>
    </row>
    <row r="434" spans="76:76" ht="15.75" customHeight="1">
      <c r="BX434" s="195"/>
    </row>
    <row r="435" spans="76:76" ht="15.75" customHeight="1">
      <c r="BX435" s="195"/>
    </row>
    <row r="436" spans="76:76" ht="15.75" customHeight="1">
      <c r="BX436" s="195"/>
    </row>
    <row r="437" spans="76:76" ht="15.75" customHeight="1">
      <c r="BX437" s="195"/>
    </row>
    <row r="438" spans="76:76" ht="15.75" customHeight="1">
      <c r="BX438" s="195"/>
    </row>
    <row r="439" spans="76:76" ht="15.75" customHeight="1">
      <c r="BX439" s="195"/>
    </row>
    <row r="440" spans="76:76" ht="15.75" customHeight="1">
      <c r="BX440" s="195"/>
    </row>
    <row r="441" spans="76:76" ht="15.75" customHeight="1">
      <c r="BX441" s="195"/>
    </row>
    <row r="442" spans="76:76" ht="15.75" customHeight="1">
      <c r="BX442" s="195"/>
    </row>
    <row r="443" spans="76:76" ht="15.75" customHeight="1">
      <c r="BX443" s="195"/>
    </row>
    <row r="444" spans="76:76" ht="15.75" customHeight="1">
      <c r="BX444" s="195"/>
    </row>
    <row r="445" spans="76:76" ht="15.75" customHeight="1">
      <c r="BX445" s="195"/>
    </row>
    <row r="446" spans="76:76" ht="15.75" customHeight="1">
      <c r="BX446" s="195"/>
    </row>
    <row r="447" spans="76:76" ht="15.75" customHeight="1">
      <c r="BX447" s="195"/>
    </row>
    <row r="448" spans="76:76" ht="15.75" customHeight="1">
      <c r="BX448" s="195"/>
    </row>
    <row r="449" spans="76:76" ht="15.75" customHeight="1">
      <c r="BX449" s="195"/>
    </row>
    <row r="450" spans="76:76" ht="15.75" customHeight="1">
      <c r="BX450" s="195"/>
    </row>
    <row r="451" spans="76:76" ht="15.75" customHeight="1">
      <c r="BX451" s="195"/>
    </row>
    <row r="452" spans="76:76" ht="15.75" customHeight="1">
      <c r="BX452" s="195"/>
    </row>
    <row r="453" spans="76:76" ht="15.75" customHeight="1">
      <c r="BX453" s="195"/>
    </row>
    <row r="454" spans="76:76" ht="15.75" customHeight="1">
      <c r="BX454" s="195"/>
    </row>
    <row r="455" spans="76:76" ht="15.75" customHeight="1">
      <c r="BX455" s="195"/>
    </row>
    <row r="456" spans="76:76" ht="15.75" customHeight="1">
      <c r="BX456" s="195"/>
    </row>
    <row r="457" spans="76:76" ht="15.75" customHeight="1">
      <c r="BX457" s="195"/>
    </row>
    <row r="458" spans="76:76" ht="15.75" customHeight="1">
      <c r="BX458" s="195"/>
    </row>
    <row r="459" spans="76:76" ht="15.75" customHeight="1">
      <c r="BX459" s="195"/>
    </row>
    <row r="460" spans="76:76" ht="15.75" customHeight="1">
      <c r="BX460" s="195"/>
    </row>
    <row r="461" spans="76:76" ht="15.75" customHeight="1">
      <c r="BX461" s="195"/>
    </row>
    <row r="462" spans="76:76" ht="15.75" customHeight="1">
      <c r="BX462" s="195"/>
    </row>
    <row r="463" spans="76:76" ht="15.75" customHeight="1">
      <c r="BX463" s="195"/>
    </row>
    <row r="464" spans="76:76" ht="15.75" customHeight="1">
      <c r="BX464" s="195"/>
    </row>
    <row r="465" spans="76:76" ht="15.75" customHeight="1">
      <c r="BX465" s="195"/>
    </row>
    <row r="466" spans="76:76" ht="15.75" customHeight="1">
      <c r="BX466" s="195"/>
    </row>
    <row r="467" spans="76:76" ht="15.75" customHeight="1">
      <c r="BX467" s="195"/>
    </row>
    <row r="468" spans="76:76" ht="15.75" customHeight="1">
      <c r="BX468" s="195"/>
    </row>
    <row r="469" spans="76:76" ht="15.75" customHeight="1">
      <c r="BX469" s="195"/>
    </row>
    <row r="470" spans="76:76" ht="15.75" customHeight="1">
      <c r="BX470" s="195"/>
    </row>
    <row r="471" spans="76:76" ht="15.75" customHeight="1">
      <c r="BX471" s="195"/>
    </row>
    <row r="472" spans="76:76" ht="15.75" customHeight="1">
      <c r="BX472" s="195"/>
    </row>
    <row r="473" spans="76:76" ht="15.75" customHeight="1">
      <c r="BX473" s="195"/>
    </row>
    <row r="474" spans="76:76" ht="15.75" customHeight="1">
      <c r="BX474" s="195"/>
    </row>
    <row r="475" spans="76:76" ht="15.75" customHeight="1">
      <c r="BX475" s="195"/>
    </row>
    <row r="476" spans="76:76" ht="15.75" customHeight="1">
      <c r="BX476" s="195"/>
    </row>
    <row r="477" spans="76:76" ht="15.75" customHeight="1">
      <c r="BX477" s="195"/>
    </row>
    <row r="478" spans="76:76" ht="15.75" customHeight="1">
      <c r="BX478" s="195"/>
    </row>
    <row r="479" spans="76:76" ht="15.75" customHeight="1">
      <c r="BX479" s="195"/>
    </row>
    <row r="480" spans="76:76" ht="15.75" customHeight="1">
      <c r="BX480" s="195"/>
    </row>
    <row r="481" spans="76:76" ht="15.75" customHeight="1">
      <c r="BX481" s="195"/>
    </row>
    <row r="482" spans="76:76" ht="15.75" customHeight="1">
      <c r="BX482" s="195"/>
    </row>
    <row r="483" spans="76:76" ht="15.75" customHeight="1">
      <c r="BX483" s="195"/>
    </row>
    <row r="484" spans="76:76" ht="15.75" customHeight="1">
      <c r="BX484" s="195"/>
    </row>
    <row r="485" spans="76:76" ht="15.75" customHeight="1">
      <c r="BX485" s="195"/>
    </row>
    <row r="486" spans="76:76" ht="15.75" customHeight="1">
      <c r="BX486" s="195"/>
    </row>
    <row r="487" spans="76:76" ht="15.75" customHeight="1">
      <c r="BX487" s="195"/>
    </row>
    <row r="488" spans="76:76" ht="15.75" customHeight="1">
      <c r="BX488" s="195"/>
    </row>
    <row r="489" spans="76:76" ht="15.75" customHeight="1">
      <c r="BX489" s="195"/>
    </row>
    <row r="490" spans="76:76" ht="15.75" customHeight="1">
      <c r="BX490" s="195"/>
    </row>
    <row r="491" spans="76:76" ht="15.75" customHeight="1">
      <c r="BX491" s="195"/>
    </row>
    <row r="492" spans="76:76" ht="15.75" customHeight="1">
      <c r="BX492" s="195"/>
    </row>
    <row r="493" spans="76:76" ht="15.75" customHeight="1">
      <c r="BX493" s="195"/>
    </row>
    <row r="494" spans="76:76" ht="15.75" customHeight="1">
      <c r="BX494" s="195"/>
    </row>
    <row r="495" spans="76:76" ht="15.75" customHeight="1">
      <c r="BX495" s="195"/>
    </row>
    <row r="496" spans="76:76" ht="15.75" customHeight="1">
      <c r="BX496" s="195"/>
    </row>
    <row r="497" spans="76:76" ht="15.75" customHeight="1">
      <c r="BX497" s="195"/>
    </row>
    <row r="498" spans="76:76" ht="15.75" customHeight="1">
      <c r="BX498" s="195"/>
    </row>
    <row r="499" spans="76:76" ht="15.75" customHeight="1">
      <c r="BX499" s="195"/>
    </row>
    <row r="500" spans="76:76" ht="15.75" customHeight="1">
      <c r="BX500" s="195"/>
    </row>
    <row r="501" spans="76:76" ht="15.75" customHeight="1">
      <c r="BX501" s="195"/>
    </row>
    <row r="502" spans="76:76" ht="15.75" customHeight="1">
      <c r="BX502" s="195"/>
    </row>
    <row r="503" spans="76:76" ht="15.75" customHeight="1">
      <c r="BX503" s="195"/>
    </row>
    <row r="504" spans="76:76" ht="15.75" customHeight="1">
      <c r="BX504" s="195"/>
    </row>
    <row r="505" spans="76:76" ht="15.75" customHeight="1">
      <c r="BX505" s="195"/>
    </row>
    <row r="506" spans="76:76" ht="15.75" customHeight="1">
      <c r="BX506" s="195"/>
    </row>
    <row r="507" spans="76:76" ht="15.75" customHeight="1">
      <c r="BX507" s="195"/>
    </row>
    <row r="508" spans="76:76" ht="15.75" customHeight="1">
      <c r="BX508" s="195"/>
    </row>
    <row r="509" spans="76:76" ht="15.75" customHeight="1">
      <c r="BX509" s="195"/>
    </row>
    <row r="510" spans="76:76" ht="15.75" customHeight="1">
      <c r="BX510" s="195"/>
    </row>
    <row r="511" spans="76:76" ht="15.75" customHeight="1">
      <c r="BX511" s="195"/>
    </row>
    <row r="512" spans="76:76" ht="15.75" customHeight="1">
      <c r="BX512" s="195"/>
    </row>
    <row r="513" spans="76:76" ht="15.75" customHeight="1">
      <c r="BX513" s="195"/>
    </row>
    <row r="514" spans="76:76" ht="15.75" customHeight="1">
      <c r="BX514" s="195"/>
    </row>
    <row r="515" spans="76:76" ht="15.75" customHeight="1">
      <c r="BX515" s="195"/>
    </row>
    <row r="516" spans="76:76" ht="15.75" customHeight="1">
      <c r="BX516" s="195"/>
    </row>
    <row r="517" spans="76:76" ht="15.75" customHeight="1">
      <c r="BX517" s="195"/>
    </row>
    <row r="518" spans="76:76" ht="15.75" customHeight="1">
      <c r="BX518" s="195"/>
    </row>
    <row r="519" spans="76:76" ht="15.75" customHeight="1">
      <c r="BX519" s="195"/>
    </row>
    <row r="520" spans="76:76" ht="15.75" customHeight="1">
      <c r="BX520" s="195"/>
    </row>
    <row r="521" spans="76:76" ht="15.75" customHeight="1">
      <c r="BX521" s="195"/>
    </row>
    <row r="522" spans="76:76" ht="15.75" customHeight="1">
      <c r="BX522" s="195"/>
    </row>
    <row r="523" spans="76:76" ht="15.75" customHeight="1">
      <c r="BX523" s="195"/>
    </row>
    <row r="524" spans="76:76" ht="15.75" customHeight="1">
      <c r="BX524" s="195"/>
    </row>
    <row r="525" spans="76:76" ht="15.75" customHeight="1">
      <c r="BX525" s="195"/>
    </row>
    <row r="526" spans="76:76" ht="15.75" customHeight="1">
      <c r="BX526" s="195"/>
    </row>
    <row r="527" spans="76:76" ht="15.75" customHeight="1">
      <c r="BX527" s="195"/>
    </row>
    <row r="528" spans="76:76" ht="15.75" customHeight="1">
      <c r="BX528" s="195"/>
    </row>
    <row r="529" spans="76:76" ht="15.75" customHeight="1">
      <c r="BX529" s="195"/>
    </row>
    <row r="530" spans="76:76" ht="15.75" customHeight="1">
      <c r="BX530" s="195"/>
    </row>
    <row r="531" spans="76:76" ht="15.75" customHeight="1">
      <c r="BX531" s="195"/>
    </row>
    <row r="532" spans="76:76" ht="15.75" customHeight="1">
      <c r="BX532" s="195"/>
    </row>
    <row r="533" spans="76:76" ht="15.75" customHeight="1">
      <c r="BX533" s="195"/>
    </row>
    <row r="534" spans="76:76" ht="15.75" customHeight="1">
      <c r="BX534" s="195"/>
    </row>
    <row r="535" spans="76:76" ht="15.75" customHeight="1">
      <c r="BX535" s="195"/>
    </row>
    <row r="536" spans="76:76" ht="15.75" customHeight="1">
      <c r="BX536" s="195"/>
    </row>
    <row r="537" spans="76:76" ht="15.75" customHeight="1">
      <c r="BX537" s="195"/>
    </row>
    <row r="538" spans="76:76" ht="15.75" customHeight="1">
      <c r="BX538" s="195"/>
    </row>
    <row r="539" spans="76:76" ht="15.75" customHeight="1">
      <c r="BX539" s="195"/>
    </row>
    <row r="540" spans="76:76" ht="15.75" customHeight="1">
      <c r="BX540" s="195"/>
    </row>
    <row r="541" spans="76:76" ht="15.75" customHeight="1">
      <c r="BX541" s="195"/>
    </row>
    <row r="542" spans="76:76" ht="15.75" customHeight="1">
      <c r="BX542" s="195"/>
    </row>
    <row r="543" spans="76:76" ht="15.75" customHeight="1">
      <c r="BX543" s="195"/>
    </row>
    <row r="544" spans="76:76" ht="15.75" customHeight="1">
      <c r="BX544" s="195"/>
    </row>
    <row r="545" spans="76:76" ht="15.75" customHeight="1">
      <c r="BX545" s="195"/>
    </row>
    <row r="546" spans="76:76" ht="15.75" customHeight="1">
      <c r="BX546" s="195"/>
    </row>
    <row r="547" spans="76:76" ht="15.75" customHeight="1">
      <c r="BX547" s="195"/>
    </row>
    <row r="548" spans="76:76" ht="15.75" customHeight="1">
      <c r="BX548" s="195"/>
    </row>
    <row r="549" spans="76:76" ht="15.75" customHeight="1">
      <c r="BX549" s="195"/>
    </row>
    <row r="550" spans="76:76" ht="15.75" customHeight="1">
      <c r="BX550" s="195"/>
    </row>
    <row r="551" spans="76:76" ht="15.75" customHeight="1">
      <c r="BX551" s="195"/>
    </row>
    <row r="552" spans="76:76" ht="15.75" customHeight="1">
      <c r="BX552" s="195"/>
    </row>
    <row r="553" spans="76:76" ht="15.75" customHeight="1">
      <c r="BX553" s="195"/>
    </row>
    <row r="554" spans="76:76" ht="15.75" customHeight="1">
      <c r="BX554" s="195"/>
    </row>
    <row r="555" spans="76:76" ht="15.75" customHeight="1">
      <c r="BX555" s="195"/>
    </row>
    <row r="556" spans="76:76" ht="15.75" customHeight="1">
      <c r="BX556" s="195"/>
    </row>
    <row r="557" spans="76:76" ht="15.75" customHeight="1">
      <c r="BX557" s="195"/>
    </row>
    <row r="558" spans="76:76" ht="15.75" customHeight="1">
      <c r="BX558" s="195"/>
    </row>
    <row r="559" spans="76:76" ht="15.75" customHeight="1">
      <c r="BX559" s="195"/>
    </row>
    <row r="560" spans="76:76" ht="15.75" customHeight="1">
      <c r="BX560" s="195"/>
    </row>
    <row r="561" spans="76:76" ht="15.75" customHeight="1">
      <c r="BX561" s="195"/>
    </row>
    <row r="562" spans="76:76" ht="15.75" customHeight="1">
      <c r="BX562" s="195"/>
    </row>
    <row r="563" spans="76:76" ht="15.75" customHeight="1">
      <c r="BX563" s="195"/>
    </row>
    <row r="564" spans="76:76" ht="15.75" customHeight="1">
      <c r="BX564" s="195"/>
    </row>
    <row r="565" spans="76:76" ht="15.75" customHeight="1">
      <c r="BX565" s="195"/>
    </row>
    <row r="566" spans="76:76" ht="15.75" customHeight="1">
      <c r="BX566" s="195"/>
    </row>
    <row r="567" spans="76:76" ht="15.75" customHeight="1">
      <c r="BX567" s="195"/>
    </row>
    <row r="568" spans="76:76" ht="15.75" customHeight="1">
      <c r="BX568" s="195"/>
    </row>
    <row r="569" spans="76:76" ht="15.75" customHeight="1">
      <c r="BX569" s="195"/>
    </row>
    <row r="570" spans="76:76" ht="15.75" customHeight="1">
      <c r="BX570" s="195"/>
    </row>
    <row r="571" spans="76:76" ht="15.75" customHeight="1">
      <c r="BX571" s="195"/>
    </row>
    <row r="572" spans="76:76" ht="15.75" customHeight="1">
      <c r="BX572" s="195"/>
    </row>
    <row r="573" spans="76:76" ht="15.75" customHeight="1">
      <c r="BX573" s="195"/>
    </row>
    <row r="574" spans="76:76" ht="15.75" customHeight="1">
      <c r="BX574" s="195"/>
    </row>
    <row r="575" spans="76:76" ht="15.75" customHeight="1">
      <c r="BX575" s="195"/>
    </row>
    <row r="576" spans="76:76" ht="15.75" customHeight="1">
      <c r="BX576" s="195"/>
    </row>
    <row r="577" spans="76:76" ht="15.75" customHeight="1">
      <c r="BX577" s="195"/>
    </row>
    <row r="578" spans="76:76" ht="15.75" customHeight="1">
      <c r="BX578" s="195"/>
    </row>
    <row r="579" spans="76:76" ht="15.75" customHeight="1">
      <c r="BX579" s="195"/>
    </row>
    <row r="580" spans="76:76" ht="15.75" customHeight="1">
      <c r="BX580" s="195"/>
    </row>
    <row r="581" spans="76:76" ht="15.75" customHeight="1">
      <c r="BX581" s="195"/>
    </row>
    <row r="582" spans="76:76" ht="15.75" customHeight="1">
      <c r="BX582" s="195"/>
    </row>
    <row r="583" spans="76:76" ht="15.75" customHeight="1">
      <c r="BX583" s="195"/>
    </row>
    <row r="584" spans="76:76" ht="15.75" customHeight="1">
      <c r="BX584" s="195"/>
    </row>
    <row r="585" spans="76:76" ht="15.75" customHeight="1">
      <c r="BX585" s="195"/>
    </row>
    <row r="586" spans="76:76" ht="15.75" customHeight="1">
      <c r="BX586" s="195"/>
    </row>
    <row r="587" spans="76:76" ht="15.75" customHeight="1">
      <c r="BX587" s="195"/>
    </row>
    <row r="588" spans="76:76" ht="15.75" customHeight="1">
      <c r="BX588" s="195"/>
    </row>
    <row r="589" spans="76:76" ht="15.75" customHeight="1">
      <c r="BX589" s="195"/>
    </row>
    <row r="590" spans="76:76" ht="15.75" customHeight="1">
      <c r="BX590" s="195"/>
    </row>
    <row r="591" spans="76:76" ht="15.75" customHeight="1">
      <c r="BX591" s="195"/>
    </row>
    <row r="592" spans="76:76" ht="15.75" customHeight="1">
      <c r="BX592" s="195"/>
    </row>
    <row r="593" spans="76:76" ht="15.75" customHeight="1">
      <c r="BX593" s="195"/>
    </row>
    <row r="594" spans="76:76" ht="15.75" customHeight="1">
      <c r="BX594" s="195"/>
    </row>
    <row r="595" spans="76:76" ht="15.75" customHeight="1">
      <c r="BX595" s="195"/>
    </row>
    <row r="596" spans="76:76" ht="15.75" customHeight="1">
      <c r="BX596" s="195"/>
    </row>
    <row r="597" spans="76:76" ht="15.75" customHeight="1">
      <c r="BX597" s="195"/>
    </row>
    <row r="598" spans="76:76" ht="15.75" customHeight="1">
      <c r="BX598" s="195"/>
    </row>
    <row r="599" spans="76:76" ht="15.75" customHeight="1">
      <c r="BX599" s="195"/>
    </row>
    <row r="600" spans="76:76" ht="15.75" customHeight="1">
      <c r="BX600" s="195"/>
    </row>
    <row r="601" spans="76:76" ht="15.75" customHeight="1">
      <c r="BX601" s="195"/>
    </row>
    <row r="602" spans="76:76" ht="15.75" customHeight="1">
      <c r="BX602" s="195"/>
    </row>
    <row r="603" spans="76:76" ht="15.75" customHeight="1">
      <c r="BX603" s="195"/>
    </row>
    <row r="604" spans="76:76" ht="15.75" customHeight="1">
      <c r="BX604" s="195"/>
    </row>
    <row r="605" spans="76:76" ht="15.75" customHeight="1">
      <c r="BX605" s="195"/>
    </row>
    <row r="606" spans="76:76" ht="15.75" customHeight="1">
      <c r="BX606" s="195"/>
    </row>
    <row r="607" spans="76:76" ht="15.75" customHeight="1">
      <c r="BX607" s="195"/>
    </row>
    <row r="608" spans="76:76" ht="15.75" customHeight="1">
      <c r="BX608" s="195"/>
    </row>
    <row r="609" spans="76:76" ht="15.75" customHeight="1">
      <c r="BX609" s="195"/>
    </row>
    <row r="610" spans="76:76" ht="15.75" customHeight="1">
      <c r="BX610" s="195"/>
    </row>
    <row r="611" spans="76:76" ht="15.75" customHeight="1">
      <c r="BX611" s="195"/>
    </row>
    <row r="612" spans="76:76" ht="15.75" customHeight="1">
      <c r="BX612" s="195"/>
    </row>
    <row r="613" spans="76:76" ht="15.75" customHeight="1">
      <c r="BX613" s="195"/>
    </row>
    <row r="614" spans="76:76" ht="15.75" customHeight="1">
      <c r="BX614" s="195"/>
    </row>
    <row r="615" spans="76:76" ht="15.75" customHeight="1">
      <c r="BX615" s="195"/>
    </row>
    <row r="616" spans="76:76" ht="15.75" customHeight="1">
      <c r="BX616" s="195"/>
    </row>
    <row r="617" spans="76:76" ht="15.75" customHeight="1">
      <c r="BX617" s="195"/>
    </row>
    <row r="618" spans="76:76" ht="15.75" customHeight="1">
      <c r="BX618" s="195"/>
    </row>
    <row r="619" spans="76:76" ht="15.75" customHeight="1">
      <c r="BX619" s="195"/>
    </row>
    <row r="620" spans="76:76" ht="15.75" customHeight="1">
      <c r="BX620" s="195"/>
    </row>
    <row r="621" spans="76:76" ht="15.75" customHeight="1">
      <c r="BX621" s="195"/>
    </row>
    <row r="622" spans="76:76" ht="15.75" customHeight="1">
      <c r="BX622" s="195"/>
    </row>
    <row r="623" spans="76:76" ht="15.75" customHeight="1">
      <c r="BX623" s="195"/>
    </row>
    <row r="624" spans="76:76" ht="15.75" customHeight="1">
      <c r="BX624" s="195"/>
    </row>
    <row r="625" spans="76:76" ht="15.75" customHeight="1">
      <c r="BX625" s="195"/>
    </row>
    <row r="626" spans="76:76" ht="15.75" customHeight="1">
      <c r="BX626" s="195"/>
    </row>
    <row r="627" spans="76:76" ht="15.75" customHeight="1">
      <c r="BX627" s="195"/>
    </row>
    <row r="628" spans="76:76" ht="15.75" customHeight="1">
      <c r="BX628" s="195"/>
    </row>
    <row r="629" spans="76:76" ht="15.75" customHeight="1">
      <c r="BX629" s="195"/>
    </row>
    <row r="630" spans="76:76" ht="15.75" customHeight="1">
      <c r="BX630" s="195"/>
    </row>
    <row r="631" spans="76:76" ht="15.75" customHeight="1">
      <c r="BX631" s="195"/>
    </row>
    <row r="632" spans="76:76" ht="15.75" customHeight="1">
      <c r="BX632" s="195"/>
    </row>
    <row r="633" spans="76:76" ht="15.75" customHeight="1">
      <c r="BX633" s="195"/>
    </row>
    <row r="634" spans="76:76" ht="15.75" customHeight="1">
      <c r="BX634" s="195"/>
    </row>
    <row r="635" spans="76:76" ht="15.75" customHeight="1">
      <c r="BX635" s="195"/>
    </row>
    <row r="636" spans="76:76" ht="15.75" customHeight="1">
      <c r="BX636" s="195"/>
    </row>
    <row r="637" spans="76:76" ht="15.75" customHeight="1">
      <c r="BX637" s="195"/>
    </row>
    <row r="638" spans="76:76" ht="15.75" customHeight="1">
      <c r="BX638" s="195"/>
    </row>
    <row r="639" spans="76:76" ht="15.75" customHeight="1">
      <c r="BX639" s="195"/>
    </row>
    <row r="640" spans="76:76" ht="15.75" customHeight="1">
      <c r="BX640" s="195"/>
    </row>
    <row r="641" spans="76:76" ht="15.75" customHeight="1">
      <c r="BX641" s="195"/>
    </row>
    <row r="642" spans="76:76" ht="15.75" customHeight="1">
      <c r="BX642" s="195"/>
    </row>
    <row r="643" spans="76:76" ht="15.75" customHeight="1">
      <c r="BX643" s="195"/>
    </row>
    <row r="644" spans="76:76" ht="15.75" customHeight="1">
      <c r="BX644" s="195"/>
    </row>
    <row r="645" spans="76:76" ht="15.75" customHeight="1">
      <c r="BX645" s="195"/>
    </row>
    <row r="646" spans="76:76" ht="15.75" customHeight="1">
      <c r="BX646" s="195"/>
    </row>
    <row r="647" spans="76:76" ht="15.75" customHeight="1">
      <c r="BX647" s="195"/>
    </row>
    <row r="648" spans="76:76" ht="15.75" customHeight="1">
      <c r="BX648" s="195"/>
    </row>
    <row r="649" spans="76:76" ht="15.75" customHeight="1">
      <c r="BX649" s="195"/>
    </row>
    <row r="650" spans="76:76" ht="15.75" customHeight="1">
      <c r="BX650" s="195"/>
    </row>
    <row r="651" spans="76:76" ht="15.75" customHeight="1">
      <c r="BX651" s="195"/>
    </row>
    <row r="652" spans="76:76" ht="15.75" customHeight="1">
      <c r="BX652" s="195"/>
    </row>
    <row r="653" spans="76:76" ht="15.75" customHeight="1">
      <c r="BX653" s="195"/>
    </row>
    <row r="654" spans="76:76" ht="15.75" customHeight="1">
      <c r="BX654" s="195"/>
    </row>
    <row r="655" spans="76:76" ht="15.75" customHeight="1">
      <c r="BX655" s="195"/>
    </row>
    <row r="656" spans="76:76" ht="15.75" customHeight="1">
      <c r="BX656" s="195"/>
    </row>
    <row r="657" spans="76:76" ht="15.75" customHeight="1">
      <c r="BX657" s="195"/>
    </row>
    <row r="658" spans="76:76" ht="15.75" customHeight="1">
      <c r="BX658" s="195"/>
    </row>
    <row r="659" spans="76:76" ht="15.75" customHeight="1">
      <c r="BX659" s="195"/>
    </row>
    <row r="660" spans="76:76" ht="15.75" customHeight="1">
      <c r="BX660" s="195"/>
    </row>
    <row r="661" spans="76:76" ht="15.75" customHeight="1">
      <c r="BX661" s="195"/>
    </row>
    <row r="662" spans="76:76" ht="15.75" customHeight="1">
      <c r="BX662" s="195"/>
    </row>
    <row r="663" spans="76:76" ht="15.75" customHeight="1">
      <c r="BX663" s="195"/>
    </row>
    <row r="664" spans="76:76" ht="15.75" customHeight="1">
      <c r="BX664" s="195"/>
    </row>
    <row r="665" spans="76:76" ht="15.75" customHeight="1">
      <c r="BX665" s="195"/>
    </row>
    <row r="666" spans="76:76" ht="15.75" customHeight="1">
      <c r="BX666" s="195"/>
    </row>
    <row r="667" spans="76:76" ht="15.75" customHeight="1">
      <c r="BX667" s="195"/>
    </row>
    <row r="668" spans="76:76" ht="15.75" customHeight="1">
      <c r="BX668" s="195"/>
    </row>
    <row r="669" spans="76:76" ht="15.75" customHeight="1">
      <c r="BX669" s="195"/>
    </row>
    <row r="670" spans="76:76" ht="15.75" customHeight="1">
      <c r="BX670" s="195"/>
    </row>
    <row r="671" spans="76:76" ht="15.75" customHeight="1">
      <c r="BX671" s="195"/>
    </row>
    <row r="672" spans="76:76" ht="15.75" customHeight="1">
      <c r="BX672" s="195"/>
    </row>
    <row r="673" spans="76:76" ht="15.75" customHeight="1">
      <c r="BX673" s="195"/>
    </row>
    <row r="674" spans="76:76" ht="15.75" customHeight="1">
      <c r="BX674" s="195"/>
    </row>
    <row r="675" spans="76:76" ht="15.75" customHeight="1">
      <c r="BX675" s="195"/>
    </row>
    <row r="676" spans="76:76" ht="15.75" customHeight="1">
      <c r="BX676" s="195"/>
    </row>
    <row r="677" spans="76:76" ht="15.75" customHeight="1">
      <c r="BX677" s="195"/>
    </row>
    <row r="678" spans="76:76" ht="15.75" customHeight="1">
      <c r="BX678" s="195"/>
    </row>
    <row r="679" spans="76:76" ht="15.75" customHeight="1">
      <c r="BX679" s="195"/>
    </row>
    <row r="680" spans="76:76" ht="15.75" customHeight="1">
      <c r="BX680" s="195"/>
    </row>
    <row r="681" spans="76:76" ht="15.75" customHeight="1">
      <c r="BX681" s="195"/>
    </row>
    <row r="682" spans="76:76" ht="15.75" customHeight="1">
      <c r="BX682" s="195"/>
    </row>
    <row r="683" spans="76:76" ht="15.75" customHeight="1">
      <c r="BX683" s="195"/>
    </row>
    <row r="684" spans="76:76" ht="15.75" customHeight="1">
      <c r="BX684" s="195"/>
    </row>
    <row r="685" spans="76:76" ht="15.75" customHeight="1">
      <c r="BX685" s="195"/>
    </row>
    <row r="686" spans="76:76" ht="15.75" customHeight="1">
      <c r="BX686" s="195"/>
    </row>
    <row r="687" spans="76:76" ht="15.75" customHeight="1">
      <c r="BX687" s="195"/>
    </row>
    <row r="688" spans="76:76" ht="15.75" customHeight="1">
      <c r="BX688" s="195"/>
    </row>
    <row r="689" spans="76:76" ht="15.75" customHeight="1">
      <c r="BX689" s="195"/>
    </row>
    <row r="690" spans="76:76" ht="15.75" customHeight="1">
      <c r="BX690" s="195"/>
    </row>
    <row r="691" spans="76:76" ht="15.75" customHeight="1">
      <c r="BX691" s="195"/>
    </row>
    <row r="692" spans="76:76" ht="15.75" customHeight="1">
      <c r="BX692" s="195"/>
    </row>
    <row r="693" spans="76:76" ht="15.75" customHeight="1">
      <c r="BX693" s="195"/>
    </row>
    <row r="694" spans="76:76" ht="15.75" customHeight="1">
      <c r="BX694" s="195"/>
    </row>
    <row r="695" spans="76:76" ht="15.75" customHeight="1">
      <c r="BX695" s="195"/>
    </row>
    <row r="696" spans="76:76" ht="15.75" customHeight="1">
      <c r="BX696" s="195"/>
    </row>
    <row r="697" spans="76:76" ht="15.75" customHeight="1">
      <c r="BX697" s="195"/>
    </row>
    <row r="698" spans="76:76" ht="15.75" customHeight="1">
      <c r="BX698" s="195"/>
    </row>
    <row r="699" spans="76:76" ht="15.75" customHeight="1">
      <c r="BX699" s="195"/>
    </row>
    <row r="700" spans="76:76" ht="15.75" customHeight="1">
      <c r="BX700" s="195"/>
    </row>
    <row r="701" spans="76:76" ht="15.75" customHeight="1">
      <c r="BX701" s="195"/>
    </row>
    <row r="702" spans="76:76" ht="15.75" customHeight="1">
      <c r="BX702" s="195"/>
    </row>
    <row r="703" spans="76:76" ht="15.75" customHeight="1">
      <c r="BX703" s="195"/>
    </row>
    <row r="704" spans="76:76" ht="15.75" customHeight="1">
      <c r="BX704" s="195"/>
    </row>
    <row r="705" spans="76:76" ht="15.75" customHeight="1">
      <c r="BX705" s="195"/>
    </row>
    <row r="706" spans="76:76" ht="15.75" customHeight="1">
      <c r="BX706" s="195"/>
    </row>
    <row r="707" spans="76:76" ht="15.75" customHeight="1">
      <c r="BX707" s="195"/>
    </row>
    <row r="708" spans="76:76" ht="15.75" customHeight="1">
      <c r="BX708" s="195"/>
    </row>
    <row r="709" spans="76:76" ht="15.75" customHeight="1">
      <c r="BX709" s="195"/>
    </row>
    <row r="710" spans="76:76" ht="15.75" customHeight="1">
      <c r="BX710" s="195"/>
    </row>
    <row r="711" spans="76:76" ht="15.75" customHeight="1">
      <c r="BX711" s="195"/>
    </row>
    <row r="712" spans="76:76" ht="15.75" customHeight="1">
      <c r="BX712" s="195"/>
    </row>
    <row r="713" spans="76:76" ht="15.75" customHeight="1">
      <c r="BX713" s="195"/>
    </row>
    <row r="714" spans="76:76" ht="15.75" customHeight="1">
      <c r="BX714" s="195"/>
    </row>
    <row r="715" spans="76:76" ht="15.75" customHeight="1">
      <c r="BX715" s="195"/>
    </row>
    <row r="716" spans="76:76" ht="15.75" customHeight="1">
      <c r="BX716" s="195"/>
    </row>
    <row r="717" spans="76:76" ht="15.75" customHeight="1">
      <c r="BX717" s="195"/>
    </row>
    <row r="718" spans="76:76" ht="15.75" customHeight="1">
      <c r="BX718" s="195"/>
    </row>
    <row r="719" spans="76:76" ht="15.75" customHeight="1">
      <c r="BX719" s="195"/>
    </row>
    <row r="720" spans="76:76" ht="15.75" customHeight="1">
      <c r="BX720" s="195"/>
    </row>
    <row r="721" spans="76:76" ht="15.75" customHeight="1">
      <c r="BX721" s="195"/>
    </row>
    <row r="722" spans="76:76" ht="15.75" customHeight="1">
      <c r="BX722" s="195"/>
    </row>
    <row r="723" spans="76:76" ht="15.75" customHeight="1">
      <c r="BX723" s="195"/>
    </row>
    <row r="724" spans="76:76" ht="15.75" customHeight="1">
      <c r="BX724" s="195"/>
    </row>
    <row r="725" spans="76:76" ht="15.75" customHeight="1">
      <c r="BX725" s="195"/>
    </row>
    <row r="726" spans="76:76" ht="15.75" customHeight="1">
      <c r="BX726" s="195"/>
    </row>
    <row r="727" spans="76:76" ht="15.75" customHeight="1">
      <c r="BX727" s="195"/>
    </row>
    <row r="728" spans="76:76" ht="15.75" customHeight="1">
      <c r="BX728" s="195"/>
    </row>
    <row r="729" spans="76:76" ht="15.75" customHeight="1">
      <c r="BX729" s="195"/>
    </row>
    <row r="730" spans="76:76" ht="15.75" customHeight="1">
      <c r="BX730" s="195"/>
    </row>
    <row r="731" spans="76:76" ht="15.75" customHeight="1">
      <c r="BX731" s="195"/>
    </row>
    <row r="732" spans="76:76" ht="15.75" customHeight="1">
      <c r="BX732" s="195"/>
    </row>
    <row r="733" spans="76:76" ht="15.75" customHeight="1">
      <c r="BX733" s="195"/>
    </row>
    <row r="734" spans="76:76" ht="15.75" customHeight="1">
      <c r="BX734" s="195"/>
    </row>
    <row r="735" spans="76:76" ht="15.75" customHeight="1">
      <c r="BX735" s="195"/>
    </row>
    <row r="736" spans="76:76" ht="15.75" customHeight="1">
      <c r="BX736" s="195"/>
    </row>
    <row r="737" spans="76:76" ht="15.75" customHeight="1">
      <c r="BX737" s="195"/>
    </row>
    <row r="738" spans="76:76" ht="15.75" customHeight="1">
      <c r="BX738" s="195"/>
    </row>
    <row r="739" spans="76:76" ht="15.75" customHeight="1">
      <c r="BX739" s="195"/>
    </row>
    <row r="740" spans="76:76" ht="15.75" customHeight="1">
      <c r="BX740" s="195"/>
    </row>
    <row r="741" spans="76:76" ht="15.75" customHeight="1">
      <c r="BX741" s="195"/>
    </row>
    <row r="742" spans="76:76" ht="15.75" customHeight="1">
      <c r="BX742" s="195"/>
    </row>
    <row r="743" spans="76:76" ht="15.75" customHeight="1">
      <c r="BX743" s="195"/>
    </row>
    <row r="744" spans="76:76" ht="15.75" customHeight="1">
      <c r="BX744" s="195"/>
    </row>
    <row r="745" spans="76:76" ht="15.75" customHeight="1">
      <c r="BX745" s="195"/>
    </row>
    <row r="746" spans="76:76" ht="15.75" customHeight="1">
      <c r="BX746" s="195"/>
    </row>
    <row r="747" spans="76:76" ht="15.75" customHeight="1">
      <c r="BX747" s="195"/>
    </row>
    <row r="748" spans="76:76" ht="15.75" customHeight="1">
      <c r="BX748" s="195"/>
    </row>
    <row r="749" spans="76:76" ht="15.75" customHeight="1">
      <c r="BX749" s="195"/>
    </row>
    <row r="750" spans="76:76" ht="15.75" customHeight="1">
      <c r="BX750" s="195"/>
    </row>
    <row r="751" spans="76:76" ht="15.75" customHeight="1">
      <c r="BX751" s="195"/>
    </row>
    <row r="752" spans="76:76" ht="15.75" customHeight="1">
      <c r="BX752" s="195"/>
    </row>
    <row r="753" spans="76:76" ht="15.75" customHeight="1">
      <c r="BX753" s="195"/>
    </row>
    <row r="754" spans="76:76" ht="15.75" customHeight="1">
      <c r="BX754" s="195"/>
    </row>
    <row r="755" spans="76:76" ht="15.75" customHeight="1">
      <c r="BX755" s="195"/>
    </row>
    <row r="756" spans="76:76" ht="15.75" customHeight="1">
      <c r="BX756" s="195"/>
    </row>
    <row r="757" spans="76:76" ht="15.75" customHeight="1">
      <c r="BX757" s="195"/>
    </row>
    <row r="758" spans="76:76" ht="15.75" customHeight="1">
      <c r="BX758" s="195"/>
    </row>
    <row r="759" spans="76:76" ht="15.75" customHeight="1">
      <c r="BX759" s="195"/>
    </row>
    <row r="760" spans="76:76" ht="15.75" customHeight="1">
      <c r="BX760" s="195"/>
    </row>
    <row r="761" spans="76:76" ht="15.75" customHeight="1">
      <c r="BX761" s="195"/>
    </row>
    <row r="762" spans="76:76" ht="15.75" customHeight="1">
      <c r="BX762" s="195"/>
    </row>
    <row r="763" spans="76:76" ht="15.75" customHeight="1">
      <c r="BX763" s="195"/>
    </row>
    <row r="764" spans="76:76" ht="15.75" customHeight="1">
      <c r="BX764" s="195"/>
    </row>
    <row r="765" spans="76:76" ht="15.75" customHeight="1">
      <c r="BX765" s="195"/>
    </row>
    <row r="766" spans="76:76" ht="15.75" customHeight="1">
      <c r="BX766" s="195"/>
    </row>
    <row r="767" spans="76:76" ht="15.75" customHeight="1">
      <c r="BX767" s="195"/>
    </row>
    <row r="768" spans="76:76" ht="15.75" customHeight="1">
      <c r="BX768" s="195"/>
    </row>
    <row r="769" spans="76:76" ht="15.75" customHeight="1">
      <c r="BX769" s="195"/>
    </row>
    <row r="770" spans="76:76" ht="15.75" customHeight="1">
      <c r="BX770" s="195"/>
    </row>
    <row r="771" spans="76:76" ht="15.75" customHeight="1">
      <c r="BX771" s="195"/>
    </row>
    <row r="772" spans="76:76" ht="15.75" customHeight="1">
      <c r="BX772" s="195"/>
    </row>
    <row r="773" spans="76:76" ht="15.75" customHeight="1">
      <c r="BX773" s="195"/>
    </row>
    <row r="774" spans="76:76" ht="15.75" customHeight="1">
      <c r="BX774" s="195"/>
    </row>
    <row r="775" spans="76:76" ht="15.75" customHeight="1">
      <c r="BX775" s="195"/>
    </row>
    <row r="776" spans="76:76" ht="15.75" customHeight="1">
      <c r="BX776" s="195"/>
    </row>
    <row r="777" spans="76:76" ht="15.75" customHeight="1">
      <c r="BX777" s="195"/>
    </row>
    <row r="778" spans="76:76" ht="15.75" customHeight="1">
      <c r="BX778" s="195"/>
    </row>
    <row r="779" spans="76:76" ht="15.75" customHeight="1">
      <c r="BX779" s="195"/>
    </row>
    <row r="780" spans="76:76" ht="15.75" customHeight="1">
      <c r="BX780" s="195"/>
    </row>
    <row r="781" spans="76:76" ht="15.75" customHeight="1">
      <c r="BX781" s="195"/>
    </row>
    <row r="782" spans="76:76" ht="15.75" customHeight="1">
      <c r="BX782" s="195"/>
    </row>
    <row r="783" spans="76:76" ht="15.75" customHeight="1">
      <c r="BX783" s="195"/>
    </row>
    <row r="784" spans="76:76" ht="15.75" customHeight="1">
      <c r="BX784" s="195"/>
    </row>
    <row r="785" spans="76:76" ht="15.75" customHeight="1">
      <c r="BX785" s="195"/>
    </row>
    <row r="786" spans="76:76" ht="15.75" customHeight="1">
      <c r="BX786" s="195"/>
    </row>
    <row r="787" spans="76:76" ht="15.75" customHeight="1">
      <c r="BX787" s="195"/>
    </row>
    <row r="788" spans="76:76" ht="15.75" customHeight="1">
      <c r="BX788" s="195"/>
    </row>
    <row r="789" spans="76:76" ht="15.75" customHeight="1">
      <c r="BX789" s="195"/>
    </row>
    <row r="790" spans="76:76" ht="15.75" customHeight="1">
      <c r="BX790" s="195"/>
    </row>
    <row r="791" spans="76:76" ht="15.75" customHeight="1">
      <c r="BX791" s="195"/>
    </row>
    <row r="792" spans="76:76" ht="15.75" customHeight="1">
      <c r="BX792" s="195"/>
    </row>
    <row r="793" spans="76:76" ht="15.75" customHeight="1">
      <c r="BX793" s="195"/>
    </row>
    <row r="794" spans="76:76" ht="15.75" customHeight="1">
      <c r="BX794" s="195"/>
    </row>
    <row r="795" spans="76:76" ht="15.75" customHeight="1">
      <c r="BX795" s="195"/>
    </row>
    <row r="796" spans="76:76" ht="15.75" customHeight="1">
      <c r="BX796" s="195"/>
    </row>
    <row r="797" spans="76:76" ht="15.75" customHeight="1">
      <c r="BX797" s="195"/>
    </row>
    <row r="798" spans="76:76" ht="15.75" customHeight="1">
      <c r="BX798" s="195"/>
    </row>
    <row r="799" spans="76:76" ht="15.75" customHeight="1">
      <c r="BX799" s="195"/>
    </row>
    <row r="800" spans="76:76" ht="15.75" customHeight="1">
      <c r="BX800" s="195"/>
    </row>
    <row r="801" spans="76:76" ht="15.75" customHeight="1">
      <c r="BX801" s="195"/>
    </row>
    <row r="802" spans="76:76" ht="15.75" customHeight="1">
      <c r="BX802" s="195"/>
    </row>
    <row r="803" spans="76:76" ht="15.75" customHeight="1">
      <c r="BX803" s="195"/>
    </row>
    <row r="804" spans="76:76" ht="15.75" customHeight="1">
      <c r="BX804" s="195"/>
    </row>
    <row r="805" spans="76:76" ht="15.75" customHeight="1">
      <c r="BX805" s="195"/>
    </row>
    <row r="806" spans="76:76" ht="15.75" customHeight="1">
      <c r="BX806" s="195"/>
    </row>
    <row r="807" spans="76:76" ht="15.75" customHeight="1">
      <c r="BX807" s="195"/>
    </row>
    <row r="808" spans="76:76" ht="15.75" customHeight="1">
      <c r="BX808" s="195"/>
    </row>
    <row r="809" spans="76:76" ht="15.75" customHeight="1">
      <c r="BX809" s="195"/>
    </row>
    <row r="810" spans="76:76" ht="15.75" customHeight="1">
      <c r="BX810" s="195"/>
    </row>
    <row r="811" spans="76:76" ht="15.75" customHeight="1">
      <c r="BX811" s="195"/>
    </row>
    <row r="812" spans="76:76" ht="15.75" customHeight="1">
      <c r="BX812" s="195"/>
    </row>
    <row r="813" spans="76:76" ht="15.75" customHeight="1">
      <c r="BX813" s="195"/>
    </row>
    <row r="814" spans="76:76" ht="15.75" customHeight="1">
      <c r="BX814" s="195"/>
    </row>
    <row r="815" spans="76:76" ht="15.75" customHeight="1">
      <c r="BX815" s="195"/>
    </row>
    <row r="816" spans="76:76" ht="15.75" customHeight="1">
      <c r="BX816" s="195"/>
    </row>
    <row r="817" spans="76:76" ht="15.75" customHeight="1">
      <c r="BX817" s="195"/>
    </row>
    <row r="818" spans="76:76" ht="15.75" customHeight="1">
      <c r="BX818" s="195"/>
    </row>
    <row r="819" spans="76:76" ht="15.75" customHeight="1">
      <c r="BX819" s="195"/>
    </row>
    <row r="820" spans="76:76" ht="15.75" customHeight="1">
      <c r="BX820" s="195"/>
    </row>
    <row r="821" spans="76:76" ht="15.75" customHeight="1">
      <c r="BX821" s="195"/>
    </row>
    <row r="822" spans="76:76" ht="15.75" customHeight="1">
      <c r="BX822" s="195"/>
    </row>
    <row r="823" spans="76:76" ht="15.75" customHeight="1">
      <c r="BX823" s="195"/>
    </row>
    <row r="824" spans="76:76" ht="15.75" customHeight="1">
      <c r="BX824" s="195"/>
    </row>
    <row r="825" spans="76:76" ht="15.75" customHeight="1">
      <c r="BX825" s="195"/>
    </row>
    <row r="826" spans="76:76" ht="15.75" customHeight="1">
      <c r="BX826" s="195"/>
    </row>
    <row r="827" spans="76:76" ht="15.75" customHeight="1">
      <c r="BX827" s="195"/>
    </row>
    <row r="828" spans="76:76" ht="15.75" customHeight="1">
      <c r="BX828" s="195"/>
    </row>
    <row r="829" spans="76:76" ht="15.75" customHeight="1">
      <c r="BX829" s="195"/>
    </row>
    <row r="830" spans="76:76" ht="15.75" customHeight="1">
      <c r="BX830" s="195"/>
    </row>
    <row r="831" spans="76:76" ht="15.75" customHeight="1">
      <c r="BX831" s="195"/>
    </row>
    <row r="832" spans="76:76" ht="15.75" customHeight="1">
      <c r="BX832" s="195"/>
    </row>
    <row r="833" spans="76:76" ht="15.75" customHeight="1">
      <c r="BX833" s="195"/>
    </row>
    <row r="834" spans="76:76" ht="15.75" customHeight="1">
      <c r="BX834" s="195"/>
    </row>
    <row r="835" spans="76:76" ht="15.75" customHeight="1">
      <c r="BX835" s="195"/>
    </row>
    <row r="836" spans="76:76" ht="15.75" customHeight="1">
      <c r="BX836" s="195"/>
    </row>
    <row r="837" spans="76:76" ht="15.75" customHeight="1">
      <c r="BX837" s="195"/>
    </row>
    <row r="838" spans="76:76" ht="15.75" customHeight="1">
      <c r="BX838" s="195"/>
    </row>
    <row r="839" spans="76:76" ht="15.75" customHeight="1">
      <c r="BX839" s="195"/>
    </row>
    <row r="840" spans="76:76" ht="15.75" customHeight="1">
      <c r="BX840" s="195"/>
    </row>
    <row r="841" spans="76:76" ht="15.75" customHeight="1">
      <c r="BX841" s="195"/>
    </row>
    <row r="842" spans="76:76" ht="15.75" customHeight="1">
      <c r="BX842" s="195"/>
    </row>
    <row r="843" spans="76:76" ht="15.75" customHeight="1">
      <c r="BX843" s="195"/>
    </row>
    <row r="844" spans="76:76" ht="15.75" customHeight="1">
      <c r="BX844" s="195"/>
    </row>
    <row r="845" spans="76:76" ht="15.75" customHeight="1">
      <c r="BX845" s="195"/>
    </row>
    <row r="846" spans="76:76" ht="15.75" customHeight="1">
      <c r="BX846" s="195"/>
    </row>
    <row r="847" spans="76:76" ht="15.75" customHeight="1">
      <c r="BX847" s="195"/>
    </row>
    <row r="848" spans="76:76" ht="15.75" customHeight="1">
      <c r="BX848" s="195"/>
    </row>
    <row r="849" spans="76:76" ht="15.75" customHeight="1">
      <c r="BX849" s="195"/>
    </row>
    <row r="850" spans="76:76" ht="15.75" customHeight="1">
      <c r="BX850" s="195"/>
    </row>
    <row r="851" spans="76:76" ht="15.75" customHeight="1">
      <c r="BX851" s="195"/>
    </row>
    <row r="852" spans="76:76" ht="15.75" customHeight="1">
      <c r="BX852" s="195"/>
    </row>
    <row r="853" spans="76:76" ht="15.75" customHeight="1">
      <c r="BX853" s="195"/>
    </row>
    <row r="854" spans="76:76" ht="15.75" customHeight="1">
      <c r="BX854" s="195"/>
    </row>
    <row r="855" spans="76:76" ht="15.75" customHeight="1">
      <c r="BX855" s="195"/>
    </row>
    <row r="856" spans="76:76" ht="15.75" customHeight="1">
      <c r="BX856" s="195"/>
    </row>
    <row r="857" spans="76:76" ht="15.75" customHeight="1">
      <c r="BX857" s="195"/>
    </row>
    <row r="858" spans="76:76" ht="15.75" customHeight="1">
      <c r="BX858" s="195"/>
    </row>
    <row r="859" spans="76:76" ht="15.75" customHeight="1">
      <c r="BX859" s="195"/>
    </row>
    <row r="860" spans="76:76" ht="15.75" customHeight="1">
      <c r="BX860" s="195"/>
    </row>
    <row r="861" spans="76:76" ht="15.75" customHeight="1">
      <c r="BX861" s="195"/>
    </row>
    <row r="862" spans="76:76" ht="15.75" customHeight="1">
      <c r="BX862" s="195"/>
    </row>
    <row r="863" spans="76:76" ht="15.75" customHeight="1">
      <c r="BX863" s="195"/>
    </row>
    <row r="864" spans="76:76" ht="15.75" customHeight="1">
      <c r="BX864" s="195"/>
    </row>
    <row r="865" spans="76:76" ht="15.75" customHeight="1">
      <c r="BX865" s="195"/>
    </row>
    <row r="866" spans="76:76" ht="15.75" customHeight="1">
      <c r="BX866" s="195"/>
    </row>
    <row r="867" spans="76:76" ht="15.75" customHeight="1">
      <c r="BX867" s="195"/>
    </row>
    <row r="868" spans="76:76" ht="15.75" customHeight="1">
      <c r="BX868" s="195"/>
    </row>
    <row r="869" spans="76:76" ht="15.75" customHeight="1">
      <c r="BX869" s="195"/>
    </row>
    <row r="870" spans="76:76" ht="15.75" customHeight="1">
      <c r="BX870" s="195"/>
    </row>
    <row r="871" spans="76:76" ht="15.75" customHeight="1">
      <c r="BX871" s="195"/>
    </row>
    <row r="872" spans="76:76" ht="15.75" customHeight="1">
      <c r="BX872" s="195"/>
    </row>
    <row r="873" spans="76:76" ht="15.75" customHeight="1">
      <c r="BX873" s="195"/>
    </row>
    <row r="874" spans="76:76" ht="15.75" customHeight="1">
      <c r="BX874" s="195"/>
    </row>
    <row r="875" spans="76:76" ht="15.75" customHeight="1">
      <c r="BX875" s="195"/>
    </row>
    <row r="876" spans="76:76" ht="15.75" customHeight="1">
      <c r="BX876" s="195"/>
    </row>
    <row r="877" spans="76:76" ht="15.75" customHeight="1">
      <c r="BX877" s="195"/>
    </row>
    <row r="878" spans="76:76" ht="15.75" customHeight="1">
      <c r="BX878" s="195"/>
    </row>
    <row r="879" spans="76:76" ht="15.75" customHeight="1">
      <c r="BX879" s="195"/>
    </row>
    <row r="880" spans="76:76" ht="15.75" customHeight="1">
      <c r="BX880" s="195"/>
    </row>
    <row r="881" spans="76:76" ht="15.75" customHeight="1">
      <c r="BX881" s="195"/>
    </row>
    <row r="882" spans="76:76" ht="15.75" customHeight="1">
      <c r="BX882" s="195"/>
    </row>
    <row r="883" spans="76:76" ht="15.75" customHeight="1">
      <c r="BX883" s="195"/>
    </row>
    <row r="884" spans="76:76" ht="15.75" customHeight="1">
      <c r="BX884" s="195"/>
    </row>
    <row r="885" spans="76:76" ht="15.75" customHeight="1">
      <c r="BX885" s="195"/>
    </row>
    <row r="886" spans="76:76" ht="15.75" customHeight="1">
      <c r="BX886" s="195"/>
    </row>
    <row r="887" spans="76:76" ht="15.75" customHeight="1">
      <c r="BX887" s="195"/>
    </row>
    <row r="888" spans="76:76" ht="15.75" customHeight="1">
      <c r="BX888" s="195"/>
    </row>
    <row r="889" spans="76:76" ht="15.75" customHeight="1">
      <c r="BX889" s="195"/>
    </row>
    <row r="890" spans="76:76" ht="15.75" customHeight="1">
      <c r="BX890" s="195"/>
    </row>
    <row r="891" spans="76:76" ht="15.75" customHeight="1">
      <c r="BX891" s="195"/>
    </row>
    <row r="892" spans="76:76" ht="15.75" customHeight="1">
      <c r="BX892" s="195"/>
    </row>
    <row r="893" spans="76:76" ht="15.75" customHeight="1">
      <c r="BX893" s="195"/>
    </row>
    <row r="894" spans="76:76" ht="15.75" customHeight="1">
      <c r="BX894" s="195"/>
    </row>
    <row r="895" spans="76:76" ht="15.75" customHeight="1">
      <c r="BX895" s="195"/>
    </row>
    <row r="896" spans="76:76" ht="15.75" customHeight="1">
      <c r="BX896" s="195"/>
    </row>
    <row r="897" spans="76:76" ht="15.75" customHeight="1">
      <c r="BX897" s="195"/>
    </row>
    <row r="898" spans="76:76" ht="15.75" customHeight="1">
      <c r="BX898" s="195"/>
    </row>
    <row r="899" spans="76:76" ht="15.75" customHeight="1">
      <c r="BX899" s="195"/>
    </row>
    <row r="900" spans="76:76" ht="15.75" customHeight="1">
      <c r="BX900" s="195"/>
    </row>
    <row r="901" spans="76:76" ht="15.75" customHeight="1">
      <c r="BX901" s="195"/>
    </row>
    <row r="902" spans="76:76" ht="15.75" customHeight="1">
      <c r="BX902" s="195"/>
    </row>
    <row r="903" spans="76:76" ht="15.75" customHeight="1">
      <c r="BX903" s="195"/>
    </row>
    <row r="904" spans="76:76" ht="15.75" customHeight="1">
      <c r="BX904" s="195"/>
    </row>
    <row r="905" spans="76:76" ht="15.75" customHeight="1">
      <c r="BX905" s="195"/>
    </row>
    <row r="906" spans="76:76" ht="15.75" customHeight="1">
      <c r="BX906" s="195"/>
    </row>
    <row r="907" spans="76:76" ht="15.75" customHeight="1">
      <c r="BX907" s="195"/>
    </row>
    <row r="908" spans="76:76" ht="15.75" customHeight="1">
      <c r="BX908" s="195"/>
    </row>
    <row r="909" spans="76:76" ht="15.75" customHeight="1">
      <c r="BX909" s="195"/>
    </row>
    <row r="910" spans="76:76" ht="15.75" customHeight="1">
      <c r="BX910" s="195"/>
    </row>
    <row r="911" spans="76:76" ht="15.75" customHeight="1">
      <c r="BX911" s="195"/>
    </row>
    <row r="912" spans="76:76" ht="15.75" customHeight="1">
      <c r="BX912" s="195"/>
    </row>
    <row r="913" spans="76:76" ht="15.75" customHeight="1">
      <c r="BX913" s="195"/>
    </row>
    <row r="914" spans="76:76" ht="15.75" customHeight="1">
      <c r="BX914" s="195"/>
    </row>
    <row r="915" spans="76:76" ht="15.75" customHeight="1">
      <c r="BX915" s="195"/>
    </row>
    <row r="916" spans="76:76" ht="15.75" customHeight="1">
      <c r="BX916" s="195"/>
    </row>
    <row r="917" spans="76:76" ht="15.75" customHeight="1">
      <c r="BX917" s="195"/>
    </row>
    <row r="918" spans="76:76" ht="15.75" customHeight="1">
      <c r="BX918" s="195"/>
    </row>
    <row r="919" spans="76:76" ht="15.75" customHeight="1">
      <c r="BX919" s="195"/>
    </row>
    <row r="920" spans="76:76" ht="15.75" customHeight="1">
      <c r="BX920" s="195"/>
    </row>
    <row r="921" spans="76:76" ht="15.75" customHeight="1">
      <c r="BX921" s="195"/>
    </row>
    <row r="922" spans="76:76" ht="15.75" customHeight="1">
      <c r="BX922" s="195"/>
    </row>
    <row r="923" spans="76:76" ht="15.75" customHeight="1">
      <c r="BX923" s="195"/>
    </row>
    <row r="924" spans="76:76" ht="15.75" customHeight="1">
      <c r="BX924" s="195"/>
    </row>
    <row r="925" spans="76:76" ht="15.75" customHeight="1">
      <c r="BX925" s="195"/>
    </row>
    <row r="926" spans="76:76" ht="15.75" customHeight="1">
      <c r="BX926" s="195"/>
    </row>
    <row r="927" spans="76:76" ht="15.75" customHeight="1">
      <c r="BX927" s="195"/>
    </row>
    <row r="928" spans="76:76" ht="15.75" customHeight="1">
      <c r="BX928" s="195"/>
    </row>
    <row r="929" spans="76:76" ht="15.75" customHeight="1">
      <c r="BX929" s="195"/>
    </row>
    <row r="930" spans="76:76" ht="15.75" customHeight="1">
      <c r="BX930" s="195"/>
    </row>
    <row r="931" spans="76:76" ht="15.75" customHeight="1">
      <c r="BX931" s="195"/>
    </row>
    <row r="932" spans="76:76" ht="15.75" customHeight="1">
      <c r="BX932" s="195"/>
    </row>
    <row r="933" spans="76:76" ht="15.75" customHeight="1">
      <c r="BX933" s="195"/>
    </row>
    <row r="934" spans="76:76" ht="15.75" customHeight="1">
      <c r="BX934" s="195"/>
    </row>
    <row r="935" spans="76:76" ht="15.75" customHeight="1">
      <c r="BX935" s="195"/>
    </row>
    <row r="936" spans="76:76" ht="15.75" customHeight="1">
      <c r="BX936" s="195"/>
    </row>
    <row r="937" spans="76:76" ht="15.75" customHeight="1">
      <c r="BX937" s="195"/>
    </row>
    <row r="938" spans="76:76" ht="15.75" customHeight="1">
      <c r="BX938" s="195"/>
    </row>
    <row r="939" spans="76:76" ht="15.75" customHeight="1">
      <c r="BX939" s="195"/>
    </row>
    <row r="940" spans="76:76" ht="15.75" customHeight="1">
      <c r="BX940" s="195"/>
    </row>
    <row r="941" spans="76:76" ht="15.75" customHeight="1">
      <c r="BX941" s="195"/>
    </row>
    <row r="942" spans="76:76" ht="15.75" customHeight="1">
      <c r="BX942" s="195"/>
    </row>
    <row r="943" spans="76:76" ht="15.75" customHeight="1">
      <c r="BX943" s="195"/>
    </row>
    <row r="944" spans="76:76" ht="15.75" customHeight="1">
      <c r="BX944" s="195"/>
    </row>
    <row r="945" spans="76:76" ht="15.75" customHeight="1">
      <c r="BX945" s="195"/>
    </row>
    <row r="946" spans="76:76" ht="15.75" customHeight="1">
      <c r="BX946" s="195"/>
    </row>
    <row r="947" spans="76:76" ht="15.75" customHeight="1">
      <c r="BX947" s="195"/>
    </row>
    <row r="948" spans="76:76" ht="15.75" customHeight="1">
      <c r="BX948" s="195"/>
    </row>
    <row r="949" spans="76:76" ht="15.75" customHeight="1">
      <c r="BX949" s="195"/>
    </row>
    <row r="950" spans="76:76" ht="15.75" customHeight="1">
      <c r="BX950" s="195"/>
    </row>
    <row r="951" spans="76:76" ht="15.75" customHeight="1">
      <c r="BX951" s="195"/>
    </row>
    <row r="952" spans="76:76" ht="15.75" customHeight="1">
      <c r="BX952" s="195"/>
    </row>
    <row r="953" spans="76:76" ht="15.75" customHeight="1">
      <c r="BX953" s="195"/>
    </row>
    <row r="954" spans="76:76" ht="15.75" customHeight="1">
      <c r="BX954" s="195"/>
    </row>
    <row r="955" spans="76:76" ht="15.75" customHeight="1">
      <c r="BX955" s="195"/>
    </row>
    <row r="956" spans="76:76" ht="15.75" customHeight="1">
      <c r="BX956" s="195"/>
    </row>
    <row r="957" spans="76:76" ht="15.75" customHeight="1">
      <c r="BX957" s="195"/>
    </row>
    <row r="958" spans="76:76" ht="15.75" customHeight="1">
      <c r="BX958" s="195"/>
    </row>
    <row r="959" spans="76:76" ht="15.75" customHeight="1">
      <c r="BX959" s="195"/>
    </row>
    <row r="960" spans="76:76" ht="15.75" customHeight="1">
      <c r="BX960" s="195"/>
    </row>
    <row r="961" spans="76:76" ht="15.75" customHeight="1">
      <c r="BX961" s="195"/>
    </row>
    <row r="962" spans="76:76" ht="15.75" customHeight="1">
      <c r="BX962" s="195"/>
    </row>
    <row r="963" spans="76:76" ht="15.75" customHeight="1">
      <c r="BX963" s="195"/>
    </row>
    <row r="964" spans="76:76" ht="15.75" customHeight="1">
      <c r="BX964" s="195"/>
    </row>
    <row r="965" spans="76:76" ht="15.75" customHeight="1">
      <c r="BX965" s="195"/>
    </row>
    <row r="966" spans="76:76" ht="15.75" customHeight="1">
      <c r="BX966" s="195"/>
    </row>
    <row r="967" spans="76:76" ht="15.75" customHeight="1">
      <c r="BX967" s="195"/>
    </row>
    <row r="968" spans="76:76" ht="15.75" customHeight="1">
      <c r="BX968" s="195"/>
    </row>
    <row r="969" spans="76:76" ht="15.75" customHeight="1">
      <c r="BX969" s="195"/>
    </row>
    <row r="970" spans="76:76" ht="15.75" customHeight="1">
      <c r="BX970" s="195"/>
    </row>
    <row r="971" spans="76:76" ht="15.75" customHeight="1">
      <c r="BX971" s="195"/>
    </row>
    <row r="972" spans="76:76" ht="15.75" customHeight="1">
      <c r="BX972" s="195"/>
    </row>
    <row r="973" spans="76:76" ht="15.75" customHeight="1">
      <c r="BX973" s="195"/>
    </row>
    <row r="974" spans="76:76" ht="15.75" customHeight="1">
      <c r="BX974" s="195"/>
    </row>
    <row r="975" spans="76:76" ht="15.75" customHeight="1">
      <c r="BX975" s="195"/>
    </row>
    <row r="976" spans="76:76" ht="15.75" customHeight="1">
      <c r="BX976" s="195"/>
    </row>
    <row r="977" spans="76:76" ht="15.75" customHeight="1">
      <c r="BX977" s="195"/>
    </row>
    <row r="978" spans="76:76" ht="15.75" customHeight="1">
      <c r="BX978" s="195"/>
    </row>
    <row r="979" spans="76:76" ht="15.75" customHeight="1">
      <c r="BX979" s="195"/>
    </row>
    <row r="980" spans="76:76" ht="15.75" customHeight="1">
      <c r="BX980" s="195"/>
    </row>
    <row r="981" spans="76:76" ht="15.75" customHeight="1">
      <c r="BX981" s="195"/>
    </row>
    <row r="982" spans="76:76" ht="15.75" customHeight="1">
      <c r="BX982" s="195"/>
    </row>
    <row r="983" spans="76:76" ht="15.75" customHeight="1">
      <c r="BX983" s="195"/>
    </row>
    <row r="984" spans="76:76" ht="15.75" customHeight="1">
      <c r="BX984" s="195"/>
    </row>
    <row r="985" spans="76:76" ht="15.75" customHeight="1">
      <c r="BX985" s="195"/>
    </row>
    <row r="986" spans="76:76" ht="15.75" customHeight="1">
      <c r="BX986" s="195"/>
    </row>
    <row r="987" spans="76:76" ht="15.75" customHeight="1">
      <c r="BX987" s="195"/>
    </row>
    <row r="988" spans="76:76" ht="15.75" customHeight="1">
      <c r="BX988" s="195"/>
    </row>
    <row r="989" spans="76:76" ht="15.75" customHeight="1">
      <c r="BX989" s="195"/>
    </row>
    <row r="990" spans="76:76" ht="15.75" customHeight="1">
      <c r="BX990" s="195"/>
    </row>
    <row r="991" spans="76:76" ht="15.75" customHeight="1">
      <c r="BX991" s="195"/>
    </row>
    <row r="992" spans="76:76" ht="15.75" customHeight="1">
      <c r="BX992" s="195"/>
    </row>
    <row r="993" spans="76:76" ht="15.75" customHeight="1">
      <c r="BX993" s="195"/>
    </row>
    <row r="994" spans="76:76" ht="15.75" customHeight="1">
      <c r="BX994" s="195"/>
    </row>
    <row r="995" spans="76:76" ht="15.75" customHeight="1">
      <c r="BX995" s="195"/>
    </row>
    <row r="996" spans="76:76" ht="15.75" customHeight="1">
      <c r="BX996" s="195"/>
    </row>
    <row r="997" spans="76:76" ht="15.75" customHeight="1">
      <c r="BX997" s="195"/>
    </row>
    <row r="998" spans="76:76" ht="15.75" customHeight="1">
      <c r="BX998" s="195"/>
    </row>
  </sheetData>
  <mergeCells count="420">
    <mergeCell ref="BS22:BS25"/>
    <mergeCell ref="BT22:BT25"/>
    <mergeCell ref="BU22:BU25"/>
    <mergeCell ref="BV22:BV25"/>
    <mergeCell ref="CD22:CD25"/>
    <mergeCell ref="CE22:CE25"/>
    <mergeCell ref="CF22:CF25"/>
    <mergeCell ref="BW22:BW25"/>
    <mergeCell ref="BX22:BX25"/>
    <mergeCell ref="BY22:BY25"/>
    <mergeCell ref="BZ22:BZ25"/>
    <mergeCell ref="CA22:CA25"/>
    <mergeCell ref="CB22:CB25"/>
    <mergeCell ref="CC22:CC25"/>
    <mergeCell ref="BJ22:BJ25"/>
    <mergeCell ref="BK22:BK25"/>
    <mergeCell ref="BL22:BL25"/>
    <mergeCell ref="BM22:BM25"/>
    <mergeCell ref="BN22:BN25"/>
    <mergeCell ref="BO22:BO25"/>
    <mergeCell ref="BP22:BP25"/>
    <mergeCell ref="BQ22:BQ25"/>
    <mergeCell ref="BR22:BR25"/>
    <mergeCell ref="G22:G25"/>
    <mergeCell ref="H22:H25"/>
    <mergeCell ref="I22:I25"/>
    <mergeCell ref="J22:J25"/>
    <mergeCell ref="K22:K25"/>
    <mergeCell ref="M22:M25"/>
    <mergeCell ref="N22:N25"/>
    <mergeCell ref="O22:O25"/>
    <mergeCell ref="BI22:BI25"/>
    <mergeCell ref="AV22:AV25"/>
    <mergeCell ref="AW22:AW25"/>
    <mergeCell ref="AX22:AX25"/>
    <mergeCell ref="AY22:AY25"/>
    <mergeCell ref="BA22:BA25"/>
    <mergeCell ref="BG22:BG25"/>
    <mergeCell ref="BH22:BH25"/>
    <mergeCell ref="AT22:AT25"/>
    <mergeCell ref="AU22:AU25"/>
    <mergeCell ref="AQ24:AQ25"/>
    <mergeCell ref="AR24:AR25"/>
    <mergeCell ref="AJ24:AJ25"/>
    <mergeCell ref="AK24:AK25"/>
    <mergeCell ref="AL24:AL25"/>
    <mergeCell ref="AM24:AM25"/>
    <mergeCell ref="AN24:AN25"/>
    <mergeCell ref="AO24:AO25"/>
    <mergeCell ref="AP24:AP25"/>
    <mergeCell ref="AB13:AB17"/>
    <mergeCell ref="AC13:AC17"/>
    <mergeCell ref="AD13:AD17"/>
    <mergeCell ref="AE13:AE17"/>
    <mergeCell ref="AF13:AF17"/>
    <mergeCell ref="AG13:AG17"/>
    <mergeCell ref="AH13:AH17"/>
    <mergeCell ref="AI13:AI17"/>
    <mergeCell ref="A13:A17"/>
    <mergeCell ref="B13:B17"/>
    <mergeCell ref="C13:C17"/>
    <mergeCell ref="D13:D17"/>
    <mergeCell ref="E13:E17"/>
    <mergeCell ref="F13:F17"/>
    <mergeCell ref="G13:G17"/>
    <mergeCell ref="S13:S17"/>
    <mergeCell ref="T13:T17"/>
    <mergeCell ref="U13:U17"/>
    <mergeCell ref="V13:V17"/>
    <mergeCell ref="W13:W17"/>
    <mergeCell ref="X13:X17"/>
    <mergeCell ref="Y13:Y17"/>
    <mergeCell ref="Z13:Z17"/>
    <mergeCell ref="AA13:AA17"/>
    <mergeCell ref="BS18:BS21"/>
    <mergeCell ref="BT18:BT21"/>
    <mergeCell ref="BU18:BU21"/>
    <mergeCell ref="BV18:BV21"/>
    <mergeCell ref="M8:M12"/>
    <mergeCell ref="N8:N12"/>
    <mergeCell ref="F8:F12"/>
    <mergeCell ref="G8:G12"/>
    <mergeCell ref="H8:H12"/>
    <mergeCell ref="I8:I12"/>
    <mergeCell ref="J8:J12"/>
    <mergeCell ref="K8:K12"/>
    <mergeCell ref="L8:L12"/>
    <mergeCell ref="H13:H17"/>
    <mergeCell ref="I13:I17"/>
    <mergeCell ref="J13:J17"/>
    <mergeCell ref="K13:K17"/>
    <mergeCell ref="L13:L17"/>
    <mergeCell ref="M13:M17"/>
    <mergeCell ref="N13:N17"/>
    <mergeCell ref="O13:O17"/>
    <mergeCell ref="P13:P17"/>
    <mergeCell ref="Q13:Q17"/>
    <mergeCell ref="R13:R17"/>
    <mergeCell ref="BJ18:BJ21"/>
    <mergeCell ref="BK18:BK21"/>
    <mergeCell ref="BL18:BL21"/>
    <mergeCell ref="BM18:BM21"/>
    <mergeCell ref="BN18:BN21"/>
    <mergeCell ref="BO18:BO21"/>
    <mergeCell ref="BP18:BP21"/>
    <mergeCell ref="BQ18:BQ21"/>
    <mergeCell ref="BR18:BR21"/>
    <mergeCell ref="BA18:BA21"/>
    <mergeCell ref="BB18:BB21"/>
    <mergeCell ref="BC18:BC21"/>
    <mergeCell ref="BD18:BD21"/>
    <mergeCell ref="BE18:BE21"/>
    <mergeCell ref="BF18:BF21"/>
    <mergeCell ref="BG18:BG21"/>
    <mergeCell ref="BH18:BH21"/>
    <mergeCell ref="BI18:BI21"/>
    <mergeCell ref="S18:S21"/>
    <mergeCell ref="AS18:AS21"/>
    <mergeCell ref="AT18:AT21"/>
    <mergeCell ref="AU18:AU21"/>
    <mergeCell ref="AV18:AV21"/>
    <mergeCell ref="AW18:AW21"/>
    <mergeCell ref="AX18:AX21"/>
    <mergeCell ref="AY18:AY21"/>
    <mergeCell ref="AZ18:AZ21"/>
    <mergeCell ref="J18:J21"/>
    <mergeCell ref="K18:K21"/>
    <mergeCell ref="L18:L21"/>
    <mergeCell ref="M18:M21"/>
    <mergeCell ref="N18:N21"/>
    <mergeCell ref="O18:O21"/>
    <mergeCell ref="P18:P21"/>
    <mergeCell ref="Q18:Q21"/>
    <mergeCell ref="R18:R21"/>
    <mergeCell ref="A18:A21"/>
    <mergeCell ref="B18:B21"/>
    <mergeCell ref="C18:C21"/>
    <mergeCell ref="D18:D21"/>
    <mergeCell ref="E18:E21"/>
    <mergeCell ref="F18:F21"/>
    <mergeCell ref="G18:G21"/>
    <mergeCell ref="H18:H21"/>
    <mergeCell ref="I18:I21"/>
    <mergeCell ref="CD18:CD21"/>
    <mergeCell ref="CE18:CE21"/>
    <mergeCell ref="CF18:CF21"/>
    <mergeCell ref="BW18:BW21"/>
    <mergeCell ref="BX18:BX21"/>
    <mergeCell ref="BY18:BY21"/>
    <mergeCell ref="BZ18:BZ21"/>
    <mergeCell ref="CA18:CA21"/>
    <mergeCell ref="CB18:CB21"/>
    <mergeCell ref="CC18:CC21"/>
    <mergeCell ref="V24:V25"/>
    <mergeCell ref="W24:W25"/>
    <mergeCell ref="V27:V30"/>
    <mergeCell ref="W27:W30"/>
    <mergeCell ref="X27:X30"/>
    <mergeCell ref="Y27:Y30"/>
    <mergeCell ref="Z27:Z30"/>
    <mergeCell ref="T11:T12"/>
    <mergeCell ref="U11:U12"/>
    <mergeCell ref="AF24:AF25"/>
    <mergeCell ref="AG24:AG25"/>
    <mergeCell ref="AS26:AS30"/>
    <mergeCell ref="AT26:AT30"/>
    <mergeCell ref="AU26:AU30"/>
    <mergeCell ref="AV26:AV30"/>
    <mergeCell ref="AW26:AW30"/>
    <mergeCell ref="AR27:AR30"/>
    <mergeCell ref="X24:X25"/>
    <mergeCell ref="Y24:Y25"/>
    <mergeCell ref="Z24:Z25"/>
    <mergeCell ref="AA24:AA25"/>
    <mergeCell ref="AB24:AB25"/>
    <mergeCell ref="AC24:AC25"/>
    <mergeCell ref="AD24:AD25"/>
    <mergeCell ref="AE24:AE25"/>
    <mergeCell ref="AA27:AA30"/>
    <mergeCell ref="AB27:AB30"/>
    <mergeCell ref="AC27:AC30"/>
    <mergeCell ref="AD27:AD30"/>
    <mergeCell ref="AE27:AE30"/>
    <mergeCell ref="AH24:AH25"/>
    <mergeCell ref="AI24:AI25"/>
    <mergeCell ref="AS22:AS25"/>
    <mergeCell ref="CF26:CF30"/>
    <mergeCell ref="BS26:BS30"/>
    <mergeCell ref="BT26:BT30"/>
    <mergeCell ref="BU26:BU30"/>
    <mergeCell ref="BV26:BV30"/>
    <mergeCell ref="BW26:BW30"/>
    <mergeCell ref="BX26:BX30"/>
    <mergeCell ref="BY26:BY30"/>
    <mergeCell ref="AF27:AF30"/>
    <mergeCell ref="AG27:AG30"/>
    <mergeCell ref="AH27:AH30"/>
    <mergeCell ref="AI27:AI30"/>
    <mergeCell ref="AJ27:AJ30"/>
    <mergeCell ref="AK27:AK30"/>
    <mergeCell ref="AL27:AL30"/>
    <mergeCell ref="AM27:AM30"/>
    <mergeCell ref="AN27:AN30"/>
    <mergeCell ref="AO27:AO30"/>
    <mergeCell ref="AP27:AP30"/>
    <mergeCell ref="AQ27:AQ30"/>
    <mergeCell ref="BP26:BP30"/>
    <mergeCell ref="BQ26:BQ30"/>
    <mergeCell ref="BR26:BR30"/>
    <mergeCell ref="BZ26:BZ30"/>
    <mergeCell ref="CA26:CA30"/>
    <mergeCell ref="CB26:CB30"/>
    <mergeCell ref="CC26:CC30"/>
    <mergeCell ref="CD26:CD30"/>
    <mergeCell ref="CE26:CE30"/>
    <mergeCell ref="BG26:BG30"/>
    <mergeCell ref="BH26:BH30"/>
    <mergeCell ref="BI26:BI30"/>
    <mergeCell ref="BJ26:BJ30"/>
    <mergeCell ref="BK26:BK30"/>
    <mergeCell ref="BL26:BL30"/>
    <mergeCell ref="BM26:BM30"/>
    <mergeCell ref="BN26:BN30"/>
    <mergeCell ref="BO26:BO30"/>
    <mergeCell ref="AX26:AX30"/>
    <mergeCell ref="AY26:AY30"/>
    <mergeCell ref="AZ26:AZ30"/>
    <mergeCell ref="BA26:BA30"/>
    <mergeCell ref="BB26:BB30"/>
    <mergeCell ref="BC26:BC30"/>
    <mergeCell ref="BD26:BD30"/>
    <mergeCell ref="BE26:BE30"/>
    <mergeCell ref="BF26:BF30"/>
    <mergeCell ref="Q26:Q30"/>
    <mergeCell ref="R26:R30"/>
    <mergeCell ref="S26:S30"/>
    <mergeCell ref="T27:T30"/>
    <mergeCell ref="U27:U30"/>
    <mergeCell ref="T24:T25"/>
    <mergeCell ref="U24:U25"/>
    <mergeCell ref="A26:A30"/>
    <mergeCell ref="B26:B30"/>
    <mergeCell ref="C26:C30"/>
    <mergeCell ref="D26:D30"/>
    <mergeCell ref="E26:E30"/>
    <mergeCell ref="F26:F30"/>
    <mergeCell ref="G26:G30"/>
    <mergeCell ref="P22:P25"/>
    <mergeCell ref="Q22:Q25"/>
    <mergeCell ref="R22:R25"/>
    <mergeCell ref="S22:S25"/>
    <mergeCell ref="A22:A25"/>
    <mergeCell ref="B22:B25"/>
    <mergeCell ref="C22:C25"/>
    <mergeCell ref="D22:D25"/>
    <mergeCell ref="E22:E25"/>
    <mergeCell ref="F22:F25"/>
    <mergeCell ref="H26:H30"/>
    <mergeCell ref="I26:I30"/>
    <mergeCell ref="J26:J30"/>
    <mergeCell ref="K26:K30"/>
    <mergeCell ref="L26:L30"/>
    <mergeCell ref="M26:M30"/>
    <mergeCell ref="N26:N30"/>
    <mergeCell ref="O26:O30"/>
    <mergeCell ref="P26:P30"/>
    <mergeCell ref="CA13:CA17"/>
    <mergeCell ref="CB13:CB17"/>
    <mergeCell ref="CC13:CC17"/>
    <mergeCell ref="CD13:CD17"/>
    <mergeCell ref="CE13:CE17"/>
    <mergeCell ref="CF13:CF17"/>
    <mergeCell ref="BS13:BS17"/>
    <mergeCell ref="BT13:BT17"/>
    <mergeCell ref="BU13:BU17"/>
    <mergeCell ref="BV13:BV17"/>
    <mergeCell ref="BW13:BW17"/>
    <mergeCell ref="BX13:BX17"/>
    <mergeCell ref="BY13:BY17"/>
    <mergeCell ref="BK13:BK17"/>
    <mergeCell ref="BL13:BL17"/>
    <mergeCell ref="BM13:BM17"/>
    <mergeCell ref="BN13:BN17"/>
    <mergeCell ref="BO13:BO17"/>
    <mergeCell ref="BP13:BP17"/>
    <mergeCell ref="BQ13:BQ17"/>
    <mergeCell ref="BR13:BR17"/>
    <mergeCell ref="BZ13:BZ17"/>
    <mergeCell ref="BB13:BB17"/>
    <mergeCell ref="BC13:BC17"/>
    <mergeCell ref="BD13:BD17"/>
    <mergeCell ref="BE13:BE17"/>
    <mergeCell ref="BF13:BF17"/>
    <mergeCell ref="BG13:BG17"/>
    <mergeCell ref="BH13:BH17"/>
    <mergeCell ref="BI13:BI17"/>
    <mergeCell ref="BJ13:BJ17"/>
    <mergeCell ref="AS13:AS17"/>
    <mergeCell ref="AT13:AT17"/>
    <mergeCell ref="AU13:AU17"/>
    <mergeCell ref="AV13:AV17"/>
    <mergeCell ref="AW13:AW17"/>
    <mergeCell ref="AX13:AX17"/>
    <mergeCell ref="AY13:AY17"/>
    <mergeCell ref="AZ13:AZ17"/>
    <mergeCell ref="BA13:BA17"/>
    <mergeCell ref="AJ13:AJ17"/>
    <mergeCell ref="AK13:AK17"/>
    <mergeCell ref="AL13:AL17"/>
    <mergeCell ref="AM13:AM17"/>
    <mergeCell ref="AN13:AN17"/>
    <mergeCell ref="AO13:AO17"/>
    <mergeCell ref="AP13:AP17"/>
    <mergeCell ref="AQ13:AQ17"/>
    <mergeCell ref="AR13:AR17"/>
    <mergeCell ref="CB8:CB12"/>
    <mergeCell ref="CC8:CC12"/>
    <mergeCell ref="CD8:CD12"/>
    <mergeCell ref="CE8:CE12"/>
    <mergeCell ref="CF8:CF12"/>
    <mergeCell ref="BQ8:BQ12"/>
    <mergeCell ref="BR8:BR12"/>
    <mergeCell ref="BU8:BU12"/>
    <mergeCell ref="BV8:BV12"/>
    <mergeCell ref="BW8:BW12"/>
    <mergeCell ref="BX8:BX12"/>
    <mergeCell ref="BY8:BY12"/>
    <mergeCell ref="A8:A12"/>
    <mergeCell ref="B8:B12"/>
    <mergeCell ref="C8:C12"/>
    <mergeCell ref="D8:D12"/>
    <mergeCell ref="E8:E12"/>
    <mergeCell ref="AX8:AX12"/>
    <mergeCell ref="AY8:AY12"/>
    <mergeCell ref="BZ8:BZ12"/>
    <mergeCell ref="CA8:CA12"/>
    <mergeCell ref="V11:V12"/>
    <mergeCell ref="W11:W12"/>
    <mergeCell ref="X11:X12"/>
    <mergeCell ref="Y11:Y12"/>
    <mergeCell ref="Z11:Z12"/>
    <mergeCell ref="O8:O12"/>
    <mergeCell ref="P8:P12"/>
    <mergeCell ref="Q8:Q12"/>
    <mergeCell ref="R8:R12"/>
    <mergeCell ref="S8:S12"/>
    <mergeCell ref="AQ11:AQ12"/>
    <mergeCell ref="AR11:AR12"/>
    <mergeCell ref="AJ11:AJ12"/>
    <mergeCell ref="AK11:AK12"/>
    <mergeCell ref="AL11:AL12"/>
    <mergeCell ref="AM11:AM12"/>
    <mergeCell ref="AN11:AN12"/>
    <mergeCell ref="AO11:AO12"/>
    <mergeCell ref="AP11:AP12"/>
    <mergeCell ref="AH11:AH12"/>
    <mergeCell ref="AI11:AI12"/>
    <mergeCell ref="AA11:AA12"/>
    <mergeCell ref="AB11:AB12"/>
    <mergeCell ref="AC11:AC12"/>
    <mergeCell ref="AD11:AD12"/>
    <mergeCell ref="AE11:AE12"/>
    <mergeCell ref="AF11:AF12"/>
    <mergeCell ref="AG11:AG12"/>
    <mergeCell ref="BS8:BS12"/>
    <mergeCell ref="BT8:BT12"/>
    <mergeCell ref="BL5:BQ6"/>
    <mergeCell ref="BR5:BT6"/>
    <mergeCell ref="BL8:BL12"/>
    <mergeCell ref="BM8:BM12"/>
    <mergeCell ref="BN8:BN12"/>
    <mergeCell ref="BO8:BO12"/>
    <mergeCell ref="BP8:BP12"/>
    <mergeCell ref="BI8:BI12"/>
    <mergeCell ref="BJ8:BJ12"/>
    <mergeCell ref="BK8:BK12"/>
    <mergeCell ref="AT5:BA6"/>
    <mergeCell ref="BG5:BK6"/>
    <mergeCell ref="AS8:AS12"/>
    <mergeCell ref="AT8:AT12"/>
    <mergeCell ref="AU8:AU12"/>
    <mergeCell ref="AV8:AV12"/>
    <mergeCell ref="AW8:AW12"/>
    <mergeCell ref="AZ8:AZ12"/>
    <mergeCell ref="BA8:BA12"/>
    <mergeCell ref="BB8:BB12"/>
    <mergeCell ref="BC8:BC12"/>
    <mergeCell ref="BD8:BD12"/>
    <mergeCell ref="BE8:BE12"/>
    <mergeCell ref="BF8:BF12"/>
    <mergeCell ref="BG8:BG12"/>
    <mergeCell ref="BH8:BH12"/>
    <mergeCell ref="AU7:AV7"/>
    <mergeCell ref="AX7:AY7"/>
    <mergeCell ref="A1:A3"/>
    <mergeCell ref="B1:H1"/>
    <mergeCell ref="B2:H2"/>
    <mergeCell ref="CC4:CG4"/>
    <mergeCell ref="A5:A7"/>
    <mergeCell ref="B5:B7"/>
    <mergeCell ref="CC5:CG6"/>
    <mergeCell ref="B3:H3"/>
    <mergeCell ref="D5:M5"/>
    <mergeCell ref="BU5:BX6"/>
    <mergeCell ref="BY5:CB6"/>
    <mergeCell ref="C5:C7"/>
    <mergeCell ref="D6:D7"/>
    <mergeCell ref="E6:E7"/>
    <mergeCell ref="F6:F7"/>
    <mergeCell ref="G6:G7"/>
    <mergeCell ref="H6:I7"/>
    <mergeCell ref="S5:S7"/>
    <mergeCell ref="T5:AS5"/>
    <mergeCell ref="T6:Z6"/>
    <mergeCell ref="AA6:AP6"/>
    <mergeCell ref="AQ6:AQ7"/>
    <mergeCell ref="AR6:AR7"/>
    <mergeCell ref="AS6:AS7"/>
    <mergeCell ref="J6:K7"/>
    <mergeCell ref="M6:M7"/>
  </mergeCells>
  <conditionalFormatting sqref="I8 I13">
    <cfRule type="cellIs" dxfId="2554" priority="1" operator="equal">
      <formula>"RARA VEZ"</formula>
    </cfRule>
  </conditionalFormatting>
  <conditionalFormatting sqref="I8 I13">
    <cfRule type="cellIs" dxfId="2553" priority="2" operator="equal">
      <formula>"IMPROBABLE"</formula>
    </cfRule>
  </conditionalFormatting>
  <conditionalFormatting sqref="I8 I13">
    <cfRule type="cellIs" dxfId="2552" priority="3" operator="equal">
      <formula>"POSIBLE"</formula>
    </cfRule>
  </conditionalFormatting>
  <conditionalFormatting sqref="I8 I13">
    <cfRule type="cellIs" dxfId="2551" priority="4" operator="equal">
      <formula>"PROBABLE"</formula>
    </cfRule>
  </conditionalFormatting>
  <conditionalFormatting sqref="I8 I13">
    <cfRule type="cellIs" dxfId="2550" priority="5" operator="equal">
      <formula>"CASI SEGURO"</formula>
    </cfRule>
  </conditionalFormatting>
  <conditionalFormatting sqref="K8:L8">
    <cfRule type="containsText" dxfId="2549" priority="6" stopIfTrue="1" operator="containsText" text="ALTA">
      <formula>NOT(ISERROR(SEARCH(("ALTA"),(K8))))</formula>
    </cfRule>
  </conditionalFormatting>
  <conditionalFormatting sqref="K8:L8">
    <cfRule type="containsText" dxfId="2548" priority="7" stopIfTrue="1" operator="containsText" text="MEDIA">
      <formula>NOT(ISERROR(SEARCH(("MEDIA"),(K8))))</formula>
    </cfRule>
  </conditionalFormatting>
  <conditionalFormatting sqref="K8:L8">
    <cfRule type="containsText" dxfId="2547" priority="8" stopIfTrue="1" operator="containsText" text="BAJA">
      <formula>NOT(ISERROR(SEARCH(("BAJA"),(K8))))</formula>
    </cfRule>
  </conditionalFormatting>
  <conditionalFormatting sqref="K8:L8">
    <cfRule type="containsText" dxfId="2546" priority="9" stopIfTrue="1" operator="containsText" text="ALTO">
      <formula>NOT(ISERROR(SEARCH(("ALTO"),(K8))))</formula>
    </cfRule>
  </conditionalFormatting>
  <conditionalFormatting sqref="K8:L8">
    <cfRule type="containsText" dxfId="2545" priority="10" stopIfTrue="1" operator="containsText" text="ALTO">
      <formula>NOT(ISERROR(SEARCH(("ALTO"),(K8))))</formula>
    </cfRule>
  </conditionalFormatting>
  <conditionalFormatting sqref="K8:L8">
    <cfRule type="containsText" dxfId="2544" priority="11" stopIfTrue="1" operator="containsText" text="MEDIO">
      <formula>NOT(ISERROR(SEARCH(("MEDIO"),(K8))))</formula>
    </cfRule>
  </conditionalFormatting>
  <conditionalFormatting sqref="K8:L8">
    <cfRule type="containsText" dxfId="2543" priority="12" stopIfTrue="1" operator="containsText" text="MEDIO">
      <formula>NOT(ISERROR(SEARCH(("MEDIO"),(K8))))</formula>
    </cfRule>
  </conditionalFormatting>
  <conditionalFormatting sqref="K8:L8">
    <cfRule type="containsText" dxfId="2542" priority="13" stopIfTrue="1" operator="containsText" text="BAJO">
      <formula>NOT(ISERROR(SEARCH(("BAJO"),(K8))))</formula>
    </cfRule>
  </conditionalFormatting>
  <conditionalFormatting sqref="K8:L8">
    <cfRule type="cellIs" dxfId="2541" priority="14" operator="equal">
      <formula>"INSIGNIFICANTE"</formula>
    </cfRule>
  </conditionalFormatting>
  <conditionalFormatting sqref="K8:L8">
    <cfRule type="cellIs" dxfId="2540" priority="15" operator="equal">
      <formula>"MENOR"</formula>
    </cfRule>
  </conditionalFormatting>
  <conditionalFormatting sqref="K8:L8">
    <cfRule type="cellIs" dxfId="2539" priority="16" operator="equal">
      <formula>"MODERADO"</formula>
    </cfRule>
  </conditionalFormatting>
  <conditionalFormatting sqref="K8:L8">
    <cfRule type="cellIs" dxfId="2538" priority="17" operator="equal">
      <formula>"MAYOR"</formula>
    </cfRule>
  </conditionalFormatting>
  <conditionalFormatting sqref="K8:L8">
    <cfRule type="cellIs" dxfId="2537" priority="18" operator="equal">
      <formula>"CATASTRÓFICO"</formula>
    </cfRule>
  </conditionalFormatting>
  <conditionalFormatting sqref="L13">
    <cfRule type="containsText" dxfId="2536" priority="19" stopIfTrue="1" operator="containsText" text="ALTA">
      <formula>NOT(ISERROR(SEARCH(("ALTA"),(L13))))</formula>
    </cfRule>
  </conditionalFormatting>
  <conditionalFormatting sqref="L13">
    <cfRule type="containsText" dxfId="2535" priority="20" stopIfTrue="1" operator="containsText" text="MEDIA">
      <formula>NOT(ISERROR(SEARCH(("MEDIA"),(L13))))</formula>
    </cfRule>
  </conditionalFormatting>
  <conditionalFormatting sqref="L13">
    <cfRule type="containsText" dxfId="2534" priority="21" stopIfTrue="1" operator="containsText" text="BAJA">
      <formula>NOT(ISERROR(SEARCH(("BAJA"),(L13))))</formula>
    </cfRule>
  </conditionalFormatting>
  <conditionalFormatting sqref="L13">
    <cfRule type="containsText" dxfId="2533" priority="22" stopIfTrue="1" operator="containsText" text="ALTO">
      <formula>NOT(ISERROR(SEARCH(("ALTO"),(L13))))</formula>
    </cfRule>
  </conditionalFormatting>
  <conditionalFormatting sqref="L13">
    <cfRule type="containsText" dxfId="2532" priority="23" stopIfTrue="1" operator="containsText" text="ALTO">
      <formula>NOT(ISERROR(SEARCH(("ALTO"),(L13))))</formula>
    </cfRule>
  </conditionalFormatting>
  <conditionalFormatting sqref="L13">
    <cfRule type="containsText" dxfId="2531" priority="24" stopIfTrue="1" operator="containsText" text="MEDIO">
      <formula>NOT(ISERROR(SEARCH(("MEDIO"),(L13))))</formula>
    </cfRule>
  </conditionalFormatting>
  <conditionalFormatting sqref="L13">
    <cfRule type="containsText" dxfId="2530" priority="25" stopIfTrue="1" operator="containsText" text="MEDIO">
      <formula>NOT(ISERROR(SEARCH(("MEDIO"),(L13))))</formula>
    </cfRule>
  </conditionalFormatting>
  <conditionalFormatting sqref="L13">
    <cfRule type="containsText" dxfId="2529" priority="26" stopIfTrue="1" operator="containsText" text="BAJO">
      <formula>NOT(ISERROR(SEARCH(("BAJO"),(L13))))</formula>
    </cfRule>
  </conditionalFormatting>
  <conditionalFormatting sqref="L13">
    <cfRule type="cellIs" dxfId="2528" priority="27" operator="equal">
      <formula>"INSIGNIFICANTE"</formula>
    </cfRule>
  </conditionalFormatting>
  <conditionalFormatting sqref="L13">
    <cfRule type="cellIs" dxfId="2527" priority="28" operator="equal">
      <formula>"MENOR"</formula>
    </cfRule>
  </conditionalFormatting>
  <conditionalFormatting sqref="L13">
    <cfRule type="cellIs" dxfId="2526" priority="29" operator="equal">
      <formula>"MODERADO"</formula>
    </cfRule>
  </conditionalFormatting>
  <conditionalFormatting sqref="L13">
    <cfRule type="cellIs" dxfId="2525" priority="30" operator="equal">
      <formula>"MAYOR"</formula>
    </cfRule>
  </conditionalFormatting>
  <conditionalFormatting sqref="L13">
    <cfRule type="cellIs" dxfId="2524" priority="31" operator="equal">
      <formula>"CATASTRÓFICO"</formula>
    </cfRule>
  </conditionalFormatting>
  <conditionalFormatting sqref="K13">
    <cfRule type="containsText" dxfId="2523" priority="32" stopIfTrue="1" operator="containsText" text="ALTA">
      <formula>NOT(ISERROR(SEARCH(("ALTA"),(K13))))</formula>
    </cfRule>
  </conditionalFormatting>
  <conditionalFormatting sqref="K13">
    <cfRule type="containsText" dxfId="2522" priority="33" stopIfTrue="1" operator="containsText" text="MEDIA">
      <formula>NOT(ISERROR(SEARCH(("MEDIA"),(K13))))</formula>
    </cfRule>
  </conditionalFormatting>
  <conditionalFormatting sqref="K13">
    <cfRule type="containsText" dxfId="2521" priority="34" stopIfTrue="1" operator="containsText" text="BAJA">
      <formula>NOT(ISERROR(SEARCH(("BAJA"),(K13))))</formula>
    </cfRule>
  </conditionalFormatting>
  <conditionalFormatting sqref="K13">
    <cfRule type="containsText" dxfId="2520" priority="35" stopIfTrue="1" operator="containsText" text="ALTO">
      <formula>NOT(ISERROR(SEARCH(("ALTO"),(K13))))</formula>
    </cfRule>
  </conditionalFormatting>
  <conditionalFormatting sqref="K13">
    <cfRule type="containsText" dxfId="2519" priority="36" stopIfTrue="1" operator="containsText" text="ALTO">
      <formula>NOT(ISERROR(SEARCH(("ALTO"),(K13))))</formula>
    </cfRule>
  </conditionalFormatting>
  <conditionalFormatting sqref="K13">
    <cfRule type="containsText" dxfId="2518" priority="37" stopIfTrue="1" operator="containsText" text="MEDIO">
      <formula>NOT(ISERROR(SEARCH(("MEDIO"),(K13))))</formula>
    </cfRule>
  </conditionalFormatting>
  <conditionalFormatting sqref="K13">
    <cfRule type="containsText" dxfId="2517" priority="38" stopIfTrue="1" operator="containsText" text="MEDIO">
      <formula>NOT(ISERROR(SEARCH(("MEDIO"),(K13))))</formula>
    </cfRule>
  </conditionalFormatting>
  <conditionalFormatting sqref="K13">
    <cfRule type="containsText" dxfId="2516" priority="39" stopIfTrue="1" operator="containsText" text="BAJO">
      <formula>NOT(ISERROR(SEARCH(("BAJO"),(K13))))</formula>
    </cfRule>
  </conditionalFormatting>
  <conditionalFormatting sqref="K13">
    <cfRule type="cellIs" dxfId="2515" priority="40" operator="equal">
      <formula>"INSIGNIFICANTE"</formula>
    </cfRule>
  </conditionalFormatting>
  <conditionalFormatting sqref="K13">
    <cfRule type="cellIs" dxfId="2514" priority="41" operator="equal">
      <formula>"MENOR"</formula>
    </cfRule>
  </conditionalFormatting>
  <conditionalFormatting sqref="K13">
    <cfRule type="cellIs" dxfId="2513" priority="42" operator="equal">
      <formula>"MODERADO"</formula>
    </cfRule>
  </conditionalFormatting>
  <conditionalFormatting sqref="K13">
    <cfRule type="cellIs" dxfId="2512" priority="43" operator="equal">
      <formula>"MAYOR"</formula>
    </cfRule>
  </conditionalFormatting>
  <conditionalFormatting sqref="K13">
    <cfRule type="cellIs" dxfId="2511" priority="44" operator="equal">
      <formula>"CATASTRÓFICO"</formula>
    </cfRule>
  </conditionalFormatting>
  <conditionalFormatting sqref="K18:L18">
    <cfRule type="containsText" dxfId="2510" priority="45" stopIfTrue="1" operator="containsText" text="ALTA">
      <formula>NOT(ISERROR(SEARCH(("ALTA"),(K18))))</formula>
    </cfRule>
  </conditionalFormatting>
  <conditionalFormatting sqref="K18:L18">
    <cfRule type="containsText" dxfId="2509" priority="46" stopIfTrue="1" operator="containsText" text="MEDIA">
      <formula>NOT(ISERROR(SEARCH(("MEDIA"),(K18))))</formula>
    </cfRule>
  </conditionalFormatting>
  <conditionalFormatting sqref="K18:L18">
    <cfRule type="containsText" dxfId="2508" priority="47" stopIfTrue="1" operator="containsText" text="BAJA">
      <formula>NOT(ISERROR(SEARCH(("BAJA"),(K18))))</formula>
    </cfRule>
  </conditionalFormatting>
  <conditionalFormatting sqref="K18:L18">
    <cfRule type="containsText" dxfId="2507" priority="48" stopIfTrue="1" operator="containsText" text="ALTO">
      <formula>NOT(ISERROR(SEARCH(("ALTO"),(K18))))</formula>
    </cfRule>
  </conditionalFormatting>
  <conditionalFormatting sqref="K18:L18">
    <cfRule type="containsText" dxfId="2506" priority="49" stopIfTrue="1" operator="containsText" text="ALTO">
      <formula>NOT(ISERROR(SEARCH(("ALTO"),(K18))))</formula>
    </cfRule>
  </conditionalFormatting>
  <conditionalFormatting sqref="K18:L18">
    <cfRule type="containsText" dxfId="2505" priority="50" stopIfTrue="1" operator="containsText" text="MEDIO">
      <formula>NOT(ISERROR(SEARCH(("MEDIO"),(K18))))</formula>
    </cfRule>
  </conditionalFormatting>
  <conditionalFormatting sqref="K18:L18">
    <cfRule type="containsText" dxfId="2504" priority="51" stopIfTrue="1" operator="containsText" text="MEDIO">
      <formula>NOT(ISERROR(SEARCH(("MEDIO"),(K18))))</formula>
    </cfRule>
  </conditionalFormatting>
  <conditionalFormatting sqref="K18:L18">
    <cfRule type="containsText" dxfId="2503" priority="52" stopIfTrue="1" operator="containsText" text="BAJO">
      <formula>NOT(ISERROR(SEARCH(("BAJO"),(K18))))</formula>
    </cfRule>
  </conditionalFormatting>
  <conditionalFormatting sqref="K18:L18">
    <cfRule type="cellIs" dxfId="2502" priority="53" operator="equal">
      <formula>"INSIGNIFICANTE"</formula>
    </cfRule>
  </conditionalFormatting>
  <conditionalFormatting sqref="K18:L18">
    <cfRule type="cellIs" dxfId="2501" priority="54" operator="equal">
      <formula>"MENOR"</formula>
    </cfRule>
  </conditionalFormatting>
  <conditionalFormatting sqref="K18:L18">
    <cfRule type="cellIs" dxfId="2500" priority="55" operator="equal">
      <formula>"MODERADO"</formula>
    </cfRule>
  </conditionalFormatting>
  <conditionalFormatting sqref="K18:L18">
    <cfRule type="cellIs" dxfId="2499" priority="56" operator="equal">
      <formula>"MAYOR"</formula>
    </cfRule>
  </conditionalFormatting>
  <conditionalFormatting sqref="K18:L18">
    <cfRule type="cellIs" dxfId="2498" priority="57" operator="equal">
      <formula>"CATASTRÓFICO"</formula>
    </cfRule>
  </conditionalFormatting>
  <conditionalFormatting sqref="M8">
    <cfRule type="cellIs" dxfId="2497" priority="58" operator="equal">
      <formula>"EXTREMA 5:5"</formula>
    </cfRule>
  </conditionalFormatting>
  <conditionalFormatting sqref="M8">
    <cfRule type="cellIs" dxfId="2496" priority="59" operator="equal">
      <formula>"EXTREMA 4:5"</formula>
    </cfRule>
  </conditionalFormatting>
  <conditionalFormatting sqref="M8">
    <cfRule type="cellIs" dxfId="2495" priority="60" operator="equal">
      <formula>"EXTREMA 3:5"</formula>
    </cfRule>
  </conditionalFormatting>
  <conditionalFormatting sqref="M8">
    <cfRule type="cellIs" dxfId="2494" priority="61" operator="equal">
      <formula>"EXTREMA 2:5"</formula>
    </cfRule>
  </conditionalFormatting>
  <conditionalFormatting sqref="M8">
    <cfRule type="cellIs" dxfId="2493" priority="62" operator="equal">
      <formula>"EXTREMA 5:4"</formula>
    </cfRule>
  </conditionalFormatting>
  <conditionalFormatting sqref="M8">
    <cfRule type="cellIs" dxfId="2492" priority="63" operator="equal">
      <formula>"EXTREMA 4:4"</formula>
    </cfRule>
  </conditionalFormatting>
  <conditionalFormatting sqref="M8">
    <cfRule type="cellIs" dxfId="2491" priority="64" operator="equal">
      <formula>"EXTREMA 3:4"</formula>
    </cfRule>
  </conditionalFormatting>
  <conditionalFormatting sqref="M8">
    <cfRule type="cellIs" dxfId="2490" priority="65" operator="equal">
      <formula>"EXTREMA 5:3"</formula>
    </cfRule>
  </conditionalFormatting>
  <conditionalFormatting sqref="M8">
    <cfRule type="cellIs" dxfId="2489" priority="66" operator="equal">
      <formula>"ALTA 1:5"</formula>
    </cfRule>
  </conditionalFormatting>
  <conditionalFormatting sqref="M8">
    <cfRule type="cellIs" dxfId="2488" priority="67" operator="equal">
      <formula>"ALTA 2:4"</formula>
    </cfRule>
  </conditionalFormatting>
  <conditionalFormatting sqref="M8">
    <cfRule type="cellIs" dxfId="2487" priority="68" operator="equal">
      <formula>"ALTA 1:4"</formula>
    </cfRule>
  </conditionalFormatting>
  <conditionalFormatting sqref="M8">
    <cfRule type="cellIs" dxfId="2486" priority="69" operator="equal">
      <formula>"ALTA 4:3"</formula>
    </cfRule>
  </conditionalFormatting>
  <conditionalFormatting sqref="M8">
    <cfRule type="cellIs" dxfId="2485" priority="70" operator="equal">
      <formula>"ALTA 3:3"</formula>
    </cfRule>
  </conditionalFormatting>
  <conditionalFormatting sqref="M8">
    <cfRule type="cellIs" dxfId="2484" priority="71" operator="equal">
      <formula>"ALTA 5:2"</formula>
    </cfRule>
  </conditionalFormatting>
  <conditionalFormatting sqref="M8">
    <cfRule type="cellIs" dxfId="2483" priority="72" operator="equal">
      <formula>"ALTA 4:2"</formula>
    </cfRule>
  </conditionalFormatting>
  <conditionalFormatting sqref="M8">
    <cfRule type="cellIs" dxfId="2482" priority="73" operator="equal">
      <formula>"ALTA 5:1"</formula>
    </cfRule>
  </conditionalFormatting>
  <conditionalFormatting sqref="M8">
    <cfRule type="cellIs" dxfId="2481" priority="74" operator="equal">
      <formula>"MODERADA 2:3"</formula>
    </cfRule>
  </conditionalFormatting>
  <conditionalFormatting sqref="M8">
    <cfRule type="cellIs" dxfId="2480" priority="75" operator="equal">
      <formula>"MODERADA 1:3"</formula>
    </cfRule>
  </conditionalFormatting>
  <conditionalFormatting sqref="M8">
    <cfRule type="cellIs" dxfId="2479" priority="76" operator="equal">
      <formula>"MODERADA 3:2"</formula>
    </cfRule>
  </conditionalFormatting>
  <conditionalFormatting sqref="M8">
    <cfRule type="cellIs" dxfId="2478" priority="77" operator="equal">
      <formula>"MODERADA 4:1"</formula>
    </cfRule>
  </conditionalFormatting>
  <conditionalFormatting sqref="M8">
    <cfRule type="cellIs" dxfId="2477" priority="78" operator="equal">
      <formula>"BAJA 2:2"</formula>
    </cfRule>
  </conditionalFormatting>
  <conditionalFormatting sqref="M8">
    <cfRule type="cellIs" dxfId="2476" priority="79" operator="equal">
      <formula>"BAJA 1:2"</formula>
    </cfRule>
  </conditionalFormatting>
  <conditionalFormatting sqref="M8">
    <cfRule type="cellIs" dxfId="2475" priority="80" operator="equal">
      <formula>"BAJA 3:1"</formula>
    </cfRule>
  </conditionalFormatting>
  <conditionalFormatting sqref="M8">
    <cfRule type="cellIs" dxfId="2474" priority="81" operator="equal">
      <formula>"BAJA 2:1"</formula>
    </cfRule>
  </conditionalFormatting>
  <conditionalFormatting sqref="M8">
    <cfRule type="cellIs" dxfId="2473" priority="82" operator="equal">
      <formula>"BAJA 1:1"</formula>
    </cfRule>
  </conditionalFormatting>
  <conditionalFormatting sqref="I18">
    <cfRule type="cellIs" dxfId="2472" priority="83" operator="equal">
      <formula>"RARA VEZ"</formula>
    </cfRule>
  </conditionalFormatting>
  <conditionalFormatting sqref="I18">
    <cfRule type="cellIs" dxfId="2471" priority="84" operator="equal">
      <formula>"IMPROBABLE"</formula>
    </cfRule>
  </conditionalFormatting>
  <conditionalFormatting sqref="I18">
    <cfRule type="cellIs" dxfId="2470" priority="85" operator="equal">
      <formula>"POSIBLE"</formula>
    </cfRule>
  </conditionalFormatting>
  <conditionalFormatting sqref="I18">
    <cfRule type="cellIs" dxfId="2469" priority="86" operator="equal">
      <formula>"PROBABLE"</formula>
    </cfRule>
  </conditionalFormatting>
  <conditionalFormatting sqref="I18">
    <cfRule type="cellIs" dxfId="2468" priority="87" operator="equal">
      <formula>"CASI SEGURO"</formula>
    </cfRule>
  </conditionalFormatting>
  <conditionalFormatting sqref="M13">
    <cfRule type="cellIs" dxfId="2467" priority="88" operator="equal">
      <formula>"EXTREMA 5:5"</formula>
    </cfRule>
  </conditionalFormatting>
  <conditionalFormatting sqref="M13">
    <cfRule type="cellIs" dxfId="2466" priority="89" operator="equal">
      <formula>"EXTREMA 4:5"</formula>
    </cfRule>
  </conditionalFormatting>
  <conditionalFormatting sqref="M13">
    <cfRule type="cellIs" dxfId="2465" priority="90" operator="equal">
      <formula>"EXTREMA 3:5"</formula>
    </cfRule>
  </conditionalFormatting>
  <conditionalFormatting sqref="M13">
    <cfRule type="cellIs" dxfId="2464" priority="91" operator="equal">
      <formula>"EXTREMA 2:5"</formula>
    </cfRule>
  </conditionalFormatting>
  <conditionalFormatting sqref="M13">
    <cfRule type="cellIs" dxfId="2463" priority="92" operator="equal">
      <formula>"EXTREMA 5:4"</formula>
    </cfRule>
  </conditionalFormatting>
  <conditionalFormatting sqref="M13">
    <cfRule type="cellIs" dxfId="2462" priority="93" operator="equal">
      <formula>"EXTREMA 4:4"</formula>
    </cfRule>
  </conditionalFormatting>
  <conditionalFormatting sqref="M13">
    <cfRule type="cellIs" dxfId="2461" priority="94" operator="equal">
      <formula>"EXTREMA 3:4"</formula>
    </cfRule>
  </conditionalFormatting>
  <conditionalFormatting sqref="M13">
    <cfRule type="cellIs" dxfId="2460" priority="95" operator="equal">
      <formula>"EXTREMA 5:3"</formula>
    </cfRule>
  </conditionalFormatting>
  <conditionalFormatting sqref="M13">
    <cfRule type="cellIs" dxfId="2459" priority="96" operator="equal">
      <formula>"ALTA 1:5"</formula>
    </cfRule>
  </conditionalFormatting>
  <conditionalFormatting sqref="M13">
    <cfRule type="cellIs" dxfId="2458" priority="97" operator="equal">
      <formula>"ALTA 2:4"</formula>
    </cfRule>
  </conditionalFormatting>
  <conditionalFormatting sqref="M13">
    <cfRule type="cellIs" dxfId="2457" priority="98" operator="equal">
      <formula>"ALTA 1:4"</formula>
    </cfRule>
  </conditionalFormatting>
  <conditionalFormatting sqref="M13">
    <cfRule type="cellIs" dxfId="2456" priority="99" operator="equal">
      <formula>"ALTA 4:3"</formula>
    </cfRule>
  </conditionalFormatting>
  <conditionalFormatting sqref="M13">
    <cfRule type="cellIs" dxfId="2455" priority="100" operator="equal">
      <formula>"ALTA 3:3"</formula>
    </cfRule>
  </conditionalFormatting>
  <conditionalFormatting sqref="M13">
    <cfRule type="cellIs" dxfId="2454" priority="101" operator="equal">
      <formula>"ALTA 5:2"</formula>
    </cfRule>
  </conditionalFormatting>
  <conditionalFormatting sqref="M13">
    <cfRule type="cellIs" dxfId="2453" priority="102" operator="equal">
      <formula>"ALTA 4:2"</formula>
    </cfRule>
  </conditionalFormatting>
  <conditionalFormatting sqref="M13">
    <cfRule type="cellIs" dxfId="2452" priority="103" operator="equal">
      <formula>"ALTA 5:1"</formula>
    </cfRule>
  </conditionalFormatting>
  <conditionalFormatting sqref="M13">
    <cfRule type="cellIs" dxfId="2451" priority="104" operator="equal">
      <formula>"MODERADA 2:3"</formula>
    </cfRule>
  </conditionalFormatting>
  <conditionalFormatting sqref="M13">
    <cfRule type="cellIs" dxfId="2450" priority="105" operator="equal">
      <formula>"MODERADA 1:3"</formula>
    </cfRule>
  </conditionalFormatting>
  <conditionalFormatting sqref="M13">
    <cfRule type="cellIs" dxfId="2449" priority="106" operator="equal">
      <formula>"MODERADA 3:2"</formula>
    </cfRule>
  </conditionalFormatting>
  <conditionalFormatting sqref="M13">
    <cfRule type="cellIs" dxfId="2448" priority="107" operator="equal">
      <formula>"MODERADA 4:1"</formula>
    </cfRule>
  </conditionalFormatting>
  <conditionalFormatting sqref="M13">
    <cfRule type="cellIs" dxfId="2447" priority="108" operator="equal">
      <formula>"BAJA 2:2"</formula>
    </cfRule>
  </conditionalFormatting>
  <conditionalFormatting sqref="M13">
    <cfRule type="cellIs" dxfId="2446" priority="109" operator="equal">
      <formula>"BAJA 1:2"</formula>
    </cfRule>
  </conditionalFormatting>
  <conditionalFormatting sqref="M13">
    <cfRule type="cellIs" dxfId="2445" priority="110" operator="equal">
      <formula>"BAJA 3:1"</formula>
    </cfRule>
  </conditionalFormatting>
  <conditionalFormatting sqref="M13">
    <cfRule type="cellIs" dxfId="2444" priority="111" operator="equal">
      <formula>"BAJA 2:1"</formula>
    </cfRule>
  </conditionalFormatting>
  <conditionalFormatting sqref="M13">
    <cfRule type="cellIs" dxfId="2443" priority="112" operator="equal">
      <formula>"BAJA 1:1"</formula>
    </cfRule>
  </conditionalFormatting>
  <conditionalFormatting sqref="AV8 AV13 AV18">
    <cfRule type="cellIs" dxfId="2442" priority="113" operator="equal">
      <formula>"RARA VEZ"</formula>
    </cfRule>
  </conditionalFormatting>
  <conditionalFormatting sqref="AV8 AV13 AV18">
    <cfRule type="cellIs" dxfId="2441" priority="114" operator="equal">
      <formula>"IMPROBABLE"</formula>
    </cfRule>
  </conditionalFormatting>
  <conditionalFormatting sqref="AV8 AV13 AV18">
    <cfRule type="cellIs" dxfId="2440" priority="115" operator="equal">
      <formula>"POSIBLE"</formula>
    </cfRule>
  </conditionalFormatting>
  <conditionalFormatting sqref="AV8 AV13 AV18">
    <cfRule type="cellIs" dxfId="2439" priority="116" operator="equal">
      <formula>"PROBABLE"</formula>
    </cfRule>
  </conditionalFormatting>
  <conditionalFormatting sqref="AV8 AV13 AV18">
    <cfRule type="cellIs" dxfId="2438" priority="117" operator="equal">
      <formula>"CASI SEGURO"</formula>
    </cfRule>
  </conditionalFormatting>
  <conditionalFormatting sqref="AY8 AY13 AY18">
    <cfRule type="containsText" dxfId="2437" priority="118" stopIfTrue="1" operator="containsText" text="ALTA">
      <formula>NOT(ISERROR(SEARCH(("ALTA"),(AY8))))</formula>
    </cfRule>
  </conditionalFormatting>
  <conditionalFormatting sqref="AY8 AY13 AY18">
    <cfRule type="containsText" dxfId="2436" priority="119" stopIfTrue="1" operator="containsText" text="MEDIA">
      <formula>NOT(ISERROR(SEARCH(("MEDIA"),(AY8))))</formula>
    </cfRule>
  </conditionalFormatting>
  <conditionalFormatting sqref="AY8 AY13 AY18">
    <cfRule type="containsText" dxfId="2435" priority="120" stopIfTrue="1" operator="containsText" text="BAJA">
      <formula>NOT(ISERROR(SEARCH(("BAJA"),(AY8))))</formula>
    </cfRule>
  </conditionalFormatting>
  <conditionalFormatting sqref="AY8 AY13 AY18">
    <cfRule type="containsText" dxfId="2434" priority="121" stopIfTrue="1" operator="containsText" text="ALTO">
      <formula>NOT(ISERROR(SEARCH(("ALTO"),(AY8))))</formula>
    </cfRule>
  </conditionalFormatting>
  <conditionalFormatting sqref="AY8 AY13 AY18">
    <cfRule type="containsText" dxfId="2433" priority="122" stopIfTrue="1" operator="containsText" text="ALTO">
      <formula>NOT(ISERROR(SEARCH(("ALTO"),(AY8))))</formula>
    </cfRule>
  </conditionalFormatting>
  <conditionalFormatting sqref="AY8 AY13 AY18">
    <cfRule type="containsText" dxfId="2432" priority="123" stopIfTrue="1" operator="containsText" text="MEDIO">
      <formula>NOT(ISERROR(SEARCH(("MEDIO"),(AY8))))</formula>
    </cfRule>
  </conditionalFormatting>
  <conditionalFormatting sqref="AY8 AY13 AY18">
    <cfRule type="containsText" dxfId="2431" priority="124" stopIfTrue="1" operator="containsText" text="MEDIO">
      <formula>NOT(ISERROR(SEARCH(("MEDIO"),(AY8))))</formula>
    </cfRule>
  </conditionalFormatting>
  <conditionalFormatting sqref="AY8 AY13 AY18">
    <cfRule type="containsText" dxfId="2430" priority="125" stopIfTrue="1" operator="containsText" text="BAJO">
      <formula>NOT(ISERROR(SEARCH(("BAJO"),(AY8))))</formula>
    </cfRule>
  </conditionalFormatting>
  <conditionalFormatting sqref="AY8 AY13 AY18">
    <cfRule type="cellIs" dxfId="2429" priority="126" operator="equal">
      <formula>"INSIGNIFICANTE"</formula>
    </cfRule>
  </conditionalFormatting>
  <conditionalFormatting sqref="AY8 AY13 AY18">
    <cfRule type="cellIs" dxfId="2428" priority="127" operator="equal">
      <formula>"MENOR"</formula>
    </cfRule>
  </conditionalFormatting>
  <conditionalFormatting sqref="AY8 AY13 AY18">
    <cfRule type="cellIs" dxfId="2427" priority="128" operator="equal">
      <formula>"MODERADO"</formula>
    </cfRule>
  </conditionalFormatting>
  <conditionalFormatting sqref="AY8 AY13 AY18">
    <cfRule type="cellIs" dxfId="2426" priority="129" operator="equal">
      <formula>"MAYOR"</formula>
    </cfRule>
  </conditionalFormatting>
  <conditionalFormatting sqref="AY8 AY13 AY18">
    <cfRule type="cellIs" dxfId="2425" priority="130" operator="equal">
      <formula>"CATASTRÓFICO"</formula>
    </cfRule>
  </conditionalFormatting>
  <conditionalFormatting sqref="BA8 BA13 BA18 BA22">
    <cfRule type="cellIs" dxfId="2424" priority="131" operator="equal">
      <formula>"EXTREMA 5:5"</formula>
    </cfRule>
  </conditionalFormatting>
  <conditionalFormatting sqref="BA8 BA13 BA18 BA22">
    <cfRule type="cellIs" dxfId="2423" priority="132" operator="equal">
      <formula>"EXTREMA 4:5"</formula>
    </cfRule>
  </conditionalFormatting>
  <conditionalFormatting sqref="BA8 BA13 BA18 BA22">
    <cfRule type="cellIs" dxfId="2422" priority="133" operator="equal">
      <formula>"EXTREMA 3:5"</formula>
    </cfRule>
  </conditionalFormatting>
  <conditionalFormatting sqref="BA8 BA13 BA18 BA22">
    <cfRule type="cellIs" dxfId="2421" priority="134" operator="equal">
      <formula>"EXTREMA 2:5"</formula>
    </cfRule>
  </conditionalFormatting>
  <conditionalFormatting sqref="BA8 BA13 BA18 BA22">
    <cfRule type="cellIs" dxfId="2420" priority="135" operator="equal">
      <formula>"EXTREMA 5:4"</formula>
    </cfRule>
  </conditionalFormatting>
  <conditionalFormatting sqref="BA8 BA13 BA18 BA22">
    <cfRule type="cellIs" dxfId="2419" priority="136" operator="equal">
      <formula>"EXTREMA 4:4"</formula>
    </cfRule>
  </conditionalFormatting>
  <conditionalFormatting sqref="BA8 BA13 BA18 BA22">
    <cfRule type="cellIs" dxfId="2418" priority="137" operator="equal">
      <formula>"EXTREMA 3:4"</formula>
    </cfRule>
  </conditionalFormatting>
  <conditionalFormatting sqref="BA8 BA13 BA18 BA22">
    <cfRule type="cellIs" dxfId="2417" priority="138" operator="equal">
      <formula>"EXTREMA 5:3"</formula>
    </cfRule>
  </conditionalFormatting>
  <conditionalFormatting sqref="BA8 BA13 BA18 BA22">
    <cfRule type="cellIs" dxfId="2416" priority="139" operator="equal">
      <formula>"ALTA 1:5"</formula>
    </cfRule>
  </conditionalFormatting>
  <conditionalFormatting sqref="BA8 BA13 BA18 BA22">
    <cfRule type="cellIs" dxfId="2415" priority="140" operator="equal">
      <formula>"ALTA 2:4"</formula>
    </cfRule>
  </conditionalFormatting>
  <conditionalFormatting sqref="BA8 BA13 BA18 BA22">
    <cfRule type="cellIs" dxfId="2414" priority="141" operator="equal">
      <formula>"ALTA 1:4"</formula>
    </cfRule>
  </conditionalFormatting>
  <conditionalFormatting sqref="BA8 BA13 BA18 BA22">
    <cfRule type="cellIs" dxfId="2413" priority="142" operator="equal">
      <formula>"ALTA 4:3"</formula>
    </cfRule>
  </conditionalFormatting>
  <conditionalFormatting sqref="BA8 BA13 BA18 BA22">
    <cfRule type="cellIs" dxfId="2412" priority="143" operator="equal">
      <formula>"ALTA 3:3"</formula>
    </cfRule>
  </conditionalFormatting>
  <conditionalFormatting sqref="BA8 BA13 BA18 BA22">
    <cfRule type="cellIs" dxfId="2411" priority="144" operator="equal">
      <formula>"ALTA 5:2"</formula>
    </cfRule>
  </conditionalFormatting>
  <conditionalFormatting sqref="BA8 BA13 BA18 BA22">
    <cfRule type="cellIs" dxfId="2410" priority="145" operator="equal">
      <formula>"ALTA 4:2"</formula>
    </cfRule>
  </conditionalFormatting>
  <conditionalFormatting sqref="BA8 BA13 BA18 BA22">
    <cfRule type="cellIs" dxfId="2409" priority="146" operator="equal">
      <formula>"ALTA 5:1"</formula>
    </cfRule>
  </conditionalFormatting>
  <conditionalFormatting sqref="BA8 BA13 BA18 BA22">
    <cfRule type="cellIs" dxfId="2408" priority="147" operator="equal">
      <formula>"MODERADA 2:3"</formula>
    </cfRule>
  </conditionalFormatting>
  <conditionalFormatting sqref="BA8 BA13 BA18 BA22">
    <cfRule type="cellIs" dxfId="2407" priority="148" operator="equal">
      <formula>"MODERADA 1:3"</formula>
    </cfRule>
  </conditionalFormatting>
  <conditionalFormatting sqref="BA8 BA13 BA18 BA22">
    <cfRule type="cellIs" dxfId="2406" priority="149" operator="equal">
      <formula>"MODERADA 3:2"</formula>
    </cfRule>
  </conditionalFormatting>
  <conditionalFormatting sqref="BA8 BA13 BA18 BA22">
    <cfRule type="cellIs" dxfId="2405" priority="150" operator="equal">
      <formula>"MODERADA 4:1"</formula>
    </cfRule>
  </conditionalFormatting>
  <conditionalFormatting sqref="BA8 BA13 BA18 BA22">
    <cfRule type="cellIs" dxfId="2404" priority="151" operator="equal">
      <formula>"BAJA 2:2"</formula>
    </cfRule>
  </conditionalFormatting>
  <conditionalFormatting sqref="BA8 BA13 BA18 BA22">
    <cfRule type="cellIs" dxfId="2403" priority="152" operator="equal">
      <formula>"BAJA 1:2"</formula>
    </cfRule>
  </conditionalFormatting>
  <conditionalFormatting sqref="BA8 BA13 BA18 BA22">
    <cfRule type="cellIs" dxfId="2402" priority="153" operator="equal">
      <formula>"BAJA 3:1"</formula>
    </cfRule>
  </conditionalFormatting>
  <conditionalFormatting sqref="BA8 BA13 BA18 BA22">
    <cfRule type="cellIs" dxfId="2401" priority="154" operator="equal">
      <formula>"BAJA 2:1"</formula>
    </cfRule>
  </conditionalFormatting>
  <conditionalFormatting sqref="BA8 BA13 BA18 BA22">
    <cfRule type="cellIs" dxfId="2400" priority="155" operator="equal">
      <formula>"BAJA 1:1"</formula>
    </cfRule>
  </conditionalFormatting>
  <conditionalFormatting sqref="AZ8 AZ13 AZ18">
    <cfRule type="containsText" dxfId="2399" priority="156" stopIfTrue="1" operator="containsText" text="ALTA">
      <formula>NOT(ISERROR(SEARCH(("ALTA"),(AZ8))))</formula>
    </cfRule>
  </conditionalFormatting>
  <conditionalFormatting sqref="AZ8 AZ13 AZ18">
    <cfRule type="containsText" dxfId="2398" priority="157" stopIfTrue="1" operator="containsText" text="MEDIA">
      <formula>NOT(ISERROR(SEARCH(("MEDIA"),(AZ8))))</formula>
    </cfRule>
  </conditionalFormatting>
  <conditionalFormatting sqref="AZ8 AZ13 AZ18">
    <cfRule type="containsText" dxfId="2397" priority="158" stopIfTrue="1" operator="containsText" text="BAJA">
      <formula>NOT(ISERROR(SEARCH(("BAJA"),(AZ8))))</formula>
    </cfRule>
  </conditionalFormatting>
  <conditionalFormatting sqref="AZ8 AZ13 AZ18">
    <cfRule type="containsText" dxfId="2396" priority="159" stopIfTrue="1" operator="containsText" text="ALTO">
      <formula>NOT(ISERROR(SEARCH(("ALTO"),(AZ8))))</formula>
    </cfRule>
  </conditionalFormatting>
  <conditionalFormatting sqref="AZ8 AZ13 AZ18">
    <cfRule type="containsText" dxfId="2395" priority="160" stopIfTrue="1" operator="containsText" text="ALTO">
      <formula>NOT(ISERROR(SEARCH(("ALTO"),(AZ8))))</formula>
    </cfRule>
  </conditionalFormatting>
  <conditionalFormatting sqref="AZ8 AZ13 AZ18">
    <cfRule type="containsText" dxfId="2394" priority="161" stopIfTrue="1" operator="containsText" text="MEDIO">
      <formula>NOT(ISERROR(SEARCH(("MEDIO"),(AZ8))))</formula>
    </cfRule>
  </conditionalFormatting>
  <conditionalFormatting sqref="AZ8 AZ13 AZ18">
    <cfRule type="containsText" dxfId="2393" priority="162" stopIfTrue="1" operator="containsText" text="MEDIO">
      <formula>NOT(ISERROR(SEARCH(("MEDIO"),(AZ8))))</formula>
    </cfRule>
  </conditionalFormatting>
  <conditionalFormatting sqref="AZ8 AZ13 AZ18">
    <cfRule type="containsText" dxfId="2392" priority="163" stopIfTrue="1" operator="containsText" text="BAJO">
      <formula>NOT(ISERROR(SEARCH(("BAJO"),(AZ8))))</formula>
    </cfRule>
  </conditionalFormatting>
  <conditionalFormatting sqref="AZ8 AZ13 AZ18">
    <cfRule type="cellIs" dxfId="2391" priority="164" operator="equal">
      <formula>"INSIGNIFICANTE"</formula>
    </cfRule>
  </conditionalFormatting>
  <conditionalFormatting sqref="AZ8 AZ13 AZ18">
    <cfRule type="cellIs" dxfId="2390" priority="165" operator="equal">
      <formula>"MENOR"</formula>
    </cfRule>
  </conditionalFormatting>
  <conditionalFormatting sqref="AZ8 AZ13 AZ18">
    <cfRule type="cellIs" dxfId="2389" priority="166" operator="equal">
      <formula>"MODERADO"</formula>
    </cfRule>
  </conditionalFormatting>
  <conditionalFormatting sqref="AZ8 AZ13 AZ18">
    <cfRule type="cellIs" dxfId="2388" priority="167" operator="equal">
      <formula>"MAYOR"</formula>
    </cfRule>
  </conditionalFormatting>
  <conditionalFormatting sqref="AZ8 AZ13 AZ18">
    <cfRule type="cellIs" dxfId="2387" priority="168" operator="equal">
      <formula>"CATASTRÓFICO"</formula>
    </cfRule>
  </conditionalFormatting>
  <conditionalFormatting sqref="L26">
    <cfRule type="containsText" dxfId="2386" priority="169" stopIfTrue="1" operator="containsText" text="ALTA">
      <formula>NOT(ISERROR(SEARCH(("ALTA"),(L26))))</formula>
    </cfRule>
  </conditionalFormatting>
  <conditionalFormatting sqref="L26">
    <cfRule type="containsText" dxfId="2385" priority="170" stopIfTrue="1" operator="containsText" text="MEDIA">
      <formula>NOT(ISERROR(SEARCH(("MEDIA"),(L26))))</formula>
    </cfRule>
  </conditionalFormatting>
  <conditionalFormatting sqref="L26">
    <cfRule type="containsText" dxfId="2384" priority="171" stopIfTrue="1" operator="containsText" text="BAJA">
      <formula>NOT(ISERROR(SEARCH(("BAJA"),(L26))))</formula>
    </cfRule>
  </conditionalFormatting>
  <conditionalFormatting sqref="L26">
    <cfRule type="containsText" dxfId="2383" priority="172" stopIfTrue="1" operator="containsText" text="ALTO">
      <formula>NOT(ISERROR(SEARCH(("ALTO"),(L26))))</formula>
    </cfRule>
  </conditionalFormatting>
  <conditionalFormatting sqref="L26">
    <cfRule type="containsText" dxfId="2382" priority="173" stopIfTrue="1" operator="containsText" text="ALTO">
      <formula>NOT(ISERROR(SEARCH(("ALTO"),(L26))))</formula>
    </cfRule>
  </conditionalFormatting>
  <conditionalFormatting sqref="L26">
    <cfRule type="containsText" dxfId="2381" priority="174" stopIfTrue="1" operator="containsText" text="MEDIO">
      <formula>NOT(ISERROR(SEARCH(("MEDIO"),(L26))))</formula>
    </cfRule>
  </conditionalFormatting>
  <conditionalFormatting sqref="L26">
    <cfRule type="containsText" dxfId="2380" priority="175" stopIfTrue="1" operator="containsText" text="MEDIO">
      <formula>NOT(ISERROR(SEARCH(("MEDIO"),(L26))))</formula>
    </cfRule>
  </conditionalFormatting>
  <conditionalFormatting sqref="L26">
    <cfRule type="containsText" dxfId="2379" priority="176" stopIfTrue="1" operator="containsText" text="BAJO">
      <formula>NOT(ISERROR(SEARCH(("BAJO"),(L26))))</formula>
    </cfRule>
  </conditionalFormatting>
  <conditionalFormatting sqref="L26">
    <cfRule type="cellIs" dxfId="2378" priority="177" operator="equal">
      <formula>"INSIGNIFICANTE"</formula>
    </cfRule>
  </conditionalFormatting>
  <conditionalFormatting sqref="L26">
    <cfRule type="cellIs" dxfId="2377" priority="178" operator="equal">
      <formula>"MENOR"</formula>
    </cfRule>
  </conditionalFormatting>
  <conditionalFormatting sqref="L26">
    <cfRule type="cellIs" dxfId="2376" priority="179" operator="equal">
      <formula>"MODERADO"</formula>
    </cfRule>
  </conditionalFormatting>
  <conditionalFormatting sqref="L26">
    <cfRule type="cellIs" dxfId="2375" priority="180" operator="equal">
      <formula>"MAYOR"</formula>
    </cfRule>
  </conditionalFormatting>
  <conditionalFormatting sqref="L26">
    <cfRule type="cellIs" dxfId="2374" priority="181" operator="equal">
      <formula>"CATASTRÓFICO"</formula>
    </cfRule>
  </conditionalFormatting>
  <conditionalFormatting sqref="I26">
    <cfRule type="cellIs" dxfId="2373" priority="182" operator="equal">
      <formula>"RARA VEZ"</formula>
    </cfRule>
  </conditionalFormatting>
  <conditionalFormatting sqref="I26">
    <cfRule type="cellIs" dxfId="2372" priority="183" operator="equal">
      <formula>"IMPROBABLE"</formula>
    </cfRule>
  </conditionalFormatting>
  <conditionalFormatting sqref="I26">
    <cfRule type="cellIs" dxfId="2371" priority="184" operator="equal">
      <formula>"POSIBLE"</formula>
    </cfRule>
  </conditionalFormatting>
  <conditionalFormatting sqref="I26">
    <cfRule type="cellIs" dxfId="2370" priority="185" operator="equal">
      <formula>"PROBABLE"</formula>
    </cfRule>
  </conditionalFormatting>
  <conditionalFormatting sqref="I26">
    <cfRule type="cellIs" dxfId="2369" priority="186" operator="equal">
      <formula>"CASI SEGURO"</formula>
    </cfRule>
  </conditionalFormatting>
  <conditionalFormatting sqref="M26">
    <cfRule type="cellIs" dxfId="2368" priority="187" operator="equal">
      <formula>"EXTREMA 5:5"</formula>
    </cfRule>
  </conditionalFormatting>
  <conditionalFormatting sqref="M26">
    <cfRule type="cellIs" dxfId="2367" priority="188" operator="equal">
      <formula>"EXTREMA 4:5"</formula>
    </cfRule>
  </conditionalFormatting>
  <conditionalFormatting sqref="M26">
    <cfRule type="cellIs" dxfId="2366" priority="189" operator="equal">
      <formula>"EXTREMA 3:5"</formula>
    </cfRule>
  </conditionalFormatting>
  <conditionalFormatting sqref="M26">
    <cfRule type="cellIs" dxfId="2365" priority="190" operator="equal">
      <formula>"EXTREMA 2:5"</formula>
    </cfRule>
  </conditionalFormatting>
  <conditionalFormatting sqref="M26">
    <cfRule type="cellIs" dxfId="2364" priority="191" operator="equal">
      <formula>"EXTREMA 5:4"</formula>
    </cfRule>
  </conditionalFormatting>
  <conditionalFormatting sqref="M26">
    <cfRule type="cellIs" dxfId="2363" priority="192" operator="equal">
      <formula>"EXTREMA 4:4"</formula>
    </cfRule>
  </conditionalFormatting>
  <conditionalFormatting sqref="M26">
    <cfRule type="cellIs" dxfId="2362" priority="193" operator="equal">
      <formula>"EXTREMA 3:4"</formula>
    </cfRule>
  </conditionalFormatting>
  <conditionalFormatting sqref="M26">
    <cfRule type="cellIs" dxfId="2361" priority="194" operator="equal">
      <formula>"EXTREMA 5:3"</formula>
    </cfRule>
  </conditionalFormatting>
  <conditionalFormatting sqref="M26">
    <cfRule type="cellIs" dxfId="2360" priority="195" operator="equal">
      <formula>"ALTA 1:5"</formula>
    </cfRule>
  </conditionalFormatting>
  <conditionalFormatting sqref="M26">
    <cfRule type="cellIs" dxfId="2359" priority="196" operator="equal">
      <formula>"ALTA 2:4"</formula>
    </cfRule>
  </conditionalFormatting>
  <conditionalFormatting sqref="M26">
    <cfRule type="cellIs" dxfId="2358" priority="197" operator="equal">
      <formula>"ALTA 1:4"</formula>
    </cfRule>
  </conditionalFormatting>
  <conditionalFormatting sqref="M26">
    <cfRule type="cellIs" dxfId="2357" priority="198" operator="equal">
      <formula>"ALTA 4:3"</formula>
    </cfRule>
  </conditionalFormatting>
  <conditionalFormatting sqref="M26">
    <cfRule type="cellIs" dxfId="2356" priority="199" operator="equal">
      <formula>"ALTA 3:3"</formula>
    </cfRule>
  </conditionalFormatting>
  <conditionalFormatting sqref="M26">
    <cfRule type="cellIs" dxfId="2355" priority="200" operator="equal">
      <formula>"ALTA 5:2"</formula>
    </cfRule>
  </conditionalFormatting>
  <conditionalFormatting sqref="M26">
    <cfRule type="cellIs" dxfId="2354" priority="201" operator="equal">
      <formula>"ALTA 4:2"</formula>
    </cfRule>
  </conditionalFormatting>
  <conditionalFormatting sqref="M26">
    <cfRule type="cellIs" dxfId="2353" priority="202" operator="equal">
      <formula>"ALTA 5:1"</formula>
    </cfRule>
  </conditionalFormatting>
  <conditionalFormatting sqref="M26">
    <cfRule type="cellIs" dxfId="2352" priority="203" operator="equal">
      <formula>"MODERADA 2:3"</formula>
    </cfRule>
  </conditionalFormatting>
  <conditionalFormatting sqref="M26">
    <cfRule type="cellIs" dxfId="2351" priority="204" operator="equal">
      <formula>"MODERADA 1:3"</formula>
    </cfRule>
  </conditionalFormatting>
  <conditionalFormatting sqref="M26">
    <cfRule type="cellIs" dxfId="2350" priority="205" operator="equal">
      <formula>"MODERADA 3:2"</formula>
    </cfRule>
  </conditionalFormatting>
  <conditionalFormatting sqref="M26">
    <cfRule type="cellIs" dxfId="2349" priority="206" operator="equal">
      <formula>"MODERADA 4:1"</formula>
    </cfRule>
  </conditionalFormatting>
  <conditionalFormatting sqref="M26">
    <cfRule type="cellIs" dxfId="2348" priority="207" operator="equal">
      <formula>"BAJA 2:2"</formula>
    </cfRule>
  </conditionalFormatting>
  <conditionalFormatting sqref="M26">
    <cfRule type="cellIs" dxfId="2347" priority="208" operator="equal">
      <formula>"BAJA 1:2"</formula>
    </cfRule>
  </conditionalFormatting>
  <conditionalFormatting sqref="M26">
    <cfRule type="cellIs" dxfId="2346" priority="209" operator="equal">
      <formula>"BAJA 3:1"</formula>
    </cfRule>
  </conditionalFormatting>
  <conditionalFormatting sqref="M26">
    <cfRule type="cellIs" dxfId="2345" priority="210" operator="equal">
      <formula>"BAJA 2:1"</formula>
    </cfRule>
  </conditionalFormatting>
  <conditionalFormatting sqref="M26">
    <cfRule type="cellIs" dxfId="2344" priority="211" operator="equal">
      <formula>"BAJA 1:1"</formula>
    </cfRule>
  </conditionalFormatting>
  <conditionalFormatting sqref="AV26">
    <cfRule type="cellIs" dxfId="2343" priority="212" operator="equal">
      <formula>"RARA VEZ"</formula>
    </cfRule>
  </conditionalFormatting>
  <conditionalFormatting sqref="AV26">
    <cfRule type="cellIs" dxfId="2342" priority="213" operator="equal">
      <formula>"IMPROBABLE"</formula>
    </cfRule>
  </conditionalFormatting>
  <conditionalFormatting sqref="AV26">
    <cfRule type="cellIs" dxfId="2341" priority="214" operator="equal">
      <formula>"POSIBLE"</formula>
    </cfRule>
  </conditionalFormatting>
  <conditionalFormatting sqref="AV26">
    <cfRule type="cellIs" dxfId="2340" priority="215" operator="equal">
      <formula>"PROBABLE"</formula>
    </cfRule>
  </conditionalFormatting>
  <conditionalFormatting sqref="AV26">
    <cfRule type="cellIs" dxfId="2339" priority="216" operator="equal">
      <formula>"CASI SEGURO"</formula>
    </cfRule>
  </conditionalFormatting>
  <conditionalFormatting sqref="AY26">
    <cfRule type="containsText" dxfId="2338" priority="217" stopIfTrue="1" operator="containsText" text="ALTA">
      <formula>NOT(ISERROR(SEARCH(("ALTA"),(AY26))))</formula>
    </cfRule>
  </conditionalFormatting>
  <conditionalFormatting sqref="AY26">
    <cfRule type="containsText" dxfId="2337" priority="218" stopIfTrue="1" operator="containsText" text="MEDIA">
      <formula>NOT(ISERROR(SEARCH(("MEDIA"),(AY26))))</formula>
    </cfRule>
  </conditionalFormatting>
  <conditionalFormatting sqref="AY26">
    <cfRule type="containsText" dxfId="2336" priority="219" stopIfTrue="1" operator="containsText" text="BAJA">
      <formula>NOT(ISERROR(SEARCH(("BAJA"),(AY26))))</formula>
    </cfRule>
  </conditionalFormatting>
  <conditionalFormatting sqref="AY26">
    <cfRule type="containsText" dxfId="2335" priority="220" stopIfTrue="1" operator="containsText" text="ALTO">
      <formula>NOT(ISERROR(SEARCH(("ALTO"),(AY26))))</formula>
    </cfRule>
  </conditionalFormatting>
  <conditionalFormatting sqref="AY26">
    <cfRule type="containsText" dxfId="2334" priority="221" stopIfTrue="1" operator="containsText" text="ALTO">
      <formula>NOT(ISERROR(SEARCH(("ALTO"),(AY26))))</formula>
    </cfRule>
  </conditionalFormatting>
  <conditionalFormatting sqref="AY26">
    <cfRule type="containsText" dxfId="2333" priority="222" stopIfTrue="1" operator="containsText" text="MEDIO">
      <formula>NOT(ISERROR(SEARCH(("MEDIO"),(AY26))))</formula>
    </cfRule>
  </conditionalFormatting>
  <conditionalFormatting sqref="AY26">
    <cfRule type="containsText" dxfId="2332" priority="223" stopIfTrue="1" operator="containsText" text="MEDIO">
      <formula>NOT(ISERROR(SEARCH(("MEDIO"),(AY26))))</formula>
    </cfRule>
  </conditionalFormatting>
  <conditionalFormatting sqref="AY26">
    <cfRule type="containsText" dxfId="2331" priority="224" stopIfTrue="1" operator="containsText" text="BAJO">
      <formula>NOT(ISERROR(SEARCH(("BAJO"),(AY26))))</formula>
    </cfRule>
  </conditionalFormatting>
  <conditionalFormatting sqref="AY26">
    <cfRule type="cellIs" dxfId="2330" priority="225" operator="equal">
      <formula>"INSIGNIFICANTE"</formula>
    </cfRule>
  </conditionalFormatting>
  <conditionalFormatting sqref="AY26">
    <cfRule type="cellIs" dxfId="2329" priority="226" operator="equal">
      <formula>"MENOR"</formula>
    </cfRule>
  </conditionalFormatting>
  <conditionalFormatting sqref="AY26">
    <cfRule type="cellIs" dxfId="2328" priority="227" operator="equal">
      <formula>"MODERADO"</formula>
    </cfRule>
  </conditionalFormatting>
  <conditionalFormatting sqref="AY26">
    <cfRule type="cellIs" dxfId="2327" priority="228" operator="equal">
      <formula>"MAYOR"</formula>
    </cfRule>
  </conditionalFormatting>
  <conditionalFormatting sqref="AY26">
    <cfRule type="cellIs" dxfId="2326" priority="229" operator="equal">
      <formula>"CATASTRÓFICO"</formula>
    </cfRule>
  </conditionalFormatting>
  <conditionalFormatting sqref="BA26">
    <cfRule type="cellIs" dxfId="2325" priority="230" operator="equal">
      <formula>"EXTREMA 5:5"</formula>
    </cfRule>
  </conditionalFormatting>
  <conditionalFormatting sqref="BA26">
    <cfRule type="cellIs" dxfId="2324" priority="231" operator="equal">
      <formula>"EXTREMA 4:5"</formula>
    </cfRule>
  </conditionalFormatting>
  <conditionalFormatting sqref="BA26">
    <cfRule type="cellIs" dxfId="2323" priority="232" operator="equal">
      <formula>"EXTREMA 3:5"</formula>
    </cfRule>
  </conditionalFormatting>
  <conditionalFormatting sqref="BA26">
    <cfRule type="cellIs" dxfId="2322" priority="233" operator="equal">
      <formula>"EXTREMA 2:5"</formula>
    </cfRule>
  </conditionalFormatting>
  <conditionalFormatting sqref="BA26">
    <cfRule type="cellIs" dxfId="2321" priority="234" operator="equal">
      <formula>"EXTREMA 5:4"</formula>
    </cfRule>
  </conditionalFormatting>
  <conditionalFormatting sqref="BA26">
    <cfRule type="cellIs" dxfId="2320" priority="235" operator="equal">
      <formula>"EXTREMA 4:4"</formula>
    </cfRule>
  </conditionalFormatting>
  <conditionalFormatting sqref="BA26">
    <cfRule type="cellIs" dxfId="2319" priority="236" operator="equal">
      <formula>"EXTREMA 3:4"</formula>
    </cfRule>
  </conditionalFormatting>
  <conditionalFormatting sqref="BA26">
    <cfRule type="cellIs" dxfId="2318" priority="237" operator="equal">
      <formula>"EXTREMA 5:3"</formula>
    </cfRule>
  </conditionalFormatting>
  <conditionalFormatting sqref="BA26">
    <cfRule type="cellIs" dxfId="2317" priority="238" operator="equal">
      <formula>"ALTA 1:5"</formula>
    </cfRule>
  </conditionalFormatting>
  <conditionalFormatting sqref="BA26">
    <cfRule type="cellIs" dxfId="2316" priority="239" operator="equal">
      <formula>"ALTA 2:4"</formula>
    </cfRule>
  </conditionalFormatting>
  <conditionalFormatting sqref="BA26">
    <cfRule type="cellIs" dxfId="2315" priority="240" operator="equal">
      <formula>"ALTA 1:4"</formula>
    </cfRule>
  </conditionalFormatting>
  <conditionalFormatting sqref="BA26">
    <cfRule type="cellIs" dxfId="2314" priority="241" operator="equal">
      <formula>"ALTA 4:3"</formula>
    </cfRule>
  </conditionalFormatting>
  <conditionalFormatting sqref="BA26">
    <cfRule type="cellIs" dxfId="2313" priority="242" operator="equal">
      <formula>"ALTA 3:3"</formula>
    </cfRule>
  </conditionalFormatting>
  <conditionalFormatting sqref="BA26">
    <cfRule type="cellIs" dxfId="2312" priority="243" operator="equal">
      <formula>"ALTA 5:2"</formula>
    </cfRule>
  </conditionalFormatting>
  <conditionalFormatting sqref="BA26">
    <cfRule type="cellIs" dxfId="2311" priority="244" operator="equal">
      <formula>"ALTA 4:2"</formula>
    </cfRule>
  </conditionalFormatting>
  <conditionalFormatting sqref="BA26">
    <cfRule type="cellIs" dxfId="2310" priority="245" operator="equal">
      <formula>"ALTA 5:1"</formula>
    </cfRule>
  </conditionalFormatting>
  <conditionalFormatting sqref="BA26">
    <cfRule type="cellIs" dxfId="2309" priority="246" operator="equal">
      <formula>"MODERADA 2:3"</formula>
    </cfRule>
  </conditionalFormatting>
  <conditionalFormatting sqref="BA26">
    <cfRule type="cellIs" dxfId="2308" priority="247" operator="equal">
      <formula>"MODERADA 1:3"</formula>
    </cfRule>
  </conditionalFormatting>
  <conditionalFormatting sqref="BA26">
    <cfRule type="cellIs" dxfId="2307" priority="248" operator="equal">
      <formula>"MODERADA 3:2"</formula>
    </cfRule>
  </conditionalFormatting>
  <conditionalFormatting sqref="BA26">
    <cfRule type="cellIs" dxfId="2306" priority="249" operator="equal">
      <formula>"MODERADA 4:1"</formula>
    </cfRule>
  </conditionalFormatting>
  <conditionalFormatting sqref="BA26">
    <cfRule type="cellIs" dxfId="2305" priority="250" operator="equal">
      <formula>"BAJA 2:2"</formula>
    </cfRule>
  </conditionalFormatting>
  <conditionalFormatting sqref="BA26">
    <cfRule type="cellIs" dxfId="2304" priority="251" operator="equal">
      <formula>"BAJA 1:2"</formula>
    </cfRule>
  </conditionalFormatting>
  <conditionalFormatting sqref="BA26">
    <cfRule type="cellIs" dxfId="2303" priority="252" operator="equal">
      <formula>"BAJA 3:1"</formula>
    </cfRule>
  </conditionalFormatting>
  <conditionalFormatting sqref="BA26">
    <cfRule type="cellIs" dxfId="2302" priority="253" operator="equal">
      <formula>"BAJA 2:1"</formula>
    </cfRule>
  </conditionalFormatting>
  <conditionalFormatting sqref="BA26">
    <cfRule type="cellIs" dxfId="2301" priority="254" operator="equal">
      <formula>"BAJA 1:1"</formula>
    </cfRule>
  </conditionalFormatting>
  <conditionalFormatting sqref="AZ26">
    <cfRule type="containsText" dxfId="2300" priority="255" stopIfTrue="1" operator="containsText" text="ALTA">
      <formula>NOT(ISERROR(SEARCH(("ALTA"),(AZ26))))</formula>
    </cfRule>
  </conditionalFormatting>
  <conditionalFormatting sqref="AZ26">
    <cfRule type="containsText" dxfId="2299" priority="256" stopIfTrue="1" operator="containsText" text="MEDIA">
      <formula>NOT(ISERROR(SEARCH(("MEDIA"),(AZ26))))</formula>
    </cfRule>
  </conditionalFormatting>
  <conditionalFormatting sqref="AZ26">
    <cfRule type="containsText" dxfId="2298" priority="257" stopIfTrue="1" operator="containsText" text="BAJA">
      <formula>NOT(ISERROR(SEARCH(("BAJA"),(AZ26))))</formula>
    </cfRule>
  </conditionalFormatting>
  <conditionalFormatting sqref="AZ26">
    <cfRule type="containsText" dxfId="2297" priority="258" stopIfTrue="1" operator="containsText" text="ALTO">
      <formula>NOT(ISERROR(SEARCH(("ALTO"),(AZ26))))</formula>
    </cfRule>
  </conditionalFormatting>
  <conditionalFormatting sqref="AZ26">
    <cfRule type="containsText" dxfId="2296" priority="259" stopIfTrue="1" operator="containsText" text="ALTO">
      <formula>NOT(ISERROR(SEARCH(("ALTO"),(AZ26))))</formula>
    </cfRule>
  </conditionalFormatting>
  <conditionalFormatting sqref="AZ26">
    <cfRule type="containsText" dxfId="2295" priority="260" stopIfTrue="1" operator="containsText" text="MEDIO">
      <formula>NOT(ISERROR(SEARCH(("MEDIO"),(AZ26))))</formula>
    </cfRule>
  </conditionalFormatting>
  <conditionalFormatting sqref="AZ26">
    <cfRule type="containsText" dxfId="2294" priority="261" stopIfTrue="1" operator="containsText" text="MEDIO">
      <formula>NOT(ISERROR(SEARCH(("MEDIO"),(AZ26))))</formula>
    </cfRule>
  </conditionalFormatting>
  <conditionalFormatting sqref="AZ26">
    <cfRule type="containsText" dxfId="2293" priority="262" stopIfTrue="1" operator="containsText" text="BAJO">
      <formula>NOT(ISERROR(SEARCH(("BAJO"),(AZ26))))</formula>
    </cfRule>
  </conditionalFormatting>
  <conditionalFormatting sqref="AZ26">
    <cfRule type="cellIs" dxfId="2292" priority="263" operator="equal">
      <formula>"INSIGNIFICANTE"</formula>
    </cfRule>
  </conditionalFormatting>
  <conditionalFormatting sqref="AZ26">
    <cfRule type="cellIs" dxfId="2291" priority="264" operator="equal">
      <formula>"MENOR"</formula>
    </cfRule>
  </conditionalFormatting>
  <conditionalFormatting sqref="AZ26">
    <cfRule type="cellIs" dxfId="2290" priority="265" operator="equal">
      <formula>"MODERADO"</formula>
    </cfRule>
  </conditionalFormatting>
  <conditionalFormatting sqref="AZ26">
    <cfRule type="cellIs" dxfId="2289" priority="266" operator="equal">
      <formula>"MAYOR"</formula>
    </cfRule>
  </conditionalFormatting>
  <conditionalFormatting sqref="AZ26">
    <cfRule type="cellIs" dxfId="2288" priority="267" operator="equal">
      <formula>"CATASTRÓFICO"</formula>
    </cfRule>
  </conditionalFormatting>
  <conditionalFormatting sqref="I22">
    <cfRule type="cellIs" dxfId="2287" priority="268" operator="equal">
      <formula>"RARA VEZ"</formula>
    </cfRule>
  </conditionalFormatting>
  <conditionalFormatting sqref="I22">
    <cfRule type="cellIs" dxfId="2286" priority="269" operator="equal">
      <formula>"IMPROBABLE"</formula>
    </cfRule>
  </conditionalFormatting>
  <conditionalFormatting sqref="I22">
    <cfRule type="cellIs" dxfId="2285" priority="270" operator="equal">
      <formula>"POSIBLE"</formula>
    </cfRule>
  </conditionalFormatting>
  <conditionalFormatting sqref="I22">
    <cfRule type="cellIs" dxfId="2284" priority="271" operator="equal">
      <formula>"PROBABLE"</formula>
    </cfRule>
  </conditionalFormatting>
  <conditionalFormatting sqref="I22">
    <cfRule type="cellIs" dxfId="2283" priority="272" operator="equal">
      <formula>"CASI SEGURO"</formula>
    </cfRule>
  </conditionalFormatting>
  <conditionalFormatting sqref="K22">
    <cfRule type="containsText" dxfId="2282" priority="273" stopIfTrue="1" operator="containsText" text="ALTA">
      <formula>NOT(ISERROR(SEARCH(("ALTA"),(K22))))</formula>
    </cfRule>
  </conditionalFormatting>
  <conditionalFormatting sqref="K22">
    <cfRule type="containsText" dxfId="2281" priority="274" stopIfTrue="1" operator="containsText" text="MEDIA">
      <formula>NOT(ISERROR(SEARCH(("MEDIA"),(K22))))</formula>
    </cfRule>
  </conditionalFormatting>
  <conditionalFormatting sqref="K22">
    <cfRule type="containsText" dxfId="2280" priority="275" stopIfTrue="1" operator="containsText" text="BAJA">
      <formula>NOT(ISERROR(SEARCH(("BAJA"),(K22))))</formula>
    </cfRule>
  </conditionalFormatting>
  <conditionalFormatting sqref="K22">
    <cfRule type="containsText" dxfId="2279" priority="276" stopIfTrue="1" operator="containsText" text="ALTO">
      <formula>NOT(ISERROR(SEARCH(("ALTO"),(K22))))</formula>
    </cfRule>
  </conditionalFormatting>
  <conditionalFormatting sqref="K22">
    <cfRule type="containsText" dxfId="2278" priority="277" stopIfTrue="1" operator="containsText" text="ALTO">
      <formula>NOT(ISERROR(SEARCH(("ALTO"),(K22))))</formula>
    </cfRule>
  </conditionalFormatting>
  <conditionalFormatting sqref="K22">
    <cfRule type="containsText" dxfId="2277" priority="278" stopIfTrue="1" operator="containsText" text="MEDIO">
      <formula>NOT(ISERROR(SEARCH(("MEDIO"),(K22))))</formula>
    </cfRule>
  </conditionalFormatting>
  <conditionalFormatting sqref="K22">
    <cfRule type="containsText" dxfId="2276" priority="279" stopIfTrue="1" operator="containsText" text="MEDIO">
      <formula>NOT(ISERROR(SEARCH(("MEDIO"),(K22))))</formula>
    </cfRule>
  </conditionalFormatting>
  <conditionalFormatting sqref="K22">
    <cfRule type="containsText" dxfId="2275" priority="280" stopIfTrue="1" operator="containsText" text="BAJO">
      <formula>NOT(ISERROR(SEARCH(("BAJO"),(K22))))</formula>
    </cfRule>
  </conditionalFormatting>
  <conditionalFormatting sqref="K22">
    <cfRule type="cellIs" dxfId="2274" priority="281" operator="equal">
      <formula>"INSIGNIFICANTE"</formula>
    </cfRule>
  </conditionalFormatting>
  <conditionalFormatting sqref="K22">
    <cfRule type="cellIs" dxfId="2273" priority="282" operator="equal">
      <formula>"MENOR"</formula>
    </cfRule>
  </conditionalFormatting>
  <conditionalFormatting sqref="K22">
    <cfRule type="cellIs" dxfId="2272" priority="283" operator="equal">
      <formula>"MODERADO"</formula>
    </cfRule>
  </conditionalFormatting>
  <conditionalFormatting sqref="K22">
    <cfRule type="cellIs" dxfId="2271" priority="284" operator="equal">
      <formula>"MAYOR"</formula>
    </cfRule>
  </conditionalFormatting>
  <conditionalFormatting sqref="K22">
    <cfRule type="cellIs" dxfId="2270" priority="285" operator="equal">
      <formula>"CATASTRÓFICO"</formula>
    </cfRule>
  </conditionalFormatting>
  <conditionalFormatting sqref="M18">
    <cfRule type="cellIs" dxfId="2269" priority="286" operator="equal">
      <formula>"EXTREMA 5:5"</formula>
    </cfRule>
  </conditionalFormatting>
  <conditionalFormatting sqref="M18">
    <cfRule type="cellIs" dxfId="2268" priority="287" operator="equal">
      <formula>"EXTREMA 4:5"</formula>
    </cfRule>
  </conditionalFormatting>
  <conditionalFormatting sqref="M18">
    <cfRule type="cellIs" dxfId="2267" priority="288" operator="equal">
      <formula>"EXTREMA 3:5"</formula>
    </cfRule>
  </conditionalFormatting>
  <conditionalFormatting sqref="M18">
    <cfRule type="cellIs" dxfId="2266" priority="289" operator="equal">
      <formula>"EXTREMA 2:5"</formula>
    </cfRule>
  </conditionalFormatting>
  <conditionalFormatting sqref="M18">
    <cfRule type="cellIs" dxfId="2265" priority="290" operator="equal">
      <formula>"EXTREMA 5:4"</formula>
    </cfRule>
  </conditionalFormatting>
  <conditionalFormatting sqref="M18">
    <cfRule type="cellIs" dxfId="2264" priority="291" operator="equal">
      <formula>"EXTREMA 4:4"</formula>
    </cfRule>
  </conditionalFormatting>
  <conditionalFormatting sqref="M18">
    <cfRule type="cellIs" dxfId="2263" priority="292" operator="equal">
      <formula>"EXTREMA 3:4"</formula>
    </cfRule>
  </conditionalFormatting>
  <conditionalFormatting sqref="M18">
    <cfRule type="cellIs" dxfId="2262" priority="293" operator="equal">
      <formula>"EXTREMA 5:3"</formula>
    </cfRule>
  </conditionalFormatting>
  <conditionalFormatting sqref="M18">
    <cfRule type="cellIs" dxfId="2261" priority="294" operator="equal">
      <formula>"ALTA 1:5"</formula>
    </cfRule>
  </conditionalFormatting>
  <conditionalFormatting sqref="M18">
    <cfRule type="cellIs" dxfId="2260" priority="295" operator="equal">
      <formula>"ALTA 2:4"</formula>
    </cfRule>
  </conditionalFormatting>
  <conditionalFormatting sqref="M18">
    <cfRule type="cellIs" dxfId="2259" priority="296" operator="equal">
      <formula>"ALTA 1:4"</formula>
    </cfRule>
  </conditionalFormatting>
  <conditionalFormatting sqref="M18">
    <cfRule type="cellIs" dxfId="2258" priority="297" operator="equal">
      <formula>"ALTA 4:3"</formula>
    </cfRule>
  </conditionalFormatting>
  <conditionalFormatting sqref="M18">
    <cfRule type="cellIs" dxfId="2257" priority="298" operator="equal">
      <formula>"ALTA 3:3"</formula>
    </cfRule>
  </conditionalFormatting>
  <conditionalFormatting sqref="M18">
    <cfRule type="cellIs" dxfId="2256" priority="299" operator="equal">
      <formula>"ALTA 5:2"</formula>
    </cfRule>
  </conditionalFormatting>
  <conditionalFormatting sqref="M18">
    <cfRule type="cellIs" dxfId="2255" priority="300" operator="equal">
      <formula>"ALTA 4:2"</formula>
    </cfRule>
  </conditionalFormatting>
  <conditionalFormatting sqref="M18">
    <cfRule type="cellIs" dxfId="2254" priority="301" operator="equal">
      <formula>"ALTA 5:1"</formula>
    </cfRule>
  </conditionalFormatting>
  <conditionalFormatting sqref="M18">
    <cfRule type="cellIs" dxfId="2253" priority="302" operator="equal">
      <formula>"MODERADA 2:3"</formula>
    </cfRule>
  </conditionalFormatting>
  <conditionalFormatting sqref="M18">
    <cfRule type="cellIs" dxfId="2252" priority="303" operator="equal">
      <formula>"MODERADA 1:3"</formula>
    </cfRule>
  </conditionalFormatting>
  <conditionalFormatting sqref="M18">
    <cfRule type="cellIs" dxfId="2251" priority="304" operator="equal">
      <formula>"MODERADA 3:2"</formula>
    </cfRule>
  </conditionalFormatting>
  <conditionalFormatting sqref="M18">
    <cfRule type="cellIs" dxfId="2250" priority="305" operator="equal">
      <formula>"MODERADA 4:1"</formula>
    </cfRule>
  </conditionalFormatting>
  <conditionalFormatting sqref="M18">
    <cfRule type="cellIs" dxfId="2249" priority="306" operator="equal">
      <formula>"BAJA 2:2"</formula>
    </cfRule>
  </conditionalFormatting>
  <conditionalFormatting sqref="M18">
    <cfRule type="cellIs" dxfId="2248" priority="307" operator="equal">
      <formula>"BAJA 1:2"</formula>
    </cfRule>
  </conditionalFormatting>
  <conditionalFormatting sqref="M18">
    <cfRule type="cellIs" dxfId="2247" priority="308" operator="equal">
      <formula>"BAJA 3:1"</formula>
    </cfRule>
  </conditionalFormatting>
  <conditionalFormatting sqref="M18">
    <cfRule type="cellIs" dxfId="2246" priority="309" operator="equal">
      <formula>"BAJA 2:1"</formula>
    </cfRule>
  </conditionalFormatting>
  <conditionalFormatting sqref="M18">
    <cfRule type="cellIs" dxfId="2245" priority="310" operator="equal">
      <formula>"BAJA 1:1"</formula>
    </cfRule>
  </conditionalFormatting>
  <conditionalFormatting sqref="M22">
    <cfRule type="cellIs" dxfId="2244" priority="311" operator="equal">
      <formula>"EXTREMA 5:5"</formula>
    </cfRule>
  </conditionalFormatting>
  <conditionalFormatting sqref="M22">
    <cfRule type="cellIs" dxfId="2243" priority="312" operator="equal">
      <formula>"EXTREMA 4:5"</formula>
    </cfRule>
  </conditionalFormatting>
  <conditionalFormatting sqref="M22">
    <cfRule type="cellIs" dxfId="2242" priority="313" operator="equal">
      <formula>"EXTREMA 3:5"</formula>
    </cfRule>
  </conditionalFormatting>
  <conditionalFormatting sqref="M22">
    <cfRule type="cellIs" dxfId="2241" priority="314" operator="equal">
      <formula>"EXTREMA 2:5"</formula>
    </cfRule>
  </conditionalFormatting>
  <conditionalFormatting sqref="M22">
    <cfRule type="cellIs" dxfId="2240" priority="315" operator="equal">
      <formula>"EXTREMA 5:4"</formula>
    </cfRule>
  </conditionalFormatting>
  <conditionalFormatting sqref="M22">
    <cfRule type="cellIs" dxfId="2239" priority="316" operator="equal">
      <formula>"EXTREMA 4:4"</formula>
    </cfRule>
  </conditionalFormatting>
  <conditionalFormatting sqref="M22">
    <cfRule type="cellIs" dxfId="2238" priority="317" operator="equal">
      <formula>"EXTREMA 3:4"</formula>
    </cfRule>
  </conditionalFormatting>
  <conditionalFormatting sqref="M22">
    <cfRule type="cellIs" dxfId="2237" priority="318" operator="equal">
      <formula>"EXTREMA 5:3"</formula>
    </cfRule>
  </conditionalFormatting>
  <conditionalFormatting sqref="M22">
    <cfRule type="cellIs" dxfId="2236" priority="319" operator="equal">
      <formula>"ALTA 1:5"</formula>
    </cfRule>
  </conditionalFormatting>
  <conditionalFormatting sqref="M22">
    <cfRule type="cellIs" dxfId="2235" priority="320" operator="equal">
      <formula>"ALTA 2:4"</formula>
    </cfRule>
  </conditionalFormatting>
  <conditionalFormatting sqref="M22">
    <cfRule type="cellIs" dxfId="2234" priority="321" operator="equal">
      <formula>"ALTA 1:4"</formula>
    </cfRule>
  </conditionalFormatting>
  <conditionalFormatting sqref="M22">
    <cfRule type="cellIs" dxfId="2233" priority="322" operator="equal">
      <formula>"ALTA 4:3"</formula>
    </cfRule>
  </conditionalFormatting>
  <conditionalFormatting sqref="M22">
    <cfRule type="cellIs" dxfId="2232" priority="323" operator="equal">
      <formula>"ALTA 3:3"</formula>
    </cfRule>
  </conditionalFormatting>
  <conditionalFormatting sqref="M22">
    <cfRule type="cellIs" dxfId="2231" priority="324" operator="equal">
      <formula>"ALTA 5:2"</formula>
    </cfRule>
  </conditionalFormatting>
  <conditionalFormatting sqref="M22">
    <cfRule type="cellIs" dxfId="2230" priority="325" operator="equal">
      <formula>"ALTA 4:2"</formula>
    </cfRule>
  </conditionalFormatting>
  <conditionalFormatting sqref="M22">
    <cfRule type="cellIs" dxfId="2229" priority="326" operator="equal">
      <formula>"ALTA 5:1"</formula>
    </cfRule>
  </conditionalFormatting>
  <conditionalFormatting sqref="M22">
    <cfRule type="cellIs" dxfId="2228" priority="327" operator="equal">
      <formula>"MODERADA 2:3"</formula>
    </cfRule>
  </conditionalFormatting>
  <conditionalFormatting sqref="M22">
    <cfRule type="cellIs" dxfId="2227" priority="328" operator="equal">
      <formula>"MODERADA 1:3"</formula>
    </cfRule>
  </conditionalFormatting>
  <conditionalFormatting sqref="M22">
    <cfRule type="cellIs" dxfId="2226" priority="329" operator="equal">
      <formula>"MODERADA 3:2"</formula>
    </cfRule>
  </conditionalFormatting>
  <conditionalFormatting sqref="M22">
    <cfRule type="cellIs" dxfId="2225" priority="330" operator="equal">
      <formula>"MODERADA 4:1"</formula>
    </cfRule>
  </conditionalFormatting>
  <conditionalFormatting sqref="M22">
    <cfRule type="cellIs" dxfId="2224" priority="331" operator="equal">
      <formula>"BAJA 2:2"</formula>
    </cfRule>
  </conditionalFormatting>
  <conditionalFormatting sqref="M22">
    <cfRule type="cellIs" dxfId="2223" priority="332" operator="equal">
      <formula>"BAJA 1:2"</formula>
    </cfRule>
  </conditionalFormatting>
  <conditionalFormatting sqref="M22">
    <cfRule type="cellIs" dxfId="2222" priority="333" operator="equal">
      <formula>"BAJA 3:1"</formula>
    </cfRule>
  </conditionalFormatting>
  <conditionalFormatting sqref="M22">
    <cfRule type="cellIs" dxfId="2221" priority="334" operator="equal">
      <formula>"BAJA 2:1"</formula>
    </cfRule>
  </conditionalFormatting>
  <conditionalFormatting sqref="M22">
    <cfRule type="cellIs" dxfId="2220" priority="335" operator="equal">
      <formula>"BAJA 1:1"</formula>
    </cfRule>
  </conditionalFormatting>
  <conditionalFormatting sqref="AV22">
    <cfRule type="cellIs" dxfId="2219" priority="336" operator="equal">
      <formula>"RARA VEZ"</formula>
    </cfRule>
  </conditionalFormatting>
  <conditionalFormatting sqref="AV22">
    <cfRule type="cellIs" dxfId="2218" priority="337" operator="equal">
      <formula>"IMPROBABLE"</formula>
    </cfRule>
  </conditionalFormatting>
  <conditionalFormatting sqref="AV22">
    <cfRule type="cellIs" dxfId="2217" priority="338" operator="equal">
      <formula>"POSIBLE"</formula>
    </cfRule>
  </conditionalFormatting>
  <conditionalFormatting sqref="AV22">
    <cfRule type="cellIs" dxfId="2216" priority="339" operator="equal">
      <formula>"PROBABLE"</formula>
    </cfRule>
  </conditionalFormatting>
  <conditionalFormatting sqref="AV22">
    <cfRule type="cellIs" dxfId="2215" priority="340" operator="equal">
      <formula>"CASI SEGURO"</formula>
    </cfRule>
  </conditionalFormatting>
  <conditionalFormatting sqref="AY22">
    <cfRule type="containsText" dxfId="2214" priority="341" stopIfTrue="1" operator="containsText" text="ALTA">
      <formula>NOT(ISERROR(SEARCH(("ALTA"),(AY22))))</formula>
    </cfRule>
  </conditionalFormatting>
  <conditionalFormatting sqref="AY22">
    <cfRule type="containsText" dxfId="2213" priority="342" stopIfTrue="1" operator="containsText" text="MEDIA">
      <formula>NOT(ISERROR(SEARCH(("MEDIA"),(AY22))))</formula>
    </cfRule>
  </conditionalFormatting>
  <conditionalFormatting sqref="AY22">
    <cfRule type="containsText" dxfId="2212" priority="343" stopIfTrue="1" operator="containsText" text="BAJA">
      <formula>NOT(ISERROR(SEARCH(("BAJA"),(AY22))))</formula>
    </cfRule>
  </conditionalFormatting>
  <conditionalFormatting sqref="AY22">
    <cfRule type="containsText" dxfId="2211" priority="344" stopIfTrue="1" operator="containsText" text="ALTO">
      <formula>NOT(ISERROR(SEARCH(("ALTO"),(AY22))))</formula>
    </cfRule>
  </conditionalFormatting>
  <conditionalFormatting sqref="AY22">
    <cfRule type="containsText" dxfId="2210" priority="345" stopIfTrue="1" operator="containsText" text="ALTO">
      <formula>NOT(ISERROR(SEARCH(("ALTO"),(AY22))))</formula>
    </cfRule>
  </conditionalFormatting>
  <conditionalFormatting sqref="AY22">
    <cfRule type="containsText" dxfId="2209" priority="346" stopIfTrue="1" operator="containsText" text="MEDIO">
      <formula>NOT(ISERROR(SEARCH(("MEDIO"),(AY22))))</formula>
    </cfRule>
  </conditionalFormatting>
  <conditionalFormatting sqref="AY22">
    <cfRule type="containsText" dxfId="2208" priority="347" stopIfTrue="1" operator="containsText" text="MEDIO">
      <formula>NOT(ISERROR(SEARCH(("MEDIO"),(AY22))))</formula>
    </cfRule>
  </conditionalFormatting>
  <conditionalFormatting sqref="AY22">
    <cfRule type="containsText" dxfId="2207" priority="348" stopIfTrue="1" operator="containsText" text="BAJO">
      <formula>NOT(ISERROR(SEARCH(("BAJO"),(AY22))))</formula>
    </cfRule>
  </conditionalFormatting>
  <conditionalFormatting sqref="AY22">
    <cfRule type="cellIs" dxfId="2206" priority="349" operator="equal">
      <formula>"INSIGNIFICANTE"</formula>
    </cfRule>
  </conditionalFormatting>
  <conditionalFormatting sqref="AY22">
    <cfRule type="cellIs" dxfId="2205" priority="350" operator="equal">
      <formula>"MENOR"</formula>
    </cfRule>
  </conditionalFormatting>
  <conditionalFormatting sqref="AY22">
    <cfRule type="cellIs" dxfId="2204" priority="351" operator="equal">
      <formula>"MODERADO"</formula>
    </cfRule>
  </conditionalFormatting>
  <conditionalFormatting sqref="AY22">
    <cfRule type="cellIs" dxfId="2203" priority="352" operator="equal">
      <formula>"MAYOR"</formula>
    </cfRule>
  </conditionalFormatting>
  <conditionalFormatting sqref="AY22">
    <cfRule type="cellIs" dxfId="2202" priority="353" operator="equal">
      <formula>"CATASTRÓFICO"</formula>
    </cfRule>
  </conditionalFormatting>
  <conditionalFormatting sqref="K26">
    <cfRule type="containsText" dxfId="2201" priority="354" stopIfTrue="1" operator="containsText" text="ALTA">
      <formula>NOT(ISERROR(SEARCH(("ALTA"),(K26))))</formula>
    </cfRule>
  </conditionalFormatting>
  <conditionalFormatting sqref="K26">
    <cfRule type="containsText" dxfId="2200" priority="355" stopIfTrue="1" operator="containsText" text="MEDIA">
      <formula>NOT(ISERROR(SEARCH(("MEDIA"),(K26))))</formula>
    </cfRule>
  </conditionalFormatting>
  <conditionalFormatting sqref="K26">
    <cfRule type="containsText" dxfId="2199" priority="356" stopIfTrue="1" operator="containsText" text="BAJA">
      <formula>NOT(ISERROR(SEARCH(("BAJA"),(K26))))</formula>
    </cfRule>
  </conditionalFormatting>
  <conditionalFormatting sqref="K26">
    <cfRule type="containsText" dxfId="2198" priority="357" stopIfTrue="1" operator="containsText" text="ALTO">
      <formula>NOT(ISERROR(SEARCH(("ALTO"),(K26))))</formula>
    </cfRule>
  </conditionalFormatting>
  <conditionalFormatting sqref="K26">
    <cfRule type="containsText" dxfId="2197" priority="358" stopIfTrue="1" operator="containsText" text="ALTO">
      <formula>NOT(ISERROR(SEARCH(("ALTO"),(K26))))</formula>
    </cfRule>
  </conditionalFormatting>
  <conditionalFormatting sqref="K26">
    <cfRule type="containsText" dxfId="2196" priority="359" stopIfTrue="1" operator="containsText" text="MEDIO">
      <formula>NOT(ISERROR(SEARCH(("MEDIO"),(K26))))</formula>
    </cfRule>
  </conditionalFormatting>
  <conditionalFormatting sqref="K26">
    <cfRule type="containsText" dxfId="2195" priority="360" stopIfTrue="1" operator="containsText" text="MEDIO">
      <formula>NOT(ISERROR(SEARCH(("MEDIO"),(K26))))</formula>
    </cfRule>
  </conditionalFormatting>
  <conditionalFormatting sqref="K26">
    <cfRule type="containsText" dxfId="2194" priority="361" stopIfTrue="1" operator="containsText" text="BAJO">
      <formula>NOT(ISERROR(SEARCH(("BAJO"),(K26))))</formula>
    </cfRule>
  </conditionalFormatting>
  <conditionalFormatting sqref="K26">
    <cfRule type="cellIs" dxfId="2193" priority="362" operator="equal">
      <formula>"INSIGNIFICANTE"</formula>
    </cfRule>
  </conditionalFormatting>
  <conditionalFormatting sqref="K26">
    <cfRule type="cellIs" dxfId="2192" priority="363" operator="equal">
      <formula>"MENOR"</formula>
    </cfRule>
  </conditionalFormatting>
  <conditionalFormatting sqref="K26">
    <cfRule type="cellIs" dxfId="2191" priority="364" operator="equal">
      <formula>"MODERADO"</formula>
    </cfRule>
  </conditionalFormatting>
  <conditionalFormatting sqref="K26">
    <cfRule type="cellIs" dxfId="2190" priority="365" operator="equal">
      <formula>"MAYOR"</formula>
    </cfRule>
  </conditionalFormatting>
  <conditionalFormatting sqref="K26">
    <cfRule type="cellIs" dxfId="2189" priority="366" operator="equal">
      <formula>"CATASTRÓFICO"</formula>
    </cfRule>
  </conditionalFormatting>
  <dataValidations count="19">
    <dataValidation type="list" allowBlank="1" showErrorMessage="1" sqref="AA8:AA11 AA18:AA20" xr:uid="{00000000-0002-0000-0700-000000000000}">
      <formula1>$AA$87:$AA$88</formula1>
    </dataValidation>
    <dataValidation type="list" allowBlank="1" showErrorMessage="1" sqref="AC8:AC11 AC13 AC18:AC20 AC22:AC24 AC26:AC27" xr:uid="{00000000-0002-0000-0700-000001000000}">
      <formula1>$AC$104:$AC$105</formula1>
    </dataValidation>
    <dataValidation type="list" allowBlank="1" showErrorMessage="1" sqref="AA13 AA22:AA24 AA26:AA27" xr:uid="{00000000-0002-0000-0700-000002000000}">
      <formula1>$AA$104:$AA$105</formula1>
    </dataValidation>
    <dataValidation type="list" allowBlank="1" showInputMessage="1" showErrorMessage="1" prompt="CALIFIQUE - 1 - Insignificante_x000a_2 - Menor_x000a_3 - Moderado_x000a_4 - Mayor_x000a_5 - Catastrófico" sqref="J8 AX8 J13 AX13 J18 AX18 J22 AX22 J26 AX26" xr:uid="{00000000-0002-0000-0700-000003000000}">
      <formula1>$AI$34:$AI$38</formula1>
    </dataValidation>
    <dataValidation type="list" allowBlank="1" showErrorMessage="1" sqref="AM13 AM22:AM24 AM26:AM27" xr:uid="{00000000-0002-0000-0700-000004000000}">
      <formula1>$AM$104:$AM$106</formula1>
    </dataValidation>
    <dataValidation type="list" allowBlank="1" showErrorMessage="1" sqref="AG13 AG18:AG20 AG22:AG24 AG26:AG27" xr:uid="{00000000-0002-0000-0700-000005000000}">
      <formula1>$AG$104:$AG$106</formula1>
    </dataValidation>
    <dataValidation type="list" allowBlank="1" showInputMessage="1" showErrorMessage="1" prompt="Seleccione el tipo de riesgo de acuerdo a la lista desplegable" sqref="G8 G13 G18 G22 G26" xr:uid="{00000000-0002-0000-0700-000006000000}">
      <formula1>$AH$34:$AH$43</formula1>
    </dataValidation>
    <dataValidation type="list" allowBlank="1" showErrorMessage="1" sqref="AE8:AE11 AE13 AE18:AE20 AE22:AE24 AE26:AE27" xr:uid="{00000000-0002-0000-0700-000007000000}">
      <formula1>$AE$104:$AE$105</formula1>
    </dataValidation>
    <dataValidation type="list" allowBlank="1" showErrorMessage="1" sqref="AS8 AQ13:AS13 AQ18:AS18 AQ19:AR20 AR22:AS22 AR23 AQ24:AR24 AQ26:AS26 AQ27:AR27" xr:uid="{00000000-0002-0000-0700-000008000000}">
      <formula1>$AQ$104:$AQ$106</formula1>
    </dataValidation>
    <dataValidation type="list" allowBlank="1" showErrorMessage="1" sqref="AM8:AM11 AM18:AM20" xr:uid="{00000000-0002-0000-0700-000009000000}">
      <formula1>$AM$87:$AM$89</formula1>
    </dataValidation>
    <dataValidation type="list" allowBlank="1" showErrorMessage="1" sqref="AI18:AI20" xr:uid="{00000000-0002-0000-0700-00000A000000}">
      <formula1>$AI$87:$AI$88</formula1>
    </dataValidation>
    <dataValidation type="list" allowBlank="1" showErrorMessage="1" sqref="AQ8:AR11 AQ22:AQ23" xr:uid="{00000000-0002-0000-0700-00000B000000}">
      <formula1>$AQ$87:$AQ$89</formula1>
    </dataValidation>
    <dataValidation type="list" allowBlank="1" showErrorMessage="1" sqref="AT8 AW8 AT13 AW13 AT18 AW18 AT22 AW22 AT26 AW26" xr:uid="{00000000-0002-0000-0700-00000C000000}">
      <formula1>$AT$104:$AT$106</formula1>
    </dataValidation>
    <dataValidation type="list" allowBlank="1" showErrorMessage="1" sqref="AG8:AG11" xr:uid="{00000000-0002-0000-0700-00000D000000}">
      <formula1>$AG$87:$AG$89</formula1>
    </dataValidation>
    <dataValidation type="list" allowBlank="1" showInputMessage="1" prompt="CALIFIQUE - 1 - Rara vez_x000a_2 - Improbable_x000a_3 - Posible_x000a_4 - Probable_x000a_5 - Casi Seguro_x000a_" sqref="H8 AU8 H13 AU13 H18 AU18 H22 AU22 H26 AU26" xr:uid="{00000000-0002-0000-0700-00000E000000}">
      <formula1>$AI$34:$AI$38</formula1>
    </dataValidation>
    <dataValidation type="list" allowBlank="1" showErrorMessage="1" sqref="AI8:AI11 AI13 AI22:AI24 AI26:AI27" xr:uid="{00000000-0002-0000-0700-00000F000000}">
      <formula1>$AI$104:$AI$105</formula1>
    </dataValidation>
    <dataValidation type="list" allowBlank="1" showErrorMessage="1" sqref="S8 S13 S18 S22 S26" xr:uid="{00000000-0002-0000-0700-000010000000}">
      <formula1>$S$36:$S$39</formula1>
    </dataValidation>
    <dataValidation type="list" allowBlank="1" showErrorMessage="1" sqref="AK18:AK20" xr:uid="{00000000-0002-0000-0700-000011000000}">
      <formula1>$AK$87:$AK$88</formula1>
    </dataValidation>
    <dataValidation type="list" allowBlank="1" showErrorMessage="1" sqref="AK8:AK11 AK13 AK22:AK24 AK26:AK27" xr:uid="{00000000-0002-0000-0700-000012000000}">
      <formula1>$AK$104:$AK$105</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CG1000"/>
  <sheetViews>
    <sheetView topLeftCell="CD1" workbookViewId="0">
      <selection sqref="A1:A3"/>
    </sheetView>
  </sheetViews>
  <sheetFormatPr baseColWidth="10" defaultColWidth="11.21875" defaultRowHeight="15" customHeight="1"/>
  <cols>
    <col min="1" max="1" width="17" customWidth="1"/>
    <col min="2" max="2" width="49.88671875" customWidth="1"/>
    <col min="3" max="3" width="22.21875" customWidth="1"/>
    <col min="4" max="4" width="41.44140625" customWidth="1"/>
    <col min="5" max="5" width="22.77734375" customWidth="1"/>
    <col min="6" max="6" width="35.77734375"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19" width="29.44140625" customWidth="1"/>
    <col min="20" max="20" width="24.77734375" customWidth="1"/>
    <col min="21" max="21" width="15.5546875" customWidth="1"/>
    <col min="22" max="22" width="11.5546875" customWidth="1"/>
    <col min="23" max="23" width="29.6640625" customWidth="1"/>
    <col min="24" max="24" width="17.88671875" customWidth="1"/>
    <col min="25" max="26" width="11.5546875" customWidth="1"/>
    <col min="27" max="27" width="16.33203125" hidden="1" customWidth="1"/>
    <col min="28" max="28" width="4.5546875" hidden="1" customWidth="1"/>
    <col min="29" max="29" width="13.33203125" hidden="1" customWidth="1"/>
    <col min="30" max="30" width="4.6640625" hidden="1" customWidth="1"/>
    <col min="31" max="31" width="14.33203125" hidden="1" customWidth="1"/>
    <col min="32" max="32" width="4.5546875" hidden="1" customWidth="1"/>
    <col min="33" max="33" width="20.21875" hidden="1" customWidth="1"/>
    <col min="34" max="34" width="4.44140625" hidden="1" customWidth="1"/>
    <col min="35" max="35" width="13.6640625" hidden="1" customWidth="1"/>
    <col min="36" max="36" width="5.109375" hidden="1" customWidth="1"/>
    <col min="37" max="37" width="17.21875" hidden="1" customWidth="1"/>
    <col min="38" max="38" width="3.77734375" hidden="1" customWidth="1"/>
    <col min="39" max="39" width="16.109375" hidden="1" customWidth="1"/>
    <col min="40" max="40" width="4.88671875" hidden="1" customWidth="1"/>
    <col min="41" max="42" width="11.5546875" hidden="1" customWidth="1"/>
    <col min="43" max="43" width="12.77734375" hidden="1" customWidth="1"/>
    <col min="44" max="44" width="11.5546875" hidden="1" customWidth="1"/>
    <col min="45" max="45" width="15.44140625" hidden="1" customWidth="1"/>
    <col min="46" max="46" width="12.6640625" hidden="1" customWidth="1"/>
    <col min="47" max="50" width="11.5546875" hidden="1" customWidth="1"/>
    <col min="51" max="52" width="15" hidden="1" customWidth="1"/>
    <col min="53" max="53" width="12.5546875" hidden="1" customWidth="1"/>
    <col min="54" max="58" width="11.5546875" hidden="1" customWidth="1"/>
    <col min="59" max="59" width="33.6640625" hidden="1" customWidth="1"/>
    <col min="60" max="60" width="15" hidden="1" customWidth="1"/>
    <col min="61" max="62" width="11.5546875" hidden="1" customWidth="1"/>
    <col min="63" max="63" width="28.6640625" hidden="1" customWidth="1"/>
    <col min="64" max="68" width="11.5546875" hidden="1" customWidth="1"/>
    <col min="69" max="69" width="15.88671875" hidden="1" customWidth="1"/>
    <col min="70" max="70" width="34.6640625" hidden="1" customWidth="1"/>
    <col min="71" max="71" width="26.109375" hidden="1" customWidth="1"/>
    <col min="72" max="72" width="25.77734375" hidden="1" customWidth="1"/>
    <col min="73" max="73" width="41.44140625" hidden="1" customWidth="1"/>
    <col min="74" max="74" width="30.88671875" hidden="1" customWidth="1"/>
    <col min="75" max="76" width="25.44140625" hidden="1" customWidth="1"/>
    <col min="77" max="77" width="30.33203125" customWidth="1"/>
    <col min="78" max="78" width="27.6640625" customWidth="1"/>
    <col min="79" max="79" width="31.33203125" customWidth="1"/>
    <col min="80" max="80" width="36" customWidth="1"/>
    <col min="81" max="81" width="30.33203125" customWidth="1"/>
    <col min="82" max="82" width="27.6640625" customWidth="1"/>
    <col min="83" max="83" width="31.33203125" customWidth="1"/>
    <col min="84" max="84" width="36" customWidth="1"/>
    <col min="85" max="85" width="39" customWidth="1"/>
  </cols>
  <sheetData>
    <row r="1" spans="1:85" ht="18">
      <c r="A1" s="445"/>
      <c r="B1" s="433" t="s">
        <v>0</v>
      </c>
      <c r="C1" s="421"/>
      <c r="D1" s="421"/>
      <c r="E1" s="421"/>
      <c r="F1" s="421"/>
      <c r="G1" s="421"/>
      <c r="H1" s="422"/>
      <c r="I1" s="42"/>
      <c r="J1" s="42"/>
      <c r="K1" s="42"/>
      <c r="L1" s="4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4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5" ht="18">
      <c r="A2" s="435"/>
      <c r="B2" s="539" t="s">
        <v>197</v>
      </c>
      <c r="C2" s="421"/>
      <c r="D2" s="421"/>
      <c r="E2" s="421"/>
      <c r="F2" s="421"/>
      <c r="G2" s="421"/>
      <c r="H2" s="422"/>
      <c r="I2" s="42"/>
      <c r="J2" s="42"/>
      <c r="K2" s="42"/>
      <c r="L2" s="4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4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5" ht="18">
      <c r="A3" s="436"/>
      <c r="B3" s="433" t="s">
        <v>2</v>
      </c>
      <c r="C3" s="421"/>
      <c r="D3" s="421"/>
      <c r="E3" s="421"/>
      <c r="F3" s="421"/>
      <c r="G3" s="421"/>
      <c r="H3" s="422"/>
      <c r="I3" s="42"/>
      <c r="J3" s="42"/>
      <c r="K3" s="42"/>
      <c r="L3" s="4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4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5" ht="18" customHeight="1">
      <c r="A4" s="12"/>
      <c r="B4" s="12"/>
      <c r="C4" s="12"/>
      <c r="D4" s="12"/>
      <c r="E4" s="43"/>
      <c r="F4" s="43"/>
      <c r="G4" s="2"/>
      <c r="H4" s="42"/>
      <c r="I4" s="42"/>
      <c r="J4" s="42"/>
      <c r="K4" s="42"/>
      <c r="L4" s="4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42"/>
      <c r="BA4" s="12"/>
      <c r="BB4" s="12"/>
      <c r="BC4" s="12"/>
      <c r="BD4" s="12"/>
      <c r="BE4" s="12"/>
      <c r="BF4" s="12"/>
      <c r="BG4" s="12"/>
      <c r="BH4" s="12"/>
      <c r="BI4" s="12"/>
      <c r="BJ4" s="12"/>
      <c r="BK4" s="12"/>
      <c r="BL4" s="12"/>
      <c r="BM4" s="12"/>
      <c r="BN4" s="12"/>
      <c r="BO4" s="12"/>
      <c r="BP4" s="12"/>
      <c r="BQ4" s="12"/>
      <c r="BR4" s="17">
        <v>2020</v>
      </c>
      <c r="BS4" s="18"/>
      <c r="BT4" s="18"/>
      <c r="BU4" s="18"/>
      <c r="BV4" s="18"/>
      <c r="BW4" s="18"/>
      <c r="BX4" s="18"/>
      <c r="BY4" s="18"/>
      <c r="BZ4" s="18"/>
      <c r="CA4" s="18"/>
      <c r="CB4" s="18"/>
      <c r="CC4" s="473">
        <v>2021</v>
      </c>
      <c r="CD4" s="421"/>
      <c r="CE4" s="421"/>
      <c r="CF4" s="421"/>
      <c r="CG4" s="422"/>
    </row>
    <row r="5" spans="1:85">
      <c r="A5" s="474" t="s">
        <v>198</v>
      </c>
      <c r="B5" s="474" t="s">
        <v>199</v>
      </c>
      <c r="C5" s="474" t="s">
        <v>200</v>
      </c>
      <c r="D5" s="475" t="s">
        <v>201</v>
      </c>
      <c r="E5" s="421"/>
      <c r="F5" s="421"/>
      <c r="G5" s="421"/>
      <c r="H5" s="421"/>
      <c r="I5" s="421"/>
      <c r="J5" s="421"/>
      <c r="K5" s="421"/>
      <c r="L5" s="421"/>
      <c r="M5" s="422"/>
      <c r="N5" s="19"/>
      <c r="O5" s="19"/>
      <c r="P5" s="19"/>
      <c r="Q5" s="19"/>
      <c r="R5" s="19"/>
      <c r="S5" s="476" t="s">
        <v>202</v>
      </c>
      <c r="T5" s="439" t="s">
        <v>203</v>
      </c>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2"/>
      <c r="AT5" s="488" t="s">
        <v>204</v>
      </c>
      <c r="AU5" s="451"/>
      <c r="AV5" s="451"/>
      <c r="AW5" s="451"/>
      <c r="AX5" s="451"/>
      <c r="AY5" s="451"/>
      <c r="AZ5" s="451"/>
      <c r="BA5" s="428"/>
      <c r="BB5" s="19"/>
      <c r="BC5" s="19"/>
      <c r="BD5" s="19"/>
      <c r="BE5" s="19"/>
      <c r="BF5" s="19"/>
      <c r="BG5" s="489" t="s">
        <v>205</v>
      </c>
      <c r="BH5" s="451"/>
      <c r="BI5" s="451"/>
      <c r="BJ5" s="451"/>
      <c r="BK5" s="428"/>
      <c r="BL5" s="504" t="s">
        <v>206</v>
      </c>
      <c r="BM5" s="451"/>
      <c r="BN5" s="451"/>
      <c r="BO5" s="451"/>
      <c r="BP5" s="451"/>
      <c r="BQ5" s="428"/>
      <c r="BR5" s="505" t="s">
        <v>207</v>
      </c>
      <c r="BS5" s="463"/>
      <c r="BT5" s="464"/>
      <c r="BU5" s="506" t="s">
        <v>208</v>
      </c>
      <c r="BV5" s="463"/>
      <c r="BW5" s="463"/>
      <c r="BX5" s="464"/>
      <c r="BY5" s="484" t="s">
        <v>209</v>
      </c>
      <c r="BZ5" s="451"/>
      <c r="CA5" s="451"/>
      <c r="CB5" s="466"/>
      <c r="CC5" s="484" t="s">
        <v>210</v>
      </c>
      <c r="CD5" s="451"/>
      <c r="CE5" s="451"/>
      <c r="CF5" s="451"/>
      <c r="CG5" s="428"/>
    </row>
    <row r="6" spans="1:85">
      <c r="A6" s="435"/>
      <c r="B6" s="435"/>
      <c r="C6" s="435"/>
      <c r="D6" s="476" t="s">
        <v>211</v>
      </c>
      <c r="E6" s="476" t="s">
        <v>212</v>
      </c>
      <c r="F6" s="476" t="s">
        <v>213</v>
      </c>
      <c r="G6" s="477" t="s">
        <v>214</v>
      </c>
      <c r="H6" s="478" t="s">
        <v>215</v>
      </c>
      <c r="I6" s="428"/>
      <c r="J6" s="478" t="s">
        <v>216</v>
      </c>
      <c r="K6" s="428"/>
      <c r="L6" s="44"/>
      <c r="M6" s="476" t="s">
        <v>217</v>
      </c>
      <c r="N6" s="19"/>
      <c r="O6" s="19"/>
      <c r="P6" s="19"/>
      <c r="Q6" s="19"/>
      <c r="R6" s="19"/>
      <c r="S6" s="435"/>
      <c r="T6" s="440" t="s">
        <v>218</v>
      </c>
      <c r="U6" s="421"/>
      <c r="V6" s="421"/>
      <c r="W6" s="421"/>
      <c r="X6" s="421"/>
      <c r="Y6" s="421"/>
      <c r="Z6" s="422"/>
      <c r="AA6" s="502" t="s">
        <v>219</v>
      </c>
      <c r="AB6" s="421"/>
      <c r="AC6" s="421"/>
      <c r="AD6" s="421"/>
      <c r="AE6" s="421"/>
      <c r="AF6" s="421"/>
      <c r="AG6" s="421"/>
      <c r="AH6" s="421"/>
      <c r="AI6" s="421"/>
      <c r="AJ6" s="421"/>
      <c r="AK6" s="421"/>
      <c r="AL6" s="421"/>
      <c r="AM6" s="421"/>
      <c r="AN6" s="421"/>
      <c r="AO6" s="421"/>
      <c r="AP6" s="422"/>
      <c r="AQ6" s="503" t="s">
        <v>220</v>
      </c>
      <c r="AR6" s="503" t="s">
        <v>221</v>
      </c>
      <c r="AS6" s="503" t="s">
        <v>222</v>
      </c>
      <c r="AT6" s="431"/>
      <c r="AU6" s="452"/>
      <c r="AV6" s="452"/>
      <c r="AW6" s="452"/>
      <c r="AX6" s="452"/>
      <c r="AY6" s="452"/>
      <c r="AZ6" s="452"/>
      <c r="BA6" s="432"/>
      <c r="BB6" s="19"/>
      <c r="BC6" s="19"/>
      <c r="BD6" s="19"/>
      <c r="BE6" s="19"/>
      <c r="BF6" s="19"/>
      <c r="BG6" s="431"/>
      <c r="BH6" s="452"/>
      <c r="BI6" s="452"/>
      <c r="BJ6" s="452"/>
      <c r="BK6" s="432"/>
      <c r="BL6" s="431"/>
      <c r="BM6" s="452"/>
      <c r="BN6" s="452"/>
      <c r="BO6" s="452"/>
      <c r="BP6" s="452"/>
      <c r="BQ6" s="432"/>
      <c r="BR6" s="431"/>
      <c r="BS6" s="452"/>
      <c r="BT6" s="432"/>
      <c r="BU6" s="431"/>
      <c r="BV6" s="452"/>
      <c r="BW6" s="452"/>
      <c r="BX6" s="432"/>
      <c r="BY6" s="431"/>
      <c r="BZ6" s="452"/>
      <c r="CA6" s="452"/>
      <c r="CB6" s="467"/>
      <c r="CC6" s="431"/>
      <c r="CD6" s="452"/>
      <c r="CE6" s="452"/>
      <c r="CF6" s="452"/>
      <c r="CG6" s="432"/>
    </row>
    <row r="7" spans="1:85" ht="142.5">
      <c r="A7" s="436"/>
      <c r="B7" s="436"/>
      <c r="C7" s="436"/>
      <c r="D7" s="436"/>
      <c r="E7" s="436"/>
      <c r="F7" s="436"/>
      <c r="G7" s="436"/>
      <c r="H7" s="431"/>
      <c r="I7" s="432"/>
      <c r="J7" s="431"/>
      <c r="K7" s="432"/>
      <c r="L7" s="44"/>
      <c r="M7" s="436"/>
      <c r="N7" s="19" t="s">
        <v>223</v>
      </c>
      <c r="O7" s="19" t="s">
        <v>224</v>
      </c>
      <c r="P7" s="19" t="s">
        <v>225</v>
      </c>
      <c r="Q7" s="19" t="s">
        <v>226</v>
      </c>
      <c r="R7" s="19" t="s">
        <v>227</v>
      </c>
      <c r="S7" s="436"/>
      <c r="T7" s="21" t="s">
        <v>228</v>
      </c>
      <c r="U7" s="21" t="s">
        <v>229</v>
      </c>
      <c r="V7" s="21" t="s">
        <v>230</v>
      </c>
      <c r="W7" s="21" t="s">
        <v>231</v>
      </c>
      <c r="X7" s="21" t="s">
        <v>232</v>
      </c>
      <c r="Y7" s="21" t="s">
        <v>233</v>
      </c>
      <c r="Z7" s="21" t="s">
        <v>234</v>
      </c>
      <c r="AA7" s="45" t="s">
        <v>235</v>
      </c>
      <c r="AB7" s="46" t="s">
        <v>236</v>
      </c>
      <c r="AC7" s="45" t="s">
        <v>237</v>
      </c>
      <c r="AD7" s="46" t="s">
        <v>236</v>
      </c>
      <c r="AE7" s="45" t="s">
        <v>238</v>
      </c>
      <c r="AF7" s="46" t="s">
        <v>236</v>
      </c>
      <c r="AG7" s="45" t="s">
        <v>239</v>
      </c>
      <c r="AH7" s="46" t="s">
        <v>236</v>
      </c>
      <c r="AI7" s="45" t="s">
        <v>240</v>
      </c>
      <c r="AJ7" s="46" t="s">
        <v>236</v>
      </c>
      <c r="AK7" s="46" t="s">
        <v>241</v>
      </c>
      <c r="AL7" s="46" t="s">
        <v>236</v>
      </c>
      <c r="AM7" s="46" t="s">
        <v>242</v>
      </c>
      <c r="AN7" s="46" t="s">
        <v>236</v>
      </c>
      <c r="AO7" s="47" t="s">
        <v>243</v>
      </c>
      <c r="AP7" s="45" t="s">
        <v>244</v>
      </c>
      <c r="AQ7" s="436"/>
      <c r="AR7" s="436"/>
      <c r="AS7" s="436"/>
      <c r="AT7" s="48" t="s">
        <v>245</v>
      </c>
      <c r="AU7" s="485" t="s">
        <v>215</v>
      </c>
      <c r="AV7" s="422"/>
      <c r="AW7" s="48" t="s">
        <v>246</v>
      </c>
      <c r="AX7" s="485" t="s">
        <v>216</v>
      </c>
      <c r="AY7" s="422"/>
      <c r="AZ7" s="44"/>
      <c r="BA7" s="48" t="s">
        <v>247</v>
      </c>
      <c r="BB7" s="19" t="s">
        <v>223</v>
      </c>
      <c r="BC7" s="19" t="s">
        <v>224</v>
      </c>
      <c r="BD7" s="19" t="s">
        <v>225</v>
      </c>
      <c r="BE7" s="19" t="s">
        <v>226</v>
      </c>
      <c r="BF7" s="19" t="s">
        <v>227</v>
      </c>
      <c r="BG7" s="49" t="s">
        <v>248</v>
      </c>
      <c r="BH7" s="49" t="s">
        <v>249</v>
      </c>
      <c r="BI7" s="49" t="s">
        <v>250</v>
      </c>
      <c r="BJ7" s="49" t="s">
        <v>251</v>
      </c>
      <c r="BK7" s="49" t="s">
        <v>252</v>
      </c>
      <c r="BL7" s="50" t="s">
        <v>253</v>
      </c>
      <c r="BM7" s="50" t="s">
        <v>254</v>
      </c>
      <c r="BN7" s="50" t="s">
        <v>249</v>
      </c>
      <c r="BO7" s="50" t="s">
        <v>255</v>
      </c>
      <c r="BP7" s="50" t="s">
        <v>256</v>
      </c>
      <c r="BQ7" s="50" t="s">
        <v>257</v>
      </c>
      <c r="BR7" s="51" t="s">
        <v>258</v>
      </c>
      <c r="BS7" s="51" t="s">
        <v>259</v>
      </c>
      <c r="BT7" s="51" t="s">
        <v>260</v>
      </c>
      <c r="BU7" s="52" t="s">
        <v>258</v>
      </c>
      <c r="BV7" s="52" t="s">
        <v>259</v>
      </c>
      <c r="BW7" s="52" t="s">
        <v>260</v>
      </c>
      <c r="BX7" s="196" t="s">
        <v>261</v>
      </c>
      <c r="BY7" s="51" t="s">
        <v>258</v>
      </c>
      <c r="BZ7" s="51" t="s">
        <v>259</v>
      </c>
      <c r="CA7" s="51" t="s">
        <v>260</v>
      </c>
      <c r="CB7" s="54" t="s">
        <v>261</v>
      </c>
      <c r="CC7" s="51" t="s">
        <v>258</v>
      </c>
      <c r="CD7" s="51" t="s">
        <v>259</v>
      </c>
      <c r="CE7" s="51" t="s">
        <v>260</v>
      </c>
      <c r="CF7" s="51" t="s">
        <v>261</v>
      </c>
      <c r="CG7" s="51" t="s">
        <v>262</v>
      </c>
    </row>
    <row r="8" spans="1:85" ht="190.5" customHeight="1">
      <c r="A8" s="445" t="s">
        <v>160</v>
      </c>
      <c r="B8" s="454" t="s">
        <v>1143</v>
      </c>
      <c r="C8" s="445" t="s">
        <v>1144</v>
      </c>
      <c r="D8" s="70" t="s">
        <v>1145</v>
      </c>
      <c r="E8" s="600" t="s">
        <v>1146</v>
      </c>
      <c r="F8" s="70" t="s">
        <v>1147</v>
      </c>
      <c r="G8" s="445" t="s">
        <v>318</v>
      </c>
      <c r="H8" s="445">
        <v>3</v>
      </c>
      <c r="I8" s="550" t="str">
        <f>IF(H8=5,"CASI SEGURO",IF(H8=4,"PROBABLE",IF(H8=3,"POSIBLE",IF(H8=2,"IMPROBABLE","RARA VEZ"))))</f>
        <v>POSIBLE</v>
      </c>
      <c r="J8" s="445">
        <v>4</v>
      </c>
      <c r="K8" s="550" t="str">
        <f>IF(J8=1,"INSIGNIFICANTE",IF(J8=2,"MENOR",IF(J8=3,"MODERADO",IF(J8=4,"MAYOR","CATASTRÓFICO"))))</f>
        <v>MAYOR</v>
      </c>
      <c r="L8" s="550">
        <f>IF(J8=2,H8+20,IF(J8=3,H8+30,IF(J8=4,H8+40,IF(J8=5,H8+50,H8+10))))</f>
        <v>43</v>
      </c>
      <c r="M8" s="558" t="str">
        <f>IF(J8=1,$N$8,IF(J8=2,$O$8,IF(J8=3,$P$8,IF(J8=4,$Q$8,$R$8))))</f>
        <v>EXTREMA 3:4</v>
      </c>
      <c r="N8" s="427" t="str">
        <f>IF($L8=11,"BAJA 1:1",IF($L8=12,"BAJA 2:1",IF($L8=13,"BAJA 3:1",IF($L8=14,"MODERADA 4:1","ALTA 5:1"))))</f>
        <v>ALTA 5:1</v>
      </c>
      <c r="O8" s="427" t="str">
        <f>IF($L8=21,"BAJA 1:2",IF($L8=22,"BAJA 2:2",IF($L8=23,"MODERADA 3:2",IF($L8=24,"ALTA 4:2","ALTA 5:2"))))</f>
        <v>ALTA 5:2</v>
      </c>
      <c r="P8" s="427" t="str">
        <f>IF($L8=31,"MODERADA 1:3",IF($L8=32,"MODERADA 2:3",IF($L8=33,"ALTA 3:3",IF($L8=34,"ALTA 4:3","EXTREMA 5:3"))))</f>
        <v>EXTREMA 5:3</v>
      </c>
      <c r="Q8" s="427" t="str">
        <f>IF($L8=41,"ALTA 1:4",IF($L8=42,"ALTA 2:4",IF($L8=43,"EXTREMA 3:4",IF($L8=44,"EXTREMA 4:4","EXTREMA 5:4"))))</f>
        <v>EXTREMA 3:4</v>
      </c>
      <c r="R8" s="427" t="str">
        <f>IF($L8=51,"ALTA 1:5",IF($L8=52,"EXTREMA 2:5",IF($L8=53,"EXTREMA 3:5",IF($L8=54,"EXTREMA 4:5","EXTREMA 5:5"))))</f>
        <v>EXTREMA 5:5</v>
      </c>
      <c r="S8" s="445" t="s">
        <v>269</v>
      </c>
      <c r="T8" s="205" t="s">
        <v>1148</v>
      </c>
      <c r="U8" s="198" t="s">
        <v>1149</v>
      </c>
      <c r="V8" s="148" t="s">
        <v>457</v>
      </c>
      <c r="W8" s="198" t="s">
        <v>1150</v>
      </c>
      <c r="X8" s="198" t="s">
        <v>1151</v>
      </c>
      <c r="Y8" s="206" t="s">
        <v>1152</v>
      </c>
      <c r="Z8" s="146" t="s">
        <v>1153</v>
      </c>
      <c r="AA8" s="146" t="s">
        <v>277</v>
      </c>
      <c r="AB8" s="146">
        <f t="shared" ref="AB8:AB11" si="0">IF(AA8 = "Asignado",$AB$83,IF(AA8="No asignado",0,""))</f>
        <v>15</v>
      </c>
      <c r="AC8" s="146" t="s">
        <v>278</v>
      </c>
      <c r="AD8" s="146">
        <f t="shared" ref="AD8:AD11" si="1">IF(AC8 = "Adecuado",$AB$83,IF(AC8="No adecuado",0,""))</f>
        <v>15</v>
      </c>
      <c r="AE8" s="146" t="s">
        <v>279</v>
      </c>
      <c r="AF8" s="146">
        <f t="shared" ref="AF8:AF11" si="2">IF(AE8 = "Oportuna",$AB$83,IF(AE8="Inoportuna",0,""))</f>
        <v>15</v>
      </c>
      <c r="AG8" s="146" t="s">
        <v>337</v>
      </c>
      <c r="AH8" s="146">
        <f t="shared" ref="AH8:AH11" si="3">IF(AG8 = "Prevenir",$AB$83,IF(AG8="Detectar",$AB$84,IF(AG8="No es un control",0,"")))</f>
        <v>10</v>
      </c>
      <c r="AI8" s="146" t="s">
        <v>280</v>
      </c>
      <c r="AJ8" s="146">
        <f t="shared" ref="AJ8:AJ11" si="4">IF(AI8 = "Confiable",$AB$83,IF(AI8="No confiable",0,""))</f>
        <v>15</v>
      </c>
      <c r="AK8" s="148" t="s">
        <v>281</v>
      </c>
      <c r="AL8" s="146">
        <f t="shared" ref="AL8:AL11" si="5">IF(AK8 = "Se investigan y resuelven oportunamente",$AB$83,IF(AK8="No se investigan y resuelven oportunamente",0,""))</f>
        <v>15</v>
      </c>
      <c r="AM8" s="146" t="s">
        <v>282</v>
      </c>
      <c r="AN8" s="146">
        <f t="shared" ref="AN8:AN11" si="6">IF(AM8 = "Completa",$AB$83,IF(AM8="Incompleta",$AB$84,IF(AM8="No existe",0,"")))</f>
        <v>15</v>
      </c>
      <c r="AO8" s="146">
        <f t="shared" ref="AO8:AO11" si="7">+AB8+AD8+AF8+AH8+AJ8+AL8+AN8</f>
        <v>100</v>
      </c>
      <c r="AP8" s="146" t="str">
        <f t="shared" ref="AP8:AP10" si="8">+IF(AO8&gt;96,"Fuerte",IF(AO8&lt;86,"Débil","Moderado"))</f>
        <v>Fuerte</v>
      </c>
      <c r="AQ8" s="146" t="s">
        <v>283</v>
      </c>
      <c r="AR8" s="146" t="s">
        <v>283</v>
      </c>
      <c r="AS8" s="458" t="s">
        <v>283</v>
      </c>
      <c r="AT8" s="445" t="s">
        <v>284</v>
      </c>
      <c r="AU8" s="445">
        <v>2</v>
      </c>
      <c r="AV8" s="550" t="str">
        <f>IF(AU8=5,"CASI SEGURO",IF(AU8=4,"PROBABLE",IF(AU8=3,"POSIBLE",IF(AU8=2,"IMPROBABLE","RARA VEZ"))))</f>
        <v>IMPROBABLE</v>
      </c>
      <c r="AW8" s="445" t="s">
        <v>284</v>
      </c>
      <c r="AX8" s="445">
        <v>3</v>
      </c>
      <c r="AY8" s="550" t="str">
        <f>IF(AX8=1,"INSIGNIFICANTE",IF(AX8=2,"MENOR",IF(AX8=3,"MODERADO",IF(AX8=4,"MAYOR","CATASTRÓFICO"))))</f>
        <v>MODERADO</v>
      </c>
      <c r="AZ8" s="550">
        <f>IF(AX8=2,AU8+20,IF(AX8=3,AU8+30,IF(AX8=4,AU8+40,IF(AX8=5,AU8+50,AU8+10))))</f>
        <v>32</v>
      </c>
      <c r="BA8" s="558" t="str">
        <f>IF(AX8=1,$BB8,IF(AX8=2,$BC$8,IF(AX8=3,$BD$8,IF(AX8=4,$BE$8,$BF$8))))</f>
        <v>MODERADA 2:3</v>
      </c>
      <c r="BB8" s="32" t="str">
        <f>IF($AZ8=11,"BAJA 1:1",IF($AZ8=12,"BAJA 2:1",IF($AZ8=13,"BAJA 3:1",IF($AZ8=14,"MODERADA 4:1","ALTA 5:1"))))</f>
        <v>ALTA 5:1</v>
      </c>
      <c r="BC8" s="32" t="str">
        <f>IF($AZ8=21,"BAJA 1:2",IF($AZ8=22,"BAJA 2:2",IF($AZ8=23,"MODERADA 3:2",IF($AZ8=24,"ALTA 4:2","ALTA 5:2"))))</f>
        <v>ALTA 5:2</v>
      </c>
      <c r="BD8" s="32" t="str">
        <f>IF($AZ8=31,"MODERADA 1:3",IF($AZ8=32,"MODERADA 2:3",IF($AZ8=33,"ALTA 3:3",IF($AZ8=34,"ALTA 4:3","EXTREMA 5:3"))))</f>
        <v>MODERADA 2:3</v>
      </c>
      <c r="BE8" s="32" t="str">
        <f>IF($AZ8=41,"ALTA 1:4",IF($AZ8=42,"ALTA 2:4",IF($AZ8=43,"EXTREMA 3:4",IF($AZ8=44,"EXTREMA 4:4","EXTREMA 5:4"))))</f>
        <v>EXTREMA 5:4</v>
      </c>
      <c r="BF8" s="32" t="str">
        <f>IF($AZ8=51,"ALTA 1:5",IF($AZ8=52,"EXTREMA 2:5",IF($AZ8=53,"EXTREMA 3:5",IF($AZ8=54,"EXTREMA 4:5","EXTREMA 5:5"))))</f>
        <v>EXTREMA 5:5</v>
      </c>
      <c r="BG8" s="94" t="s">
        <v>1154</v>
      </c>
      <c r="BH8" s="94" t="s">
        <v>1149</v>
      </c>
      <c r="BI8" s="105">
        <v>43862</v>
      </c>
      <c r="BJ8" s="105">
        <v>43951</v>
      </c>
      <c r="BK8" s="93" t="s">
        <v>1155</v>
      </c>
      <c r="BL8" s="170"/>
      <c r="BM8" s="170"/>
      <c r="BN8" s="170"/>
      <c r="BO8" s="170"/>
      <c r="BP8" s="170"/>
      <c r="BQ8" s="170"/>
      <c r="BR8" s="163" t="s">
        <v>1156</v>
      </c>
      <c r="BS8" s="163" t="s">
        <v>1157</v>
      </c>
      <c r="BT8" s="163" t="s">
        <v>1158</v>
      </c>
      <c r="BU8" s="163" t="s">
        <v>1159</v>
      </c>
      <c r="BV8" s="163"/>
      <c r="BW8" s="207" t="s">
        <v>1160</v>
      </c>
      <c r="BX8" s="84" t="s">
        <v>1161</v>
      </c>
      <c r="BY8" s="208" t="s">
        <v>1162</v>
      </c>
      <c r="BZ8" s="209" t="s">
        <v>506</v>
      </c>
      <c r="CA8" s="209" t="s">
        <v>1163</v>
      </c>
      <c r="CB8" s="126" t="s">
        <v>1164</v>
      </c>
      <c r="CC8" s="210" t="s">
        <v>1165</v>
      </c>
      <c r="CD8" s="211"/>
      <c r="CE8" s="212" t="s">
        <v>1166</v>
      </c>
      <c r="CF8" s="129" t="s">
        <v>1167</v>
      </c>
      <c r="CG8" s="35"/>
    </row>
    <row r="9" spans="1:85" ht="288.75" customHeight="1">
      <c r="A9" s="435"/>
      <c r="B9" s="435"/>
      <c r="C9" s="435"/>
      <c r="D9" s="70" t="s">
        <v>1168</v>
      </c>
      <c r="E9" s="435"/>
      <c r="F9" s="70" t="s">
        <v>1169</v>
      </c>
      <c r="G9" s="435"/>
      <c r="H9" s="435"/>
      <c r="I9" s="435"/>
      <c r="J9" s="435"/>
      <c r="K9" s="435"/>
      <c r="L9" s="435"/>
      <c r="M9" s="435"/>
      <c r="N9" s="429"/>
      <c r="O9" s="429"/>
      <c r="P9" s="429"/>
      <c r="Q9" s="429"/>
      <c r="R9" s="429"/>
      <c r="S9" s="435"/>
      <c r="T9" s="205" t="s">
        <v>1170</v>
      </c>
      <c r="U9" s="198" t="s">
        <v>1149</v>
      </c>
      <c r="V9" s="148" t="s">
        <v>457</v>
      </c>
      <c r="W9" s="198" t="s">
        <v>1171</v>
      </c>
      <c r="X9" s="198" t="s">
        <v>1172</v>
      </c>
      <c r="Y9" s="206" t="s">
        <v>1152</v>
      </c>
      <c r="Z9" s="146" t="s">
        <v>1153</v>
      </c>
      <c r="AA9" s="146" t="s">
        <v>277</v>
      </c>
      <c r="AB9" s="146">
        <f t="shared" si="0"/>
        <v>15</v>
      </c>
      <c r="AC9" s="146" t="s">
        <v>278</v>
      </c>
      <c r="AD9" s="146">
        <f t="shared" si="1"/>
        <v>15</v>
      </c>
      <c r="AE9" s="146" t="s">
        <v>279</v>
      </c>
      <c r="AF9" s="146">
        <f t="shared" si="2"/>
        <v>15</v>
      </c>
      <c r="AG9" s="147" t="s">
        <v>337</v>
      </c>
      <c r="AH9" s="146">
        <f t="shared" si="3"/>
        <v>10</v>
      </c>
      <c r="AI9" s="147" t="s">
        <v>280</v>
      </c>
      <c r="AJ9" s="146">
        <f t="shared" si="4"/>
        <v>15</v>
      </c>
      <c r="AK9" s="213" t="s">
        <v>281</v>
      </c>
      <c r="AL9" s="146">
        <f t="shared" si="5"/>
        <v>15</v>
      </c>
      <c r="AM9" s="146" t="s">
        <v>282</v>
      </c>
      <c r="AN9" s="146">
        <f t="shared" si="6"/>
        <v>15</v>
      </c>
      <c r="AO9" s="146">
        <f t="shared" si="7"/>
        <v>100</v>
      </c>
      <c r="AP9" s="146" t="str">
        <f t="shared" si="8"/>
        <v>Fuerte</v>
      </c>
      <c r="AQ9" s="146" t="s">
        <v>283</v>
      </c>
      <c r="AR9" s="146" t="s">
        <v>283</v>
      </c>
      <c r="AS9" s="435"/>
      <c r="AT9" s="435"/>
      <c r="AU9" s="435"/>
      <c r="AV9" s="435"/>
      <c r="AW9" s="435"/>
      <c r="AX9" s="435"/>
      <c r="AY9" s="435"/>
      <c r="AZ9" s="435"/>
      <c r="BA9" s="435"/>
      <c r="BB9" s="32"/>
      <c r="BC9" s="32"/>
      <c r="BD9" s="32"/>
      <c r="BE9" s="32"/>
      <c r="BF9" s="32"/>
      <c r="BG9" s="94" t="s">
        <v>1173</v>
      </c>
      <c r="BH9" s="94" t="s">
        <v>1149</v>
      </c>
      <c r="BI9" s="105">
        <v>43862</v>
      </c>
      <c r="BJ9" s="105">
        <v>44195</v>
      </c>
      <c r="BK9" s="93" t="s">
        <v>1174</v>
      </c>
      <c r="BL9" s="170"/>
      <c r="BM9" s="170"/>
      <c r="BN9" s="170"/>
      <c r="BO9" s="170"/>
      <c r="BP9" s="170"/>
      <c r="BQ9" s="170"/>
      <c r="BR9" s="163" t="s">
        <v>1175</v>
      </c>
      <c r="BS9" s="163" t="s">
        <v>1176</v>
      </c>
      <c r="BT9" s="163" t="s">
        <v>1177</v>
      </c>
      <c r="BU9" s="163" t="s">
        <v>1178</v>
      </c>
      <c r="BV9" s="163" t="s">
        <v>1176</v>
      </c>
      <c r="BW9" s="207" t="s">
        <v>1179</v>
      </c>
      <c r="BX9" s="84" t="s">
        <v>1180</v>
      </c>
      <c r="BY9" s="208" t="s">
        <v>1181</v>
      </c>
      <c r="BZ9" s="209" t="s">
        <v>1182</v>
      </c>
      <c r="CA9" s="209" t="s">
        <v>1183</v>
      </c>
      <c r="CB9" s="126" t="s">
        <v>1184</v>
      </c>
      <c r="CC9" s="214" t="s">
        <v>1185</v>
      </c>
      <c r="CD9" s="211"/>
      <c r="CE9" s="214" t="s">
        <v>1186</v>
      </c>
      <c r="CF9" s="129" t="s">
        <v>1187</v>
      </c>
      <c r="CG9" s="35"/>
    </row>
    <row r="10" spans="1:85" ht="319.5" customHeight="1">
      <c r="A10" s="436"/>
      <c r="B10" s="436"/>
      <c r="C10" s="436"/>
      <c r="D10" s="70" t="s">
        <v>1188</v>
      </c>
      <c r="E10" s="436"/>
      <c r="F10" s="70" t="s">
        <v>1189</v>
      </c>
      <c r="G10" s="436"/>
      <c r="H10" s="436"/>
      <c r="I10" s="436"/>
      <c r="J10" s="436"/>
      <c r="K10" s="436"/>
      <c r="L10" s="436"/>
      <c r="M10" s="436"/>
      <c r="N10" s="431"/>
      <c r="O10" s="431"/>
      <c r="P10" s="431"/>
      <c r="Q10" s="431"/>
      <c r="R10" s="431"/>
      <c r="S10" s="436"/>
      <c r="T10" s="205" t="s">
        <v>1190</v>
      </c>
      <c r="U10" s="198" t="s">
        <v>1149</v>
      </c>
      <c r="V10" s="148" t="s">
        <v>457</v>
      </c>
      <c r="W10" s="198" t="s">
        <v>1191</v>
      </c>
      <c r="X10" s="198" t="s">
        <v>1192</v>
      </c>
      <c r="Y10" s="206" t="s">
        <v>1193</v>
      </c>
      <c r="Z10" s="146" t="s">
        <v>708</v>
      </c>
      <c r="AA10" s="146" t="s">
        <v>277</v>
      </c>
      <c r="AB10" s="146">
        <f t="shared" si="0"/>
        <v>15</v>
      </c>
      <c r="AC10" s="146" t="s">
        <v>278</v>
      </c>
      <c r="AD10" s="146">
        <f t="shared" si="1"/>
        <v>15</v>
      </c>
      <c r="AE10" s="146" t="s">
        <v>279</v>
      </c>
      <c r="AF10" s="146">
        <f t="shared" si="2"/>
        <v>15</v>
      </c>
      <c r="AG10" s="147" t="s">
        <v>276</v>
      </c>
      <c r="AH10" s="146">
        <f t="shared" si="3"/>
        <v>15</v>
      </c>
      <c r="AI10" s="147" t="s">
        <v>280</v>
      </c>
      <c r="AJ10" s="146">
        <f t="shared" si="4"/>
        <v>15</v>
      </c>
      <c r="AK10" s="213" t="s">
        <v>281</v>
      </c>
      <c r="AL10" s="146">
        <f t="shared" si="5"/>
        <v>15</v>
      </c>
      <c r="AM10" s="146" t="s">
        <v>282</v>
      </c>
      <c r="AN10" s="146">
        <f t="shared" si="6"/>
        <v>15</v>
      </c>
      <c r="AO10" s="146">
        <f t="shared" si="7"/>
        <v>105</v>
      </c>
      <c r="AP10" s="146" t="str">
        <f t="shared" si="8"/>
        <v>Fuerte</v>
      </c>
      <c r="AQ10" s="146" t="s">
        <v>283</v>
      </c>
      <c r="AR10" s="146" t="s">
        <v>283</v>
      </c>
      <c r="AS10" s="436"/>
      <c r="AT10" s="436"/>
      <c r="AU10" s="436"/>
      <c r="AV10" s="436"/>
      <c r="AW10" s="436"/>
      <c r="AX10" s="436"/>
      <c r="AY10" s="436"/>
      <c r="AZ10" s="436"/>
      <c r="BA10" s="436"/>
      <c r="BB10" s="32"/>
      <c r="BC10" s="32"/>
      <c r="BD10" s="32"/>
      <c r="BE10" s="32"/>
      <c r="BF10" s="32"/>
      <c r="BG10" s="94" t="s">
        <v>1194</v>
      </c>
      <c r="BH10" s="94" t="s">
        <v>1149</v>
      </c>
      <c r="BI10" s="105">
        <v>43862</v>
      </c>
      <c r="BJ10" s="105">
        <v>44195</v>
      </c>
      <c r="BK10" s="93" t="s">
        <v>1195</v>
      </c>
      <c r="BL10" s="170"/>
      <c r="BM10" s="170"/>
      <c r="BN10" s="170"/>
      <c r="BO10" s="170"/>
      <c r="BP10" s="170"/>
      <c r="BQ10" s="170"/>
      <c r="BR10" s="163" t="s">
        <v>1196</v>
      </c>
      <c r="BS10" s="163" t="s">
        <v>1197</v>
      </c>
      <c r="BT10" s="163" t="s">
        <v>1198</v>
      </c>
      <c r="BU10" s="163" t="s">
        <v>1199</v>
      </c>
      <c r="BV10" s="163" t="s">
        <v>1200</v>
      </c>
      <c r="BW10" s="207" t="s">
        <v>1201</v>
      </c>
      <c r="BX10" s="84" t="s">
        <v>924</v>
      </c>
      <c r="BY10" s="208" t="s">
        <v>1202</v>
      </c>
      <c r="BZ10" s="209" t="s">
        <v>1200</v>
      </c>
      <c r="CA10" s="209" t="s">
        <v>1203</v>
      </c>
      <c r="CB10" s="126" t="s">
        <v>1204</v>
      </c>
      <c r="CC10" s="214" t="s">
        <v>1205</v>
      </c>
      <c r="CD10" s="211"/>
      <c r="CE10" s="214" t="s">
        <v>1206</v>
      </c>
      <c r="CF10" s="129" t="s">
        <v>1207</v>
      </c>
      <c r="CG10" s="35"/>
    </row>
    <row r="11" spans="1:85" ht="220.5" customHeight="1">
      <c r="A11" s="86" t="s">
        <v>160</v>
      </c>
      <c r="B11" s="86" t="s">
        <v>1143</v>
      </c>
      <c r="C11" s="86" t="s">
        <v>1208</v>
      </c>
      <c r="D11" s="70" t="s">
        <v>1209</v>
      </c>
      <c r="E11" s="215" t="s">
        <v>1210</v>
      </c>
      <c r="F11" s="70" t="s">
        <v>1211</v>
      </c>
      <c r="G11" s="32" t="s">
        <v>71</v>
      </c>
      <c r="H11" s="86">
        <v>3</v>
      </c>
      <c r="I11" s="158" t="str">
        <f>IF(H11=5,"CASI SEGURO",IF(H11=4,"PROBABLE",IF(H11=3,"POSIBLE",IF(H11=2,"IMPROBABLE","RARA VEZ"))))</f>
        <v>POSIBLE</v>
      </c>
      <c r="J11" s="86">
        <v>5</v>
      </c>
      <c r="K11" s="158" t="str">
        <f>IF(J11=1,"INSIGNIFICANTE",IF(J11=2,"MENOR",IF(J11=3,"MODERADO",IF(J11=4,"MAYOR","CATASTRÓFICO"))))</f>
        <v>CATASTRÓFICO</v>
      </c>
      <c r="L11" s="158">
        <f>IF(J11=2,H11+20,IF(J11=3,H11+30,IF(J11=4,H11+40,IF(J11=5,H11+50,H11+10))))</f>
        <v>53</v>
      </c>
      <c r="M11" s="216" t="str">
        <f>IF(J11=1,$N$11,IF(J11=2,$O$11,IF(J11=3,$P$11,IF(J11=4,$Q$11,$R$11))))</f>
        <v>EXTREMA 3:5</v>
      </c>
      <c r="N11" s="32" t="str">
        <f>IF($L11=11,"BAJA 1:1",IF($L11=12,"BAJA 2:1",IF($L11=13,"BAJA 3:1",IF($L11=14,"MODERADA 4:1","ALTA 5:1"))))</f>
        <v>ALTA 5:1</v>
      </c>
      <c r="O11" s="32" t="str">
        <f>IF($L11=21,"BAJA 1:2",IF($L11=22,"BAJA 2:2",IF($L11=23,"MODERADA 3:2",IF($L11=24,"ALTA 4:2","ALTA 5:2"))))</f>
        <v>ALTA 5:2</v>
      </c>
      <c r="P11" s="32" t="str">
        <f>IF($L11=31,"MODERADA 1:3",IF($L11=32,"MODERADA 2:3",IF($L11=33,"ALTA 3:3",IF($L11=34,"ALTA 4:3","EXTREMA 5:3"))))</f>
        <v>EXTREMA 5:3</v>
      </c>
      <c r="Q11" s="32" t="str">
        <f>IF($L11=41,"ALTA 1:4",IF($L11=42,"ALTA 2:4",IF($L11=43,"EXTREMA 3:4",IF($L11=44,"EXTREMA 4:4","EXTREMA 5:4"))))</f>
        <v>EXTREMA 5:4</v>
      </c>
      <c r="R11" s="32" t="str">
        <f>IF($L11=51,"ALTA 1:5",IF($L11=52,"EXTREMA 2:5",IF($L11=53,"EXTREMA 3:5",IF($L11=54,"EXTREMA 4:5","EXTREMA 5:5"))))</f>
        <v>EXTREMA 3:5</v>
      </c>
      <c r="S11" s="86" t="s">
        <v>269</v>
      </c>
      <c r="T11" s="185" t="s">
        <v>1212</v>
      </c>
      <c r="U11" s="198" t="s">
        <v>1149</v>
      </c>
      <c r="V11" s="6" t="s">
        <v>272</v>
      </c>
      <c r="W11" s="198" t="s">
        <v>1213</v>
      </c>
      <c r="X11" s="198" t="s">
        <v>1214</v>
      </c>
      <c r="Y11" s="206" t="s">
        <v>1215</v>
      </c>
      <c r="Z11" s="146" t="s">
        <v>708</v>
      </c>
      <c r="AA11" s="146" t="s">
        <v>277</v>
      </c>
      <c r="AB11" s="146">
        <f t="shared" si="0"/>
        <v>15</v>
      </c>
      <c r="AC11" s="146" t="s">
        <v>278</v>
      </c>
      <c r="AD11" s="146">
        <f t="shared" si="1"/>
        <v>15</v>
      </c>
      <c r="AE11" s="146" t="s">
        <v>279</v>
      </c>
      <c r="AF11" s="146">
        <f t="shared" si="2"/>
        <v>15</v>
      </c>
      <c r="AG11" s="146" t="s">
        <v>276</v>
      </c>
      <c r="AH11" s="146">
        <f t="shared" si="3"/>
        <v>15</v>
      </c>
      <c r="AI11" s="146" t="s">
        <v>280</v>
      </c>
      <c r="AJ11" s="146">
        <f t="shared" si="4"/>
        <v>15</v>
      </c>
      <c r="AK11" s="148" t="s">
        <v>281</v>
      </c>
      <c r="AL11" s="146">
        <f t="shared" si="5"/>
        <v>15</v>
      </c>
      <c r="AM11" s="146" t="s">
        <v>282</v>
      </c>
      <c r="AN11" s="146">
        <f t="shared" si="6"/>
        <v>15</v>
      </c>
      <c r="AO11" s="146">
        <f t="shared" si="7"/>
        <v>105</v>
      </c>
      <c r="AP11" s="146" t="str">
        <f>+IF(AO11&gt;96,"Fuerte",IF(AO11&lt;85,"Débil","Moderado"))</f>
        <v>Fuerte</v>
      </c>
      <c r="AQ11" s="146" t="s">
        <v>283</v>
      </c>
      <c r="AR11" s="146" t="s">
        <v>283</v>
      </c>
      <c r="AS11" s="6" t="s">
        <v>283</v>
      </c>
      <c r="AT11" s="32" t="s">
        <v>284</v>
      </c>
      <c r="AU11" s="32">
        <v>2</v>
      </c>
      <c r="AV11" s="158" t="str">
        <f>IF(AU11=5,"CASI SEGURO",IF(AU11=4,"PROBABLE",IF(AU11=3,"POSIBLE",IF(AU11=2,"IMPROBABLE","RARA VEZ"))))</f>
        <v>IMPROBABLE</v>
      </c>
      <c r="AW11" s="32" t="s">
        <v>284</v>
      </c>
      <c r="AX11" s="32">
        <v>3</v>
      </c>
      <c r="AY11" s="158" t="str">
        <f>IF(AX11=1,"INSIGNIFICANTE",IF(AX11=2,"MENOR",IF(AX11=3,"MODERADO",IF(AX11=4,"MAYOR","CATASTRÓFICO"))))</f>
        <v>MODERADO</v>
      </c>
      <c r="AZ11" s="158">
        <f>IF(AX11=2,AU11+20,IF(AX11=3,AU11+30,IF(AX11=4,AU11+40,IF(AX11=5,AU11+50,AU11+10))))</f>
        <v>32</v>
      </c>
      <c r="BA11" s="216" t="str">
        <f>IF(AX11=1,$BB11,IF(AX11=2,$BC$11,IF(AX11=3,$BD$11,IF(AX11=4,$BE$11,$BF$11))))</f>
        <v>MODERADA 2:3</v>
      </c>
      <c r="BB11" s="32" t="str">
        <f>IF($AZ11=11,"BAJA 1:1",IF($AZ11=12,"BAJA 2:1",IF($AZ11=13,"BAJA 3:1",IF($AZ11=14,"MODERADA 4:1","ALTA 5:1"))))</f>
        <v>ALTA 5:1</v>
      </c>
      <c r="BC11" s="32" t="str">
        <f>IF($AZ11=21,"BAJA 1:2",IF($AZ11=22,"BAJA 2:2",IF($AZ11=23,"MODERADA 3:2",IF($AZ11=24,"ALTA 4:2","ALTA 5:2"))))</f>
        <v>ALTA 5:2</v>
      </c>
      <c r="BD11" s="32" t="str">
        <f>IF($AZ11=31,"MODERADA 1:3",IF($AZ11=32,"MODERADA 2:3",IF($AZ11=33,"ALTA 3:3",IF($AZ11=34,"ALTA 4:3","EXTREMA 5:3"))))</f>
        <v>MODERADA 2:3</v>
      </c>
      <c r="BE11" s="32" t="str">
        <f>IF($AZ11=41,"ALTA 1:4",IF($AZ11=42,"ALTA 2:4",IF($AZ11=43,"EXTREMA 3:4",IF($AZ11=44,"EXTREMA 4:4","EXTREMA 5:4"))))</f>
        <v>EXTREMA 5:4</v>
      </c>
      <c r="BF11" s="32" t="str">
        <f>IF($AZ11=51,"ALTA 1:5",IF($AZ11=52,"EXTREMA 2:5",IF($AZ11=53,"EXTREMA 3:5",IF($AZ11=54,"EXTREMA 4:5","EXTREMA 5:5"))))</f>
        <v>EXTREMA 5:5</v>
      </c>
      <c r="BG11" s="94" t="s">
        <v>1216</v>
      </c>
      <c r="BH11" s="94" t="s">
        <v>1149</v>
      </c>
      <c r="BI11" s="105">
        <v>43862</v>
      </c>
      <c r="BJ11" s="105">
        <v>43951</v>
      </c>
      <c r="BK11" s="93" t="s">
        <v>1217</v>
      </c>
      <c r="BL11" s="32"/>
      <c r="BM11" s="32"/>
      <c r="BN11" s="32"/>
      <c r="BO11" s="32"/>
      <c r="BP11" s="32"/>
      <c r="BQ11" s="32"/>
      <c r="BR11" s="84" t="s">
        <v>1218</v>
      </c>
      <c r="BS11" s="84" t="s">
        <v>1219</v>
      </c>
      <c r="BT11" s="84" t="s">
        <v>1220</v>
      </c>
      <c r="BU11" s="84" t="s">
        <v>1221</v>
      </c>
      <c r="BV11" s="84"/>
      <c r="BW11" s="166" t="s">
        <v>1222</v>
      </c>
      <c r="BX11" s="84" t="s">
        <v>1223</v>
      </c>
      <c r="BY11" s="217" t="s">
        <v>1224</v>
      </c>
      <c r="BZ11" s="167" t="s">
        <v>506</v>
      </c>
      <c r="CA11" s="167" t="s">
        <v>1225</v>
      </c>
      <c r="CB11" s="126" t="s">
        <v>1226</v>
      </c>
      <c r="CC11" s="214" t="s">
        <v>1227</v>
      </c>
      <c r="CD11" s="211"/>
      <c r="CE11" s="214" t="s">
        <v>1228</v>
      </c>
      <c r="CF11" s="129" t="s">
        <v>1229</v>
      </c>
      <c r="CG11" s="35"/>
    </row>
    <row r="12" spans="1:85">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38"/>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72"/>
      <c r="BY12" s="12"/>
      <c r="BZ12" s="12"/>
      <c r="CA12" s="12"/>
      <c r="CB12" s="12"/>
      <c r="CC12" s="32"/>
      <c r="CD12" s="32"/>
      <c r="CE12" s="32"/>
      <c r="CF12" s="32"/>
      <c r="CG12" s="35"/>
    </row>
    <row r="13" spans="1:85" ht="45" hidden="1"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t="s">
        <v>313</v>
      </c>
      <c r="AG13" s="38"/>
      <c r="AH13" s="12" t="s">
        <v>21</v>
      </c>
      <c r="AI13" s="12">
        <v>1</v>
      </c>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72"/>
      <c r="BY13" s="12"/>
      <c r="BZ13" s="12"/>
      <c r="CA13" s="12"/>
      <c r="CB13" s="12"/>
      <c r="CC13" s="32"/>
      <c r="CD13" s="32"/>
      <c r="CE13" s="32"/>
      <c r="CF13" s="32"/>
      <c r="CG13" s="35"/>
    </row>
    <row r="14" spans="1:85" ht="75" hidden="1" customHeight="1">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t="s">
        <v>10</v>
      </c>
      <c r="AD14" s="12" t="s">
        <v>55</v>
      </c>
      <c r="AE14" s="12" t="s">
        <v>35</v>
      </c>
      <c r="AF14" s="12" t="s">
        <v>314</v>
      </c>
      <c r="AG14" s="38"/>
      <c r="AH14" s="12" t="s">
        <v>315</v>
      </c>
      <c r="AI14" s="12">
        <v>2</v>
      </c>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72"/>
      <c r="BY14" s="12"/>
      <c r="BZ14" s="12"/>
      <c r="CA14" s="12"/>
      <c r="CB14" s="12"/>
      <c r="CC14" s="32"/>
      <c r="CD14" s="32"/>
      <c r="CE14" s="32"/>
      <c r="CF14" s="32"/>
      <c r="CG14" s="35"/>
    </row>
    <row r="15" spans="1:85" ht="76.5" hidden="1" customHeight="1">
      <c r="A15" s="12"/>
      <c r="B15" s="12"/>
      <c r="C15" s="12"/>
      <c r="D15" s="12"/>
      <c r="E15" s="12"/>
      <c r="F15" s="12"/>
      <c r="G15" s="12"/>
      <c r="H15" s="12"/>
      <c r="I15" s="12"/>
      <c r="J15" s="12"/>
      <c r="K15" s="12"/>
      <c r="L15" s="12"/>
      <c r="M15" s="12"/>
      <c r="N15" s="12"/>
      <c r="O15" s="12"/>
      <c r="P15" s="12"/>
      <c r="Q15" s="12"/>
      <c r="R15" s="12"/>
      <c r="S15" s="39" t="s">
        <v>1230</v>
      </c>
      <c r="T15" s="39"/>
      <c r="U15" s="12"/>
      <c r="V15" s="12"/>
      <c r="W15" s="12"/>
      <c r="X15" s="12"/>
      <c r="Y15" s="12"/>
      <c r="Z15" s="12"/>
      <c r="AA15" s="12"/>
      <c r="AB15" s="12"/>
      <c r="AC15" s="12" t="s">
        <v>13</v>
      </c>
      <c r="AD15" s="12" t="s">
        <v>24</v>
      </c>
      <c r="AE15" s="12" t="s">
        <v>131</v>
      </c>
      <c r="AF15" s="12" t="s">
        <v>317</v>
      </c>
      <c r="AG15" s="38"/>
      <c r="AH15" s="12" t="s">
        <v>318</v>
      </c>
      <c r="AI15" s="12">
        <v>3</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32"/>
      <c r="CD15" s="32"/>
      <c r="CE15" s="32"/>
      <c r="CF15" s="32"/>
      <c r="CG15" s="35"/>
    </row>
    <row r="16" spans="1:85" ht="76.5" hidden="1" customHeight="1">
      <c r="A16" s="12"/>
      <c r="B16" s="12"/>
      <c r="C16" s="12"/>
      <c r="D16" s="12"/>
      <c r="E16" s="12"/>
      <c r="F16" s="12"/>
      <c r="G16" s="12"/>
      <c r="H16" s="12"/>
      <c r="I16" s="12"/>
      <c r="J16" s="12"/>
      <c r="K16" s="12"/>
      <c r="L16" s="12"/>
      <c r="M16" s="12"/>
      <c r="N16" s="12"/>
      <c r="O16" s="12"/>
      <c r="P16" s="12"/>
      <c r="Q16" s="12"/>
      <c r="R16" s="12"/>
      <c r="S16" s="39" t="s">
        <v>1231</v>
      </c>
      <c r="T16" s="39"/>
      <c r="U16" s="12"/>
      <c r="V16" s="12"/>
      <c r="W16" s="12"/>
      <c r="X16" s="12"/>
      <c r="Y16" s="12"/>
      <c r="Z16" s="12"/>
      <c r="AA16" s="12"/>
      <c r="AB16" s="12"/>
      <c r="AC16" s="12" t="s">
        <v>47</v>
      </c>
      <c r="AD16" s="12" t="s">
        <v>58</v>
      </c>
      <c r="AE16" s="12" t="s">
        <v>32</v>
      </c>
      <c r="AF16" s="12" t="s">
        <v>320</v>
      </c>
      <c r="AG16" s="38"/>
      <c r="AH16" s="12" t="s">
        <v>55</v>
      </c>
      <c r="AI16" s="12">
        <v>4</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32"/>
      <c r="CD16" s="32"/>
      <c r="CE16" s="32"/>
      <c r="CF16" s="32"/>
      <c r="CG16" s="35"/>
    </row>
    <row r="17" spans="1:85" ht="89.25" hidden="1">
      <c r="A17" s="12"/>
      <c r="B17" s="12"/>
      <c r="C17" s="12"/>
      <c r="D17" s="12"/>
      <c r="E17" s="12"/>
      <c r="F17" s="12"/>
      <c r="G17" s="12"/>
      <c r="H17" s="12"/>
      <c r="I17" s="12"/>
      <c r="J17" s="12"/>
      <c r="K17" s="12"/>
      <c r="L17" s="12"/>
      <c r="M17" s="12"/>
      <c r="N17" s="12"/>
      <c r="O17" s="12"/>
      <c r="P17" s="12"/>
      <c r="Q17" s="12"/>
      <c r="R17" s="12"/>
      <c r="S17" s="39" t="s">
        <v>1232</v>
      </c>
      <c r="T17" s="39"/>
      <c r="U17" s="12"/>
      <c r="V17" s="12"/>
      <c r="W17" s="12"/>
      <c r="X17" s="12"/>
      <c r="Y17" s="12"/>
      <c r="Z17" s="12"/>
      <c r="AA17" s="12"/>
      <c r="AB17" s="12"/>
      <c r="AC17" s="12" t="s">
        <v>71</v>
      </c>
      <c r="AD17" s="12" t="s">
        <v>21</v>
      </c>
      <c r="AE17" s="12" t="s">
        <v>322</v>
      </c>
      <c r="AF17" s="12" t="s">
        <v>323</v>
      </c>
      <c r="AG17" s="38"/>
      <c r="AH17" s="12" t="s">
        <v>71</v>
      </c>
      <c r="AI17" s="12">
        <v>5</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32"/>
      <c r="CD17" s="32"/>
      <c r="CE17" s="32"/>
      <c r="CF17" s="32"/>
      <c r="CG17" s="35"/>
    </row>
    <row r="18" spans="1:85" ht="63.75" hidden="1">
      <c r="A18" s="12"/>
      <c r="B18" s="12"/>
      <c r="C18" s="12"/>
      <c r="D18" s="12"/>
      <c r="E18" s="12"/>
      <c r="F18" s="12"/>
      <c r="G18" s="12"/>
      <c r="H18" s="12"/>
      <c r="I18" s="12"/>
      <c r="J18" s="12"/>
      <c r="K18" s="12"/>
      <c r="L18" s="12"/>
      <c r="M18" s="12"/>
      <c r="N18" s="12"/>
      <c r="O18" s="12"/>
      <c r="P18" s="12"/>
      <c r="Q18" s="12"/>
      <c r="R18" s="12"/>
      <c r="S18" s="39" t="s">
        <v>1233</v>
      </c>
      <c r="T18" s="39"/>
      <c r="U18" s="12"/>
      <c r="V18" s="12"/>
      <c r="W18" s="12"/>
      <c r="X18" s="12"/>
      <c r="Y18" s="12"/>
      <c r="Z18" s="12"/>
      <c r="AA18" s="12"/>
      <c r="AB18" s="12"/>
      <c r="AC18" s="12" t="s">
        <v>85</v>
      </c>
      <c r="AD18" s="12" t="s">
        <v>89</v>
      </c>
      <c r="AE18" s="12" t="s">
        <v>94</v>
      </c>
      <c r="AF18" s="12" t="s">
        <v>325</v>
      </c>
      <c r="AG18" s="38"/>
      <c r="AH18" s="12" t="s">
        <v>326</v>
      </c>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32"/>
      <c r="CD18" s="32"/>
      <c r="CE18" s="32"/>
      <c r="CF18" s="32"/>
      <c r="CG18" s="35"/>
    </row>
    <row r="19" spans="1:85" ht="105" hidden="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t="s">
        <v>51</v>
      </c>
      <c r="AD19" s="12" t="s">
        <v>79</v>
      </c>
      <c r="AE19" s="12" t="s">
        <v>96</v>
      </c>
      <c r="AF19" s="12" t="s">
        <v>327</v>
      </c>
      <c r="AG19" s="40"/>
      <c r="AH19" s="12" t="s">
        <v>268</v>
      </c>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32"/>
      <c r="CD19" s="32"/>
      <c r="CE19" s="32"/>
      <c r="CF19" s="32"/>
      <c r="CG19" s="35"/>
    </row>
    <row r="20" spans="1:85" ht="60" hidden="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t="s">
        <v>328</v>
      </c>
      <c r="AD20" s="12" t="s">
        <v>61</v>
      </c>
      <c r="AE20" s="12" t="s">
        <v>98</v>
      </c>
      <c r="AF20" s="12" t="s">
        <v>329</v>
      </c>
      <c r="AG20" s="40"/>
      <c r="AH20" s="12" t="s">
        <v>330</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32"/>
      <c r="CD20" s="32"/>
      <c r="CE20" s="32"/>
      <c r="CF20" s="32"/>
      <c r="CG20" s="35"/>
    </row>
    <row r="21" spans="1:85" ht="15.75" hidden="1"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t="s">
        <v>92</v>
      </c>
      <c r="AE21" s="12" t="s">
        <v>38</v>
      </c>
      <c r="AF21" s="12" t="s">
        <v>58</v>
      </c>
      <c r="AG21" s="40"/>
      <c r="AH21" s="12" t="s">
        <v>331</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32"/>
      <c r="CD21" s="32"/>
      <c r="CE21" s="32"/>
      <c r="CF21" s="32"/>
      <c r="CG21" s="35"/>
    </row>
    <row r="22" spans="1:85" ht="15.75" hidden="1"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t="s">
        <v>127</v>
      </c>
      <c r="AE22" s="12"/>
      <c r="AF22" s="12"/>
      <c r="AG22" s="41"/>
      <c r="AH22" s="12" t="s">
        <v>85</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32"/>
      <c r="CD22" s="32"/>
      <c r="CE22" s="32"/>
      <c r="CF22" s="32"/>
      <c r="CG22" s="35"/>
    </row>
    <row r="23" spans="1:85" ht="15.75" hidden="1"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t="s">
        <v>332</v>
      </c>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32"/>
      <c r="CD23" s="32"/>
      <c r="CE23" s="32"/>
      <c r="CF23" s="32"/>
      <c r="CG23" s="35"/>
    </row>
    <row r="24" spans="1:85"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41"/>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32"/>
      <c r="CD24" s="32"/>
      <c r="CE24" s="32"/>
      <c r="CF24" s="32"/>
      <c r="CG24" s="35"/>
    </row>
    <row r="25" spans="1:85"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41"/>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32"/>
      <c r="CD25" s="32"/>
      <c r="CE25" s="32"/>
      <c r="CF25" s="32"/>
      <c r="CG25" s="35"/>
    </row>
    <row r="26" spans="1:85"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41"/>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32"/>
      <c r="CD26" s="32"/>
      <c r="CE26" s="32"/>
      <c r="CF26" s="32"/>
      <c r="CG26" s="35"/>
    </row>
    <row r="27" spans="1:85"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41"/>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32"/>
      <c r="CD27" s="32"/>
      <c r="CE27" s="32"/>
      <c r="CF27" s="32"/>
      <c r="CG27" s="35"/>
    </row>
    <row r="28" spans="1:85"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41"/>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32"/>
      <c r="CD28" s="32"/>
      <c r="CE28" s="32"/>
      <c r="CF28" s="32"/>
      <c r="CG28" s="35"/>
    </row>
    <row r="29" spans="1:85"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32"/>
      <c r="CD29" s="32"/>
      <c r="CE29" s="32"/>
      <c r="CF29" s="32"/>
      <c r="CG29" s="35"/>
    </row>
    <row r="30" spans="1:85" ht="15.75" hidden="1"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32"/>
      <c r="CD30" s="32"/>
      <c r="CE30" s="32"/>
      <c r="CF30" s="32"/>
      <c r="CG30" s="35"/>
    </row>
    <row r="31" spans="1:85" ht="15.75" hidden="1"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32"/>
      <c r="CD31" s="32"/>
      <c r="CE31" s="32"/>
      <c r="CF31" s="32"/>
      <c r="CG31" s="35"/>
    </row>
    <row r="32" spans="1:85" ht="15.75" hidden="1"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t="s">
        <v>12</v>
      </c>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32"/>
      <c r="CD32" s="32"/>
      <c r="CE32" s="32"/>
      <c r="CF32" s="32"/>
      <c r="CG32" s="35"/>
    </row>
    <row r="33" spans="1:85" ht="15.75" hidden="1"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t="s">
        <v>333</v>
      </c>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32"/>
      <c r="CD33" s="32"/>
      <c r="CE33" s="32"/>
      <c r="CF33" s="32"/>
      <c r="CG33" s="35"/>
    </row>
    <row r="34" spans="1:85"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32"/>
      <c r="CD34" s="32"/>
      <c r="CE34" s="32"/>
      <c r="CF34" s="32"/>
      <c r="CG34" s="35"/>
    </row>
    <row r="35" spans="1:85"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27</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32"/>
      <c r="CD35" s="32"/>
      <c r="CE35" s="32"/>
      <c r="CF35" s="32"/>
      <c r="CG35" s="35"/>
    </row>
    <row r="36" spans="1:85"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t="s">
        <v>141</v>
      </c>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32"/>
      <c r="CD36" s="32"/>
      <c r="CE36" s="32"/>
      <c r="CF36" s="32"/>
      <c r="CG36" s="35"/>
    </row>
    <row r="37" spans="1:85"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32"/>
      <c r="CD37" s="32"/>
      <c r="CE37" s="32"/>
      <c r="CF37" s="32"/>
      <c r="CG37" s="35"/>
    </row>
    <row r="38" spans="1:85"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32"/>
      <c r="CD38" s="32"/>
      <c r="CE38" s="32"/>
      <c r="CF38" s="32"/>
      <c r="CG38" s="35"/>
    </row>
    <row r="39" spans="1:85"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32"/>
      <c r="CD39" s="32"/>
      <c r="CE39" s="32"/>
      <c r="CF39" s="32"/>
      <c r="CG39" s="35"/>
    </row>
    <row r="40" spans="1:85"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32"/>
      <c r="CD40" s="32"/>
      <c r="CE40" s="32"/>
      <c r="CF40" s="32"/>
      <c r="CG40" s="35"/>
    </row>
    <row r="41" spans="1:85"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32"/>
      <c r="CD41" s="32"/>
      <c r="CE41" s="32"/>
      <c r="CF41" s="32"/>
      <c r="CG41" s="35"/>
    </row>
    <row r="42" spans="1:85"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32"/>
      <c r="CD42" s="32"/>
      <c r="CE42" s="32"/>
      <c r="CF42" s="32"/>
      <c r="CG42" s="35"/>
    </row>
    <row r="43" spans="1:8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32"/>
      <c r="CD43" s="32"/>
      <c r="CE43" s="32"/>
      <c r="CF43" s="32"/>
      <c r="CG43" s="35"/>
    </row>
    <row r="44" spans="1:85"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32"/>
      <c r="CD44" s="32"/>
      <c r="CE44" s="32"/>
      <c r="CF44" s="32"/>
      <c r="CG44" s="35"/>
    </row>
    <row r="45" spans="1:8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32"/>
      <c r="CD45" s="32"/>
      <c r="CE45" s="32"/>
      <c r="CF45" s="32"/>
      <c r="CG45" s="35"/>
    </row>
    <row r="46" spans="1:85"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32"/>
      <c r="CD46" s="32"/>
      <c r="CE46" s="32"/>
      <c r="CF46" s="32"/>
      <c r="CG46" s="35"/>
    </row>
    <row r="47" spans="1:8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32"/>
      <c r="CD47" s="32"/>
      <c r="CE47" s="32"/>
      <c r="CF47" s="32"/>
      <c r="CG47" s="35"/>
    </row>
    <row r="48" spans="1:8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32"/>
      <c r="CD48" s="32"/>
      <c r="CE48" s="32"/>
      <c r="CF48" s="32"/>
      <c r="CG48" s="35"/>
    </row>
    <row r="49" spans="1:85"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32"/>
      <c r="CD49" s="32"/>
      <c r="CE49" s="32"/>
      <c r="CF49" s="32"/>
      <c r="CG49" s="35"/>
    </row>
    <row r="50" spans="1:8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32"/>
      <c r="CD50" s="32"/>
      <c r="CE50" s="32"/>
      <c r="CF50" s="32"/>
      <c r="CG50" s="35"/>
    </row>
    <row r="51" spans="1:8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32"/>
      <c r="CD51" s="32"/>
      <c r="CE51" s="32"/>
      <c r="CF51" s="32"/>
      <c r="CG51" s="35"/>
    </row>
    <row r="52" spans="1:8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32"/>
      <c r="CD52" s="32"/>
      <c r="CE52" s="32"/>
      <c r="CF52" s="32"/>
      <c r="CG52" s="35"/>
    </row>
    <row r="53" spans="1:8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32"/>
      <c r="CD53" s="32"/>
      <c r="CE53" s="32"/>
      <c r="CF53" s="32"/>
      <c r="CG53" s="35"/>
    </row>
    <row r="54" spans="1:8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32"/>
      <c r="CD54" s="32"/>
      <c r="CE54" s="32"/>
      <c r="CF54" s="32"/>
      <c r="CG54" s="35"/>
    </row>
    <row r="55" spans="1:8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32"/>
      <c r="CD55" s="32"/>
      <c r="CE55" s="32"/>
      <c r="CF55" s="32"/>
      <c r="CG55" s="35"/>
    </row>
    <row r="56" spans="1:8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32"/>
      <c r="CD56" s="32"/>
      <c r="CE56" s="32"/>
      <c r="CF56" s="32"/>
      <c r="CG56" s="35"/>
    </row>
    <row r="57" spans="1:8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32"/>
      <c r="CD57" s="32"/>
      <c r="CE57" s="32"/>
      <c r="CF57" s="32"/>
      <c r="CG57" s="35"/>
    </row>
    <row r="58" spans="1:8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t="s">
        <v>277</v>
      </c>
      <c r="AB83" s="12">
        <v>15</v>
      </c>
      <c r="AC83" s="12" t="s">
        <v>278</v>
      </c>
      <c r="AD83" s="12">
        <v>15</v>
      </c>
      <c r="AE83" s="12" t="s">
        <v>279</v>
      </c>
      <c r="AF83" s="12"/>
      <c r="AG83" s="12" t="s">
        <v>276</v>
      </c>
      <c r="AH83" s="12"/>
      <c r="AI83" s="12" t="s">
        <v>280</v>
      </c>
      <c r="AJ83" s="12"/>
      <c r="AK83" s="12" t="s">
        <v>281</v>
      </c>
      <c r="AL83" s="12"/>
      <c r="AM83" s="12" t="s">
        <v>282</v>
      </c>
      <c r="AN83" s="12"/>
      <c r="AO83" s="12"/>
      <c r="AP83" s="12"/>
      <c r="AQ83" s="12" t="s">
        <v>283</v>
      </c>
      <c r="AR83" s="12"/>
      <c r="AS83" s="12"/>
      <c r="AT83" s="12" t="s">
        <v>284</v>
      </c>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t="s">
        <v>334</v>
      </c>
      <c r="AB84" s="12">
        <v>10</v>
      </c>
      <c r="AC84" s="12" t="s">
        <v>335</v>
      </c>
      <c r="AD84" s="12">
        <v>0</v>
      </c>
      <c r="AE84" s="12" t="s">
        <v>336</v>
      </c>
      <c r="AF84" s="12"/>
      <c r="AG84" s="12" t="s">
        <v>337</v>
      </c>
      <c r="AH84" s="12"/>
      <c r="AI84" s="12" t="s">
        <v>338</v>
      </c>
      <c r="AJ84" s="12"/>
      <c r="AK84" s="12" t="s">
        <v>339</v>
      </c>
      <c r="AL84" s="12"/>
      <c r="AM84" s="12" t="s">
        <v>340</v>
      </c>
      <c r="AN84" s="12"/>
      <c r="AO84" s="12"/>
      <c r="AP84" s="12"/>
      <c r="AQ84" s="12" t="s">
        <v>341</v>
      </c>
      <c r="AR84" s="12"/>
      <c r="AS84" s="12"/>
      <c r="AT84" s="12" t="s">
        <v>342</v>
      </c>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v>5</v>
      </c>
      <c r="AC85" s="12"/>
      <c r="AD85" s="12"/>
      <c r="AE85" s="12"/>
      <c r="AF85" s="12"/>
      <c r="AG85" s="12" t="s">
        <v>343</v>
      </c>
      <c r="AH85" s="12"/>
      <c r="AI85" s="12"/>
      <c r="AJ85" s="12"/>
      <c r="AK85" s="12"/>
      <c r="AL85" s="12"/>
      <c r="AM85" s="12" t="s">
        <v>344</v>
      </c>
      <c r="AN85" s="12"/>
      <c r="AO85" s="12"/>
      <c r="AP85" s="12"/>
      <c r="AQ85" s="12" t="s">
        <v>345</v>
      </c>
      <c r="AR85" s="12"/>
      <c r="AS85" s="12"/>
      <c r="AT85" s="12" t="s">
        <v>346</v>
      </c>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BX286" s="37"/>
    </row>
    <row r="287" spans="1:84" ht="15.75" customHeight="1">
      <c r="BX287" s="37"/>
    </row>
    <row r="288" spans="1:84" ht="15.75" customHeight="1">
      <c r="BX288" s="37"/>
    </row>
    <row r="289" spans="76:76" ht="15.75" customHeight="1">
      <c r="BX289" s="37"/>
    </row>
    <row r="290" spans="76:76" ht="15.75" customHeight="1">
      <c r="BX290" s="37"/>
    </row>
    <row r="291" spans="76:76" ht="15.75" customHeight="1">
      <c r="BX291" s="37"/>
    </row>
    <row r="292" spans="76:76" ht="15.75" customHeight="1">
      <c r="BX292" s="37"/>
    </row>
    <row r="293" spans="76:76" ht="15.75" customHeight="1">
      <c r="BX293" s="37"/>
    </row>
    <row r="294" spans="76:76" ht="15.75" customHeight="1">
      <c r="BX294" s="37"/>
    </row>
    <row r="295" spans="76:76" ht="15.75" customHeight="1">
      <c r="BX295" s="37"/>
    </row>
    <row r="296" spans="76:76" ht="15.75" customHeight="1">
      <c r="BX296" s="37"/>
    </row>
    <row r="297" spans="76:76" ht="15.75" customHeight="1">
      <c r="BX297" s="37"/>
    </row>
    <row r="298" spans="76:76" ht="15.75" customHeight="1">
      <c r="BX298" s="37"/>
    </row>
    <row r="299" spans="76:76" ht="15.75" customHeight="1">
      <c r="BX299" s="37"/>
    </row>
    <row r="300" spans="76:76" ht="15.75" customHeight="1">
      <c r="BX300" s="37"/>
    </row>
    <row r="301" spans="76:76" ht="15.75" customHeight="1">
      <c r="BX301" s="37"/>
    </row>
    <row r="302" spans="76:76" ht="15.75" customHeight="1">
      <c r="BX302" s="37"/>
    </row>
    <row r="303" spans="76:76" ht="15.75" customHeight="1">
      <c r="BX303" s="37"/>
    </row>
    <row r="304" spans="76:76" ht="15.75" customHeight="1">
      <c r="BX304" s="37"/>
    </row>
    <row r="305" spans="76:76" ht="15.75" customHeight="1">
      <c r="BX305" s="37"/>
    </row>
    <row r="306" spans="76:76" ht="15.75" customHeight="1">
      <c r="BX306" s="37"/>
    </row>
    <row r="307" spans="76:76" ht="15.75" customHeight="1">
      <c r="BX307" s="37"/>
    </row>
    <row r="308" spans="76:76" ht="15.75" customHeight="1">
      <c r="BX308" s="37"/>
    </row>
    <row r="309" spans="76:76" ht="15.75" customHeight="1">
      <c r="BX309" s="37"/>
    </row>
    <row r="310" spans="76:76" ht="15.75" customHeight="1">
      <c r="BX310" s="37"/>
    </row>
    <row r="311" spans="76:76" ht="15.75" customHeight="1">
      <c r="BX311" s="37"/>
    </row>
    <row r="312" spans="76:76" ht="15.75" customHeight="1">
      <c r="BX312" s="37"/>
    </row>
    <row r="313" spans="76:76" ht="15.75" customHeight="1">
      <c r="BX313" s="37"/>
    </row>
    <row r="314" spans="76:76" ht="15.75" customHeight="1">
      <c r="BX314" s="37"/>
    </row>
    <row r="315" spans="76:76" ht="15.75" customHeight="1">
      <c r="BX315" s="37"/>
    </row>
    <row r="316" spans="76:76" ht="15.75" customHeight="1">
      <c r="BX316" s="37"/>
    </row>
    <row r="317" spans="76:76" ht="15.75" customHeight="1">
      <c r="BX317" s="37"/>
    </row>
    <row r="318" spans="76:76" ht="15.75" customHeight="1">
      <c r="BX318" s="37"/>
    </row>
    <row r="319" spans="76:76" ht="15.75" customHeight="1">
      <c r="BX319" s="37"/>
    </row>
    <row r="320" spans="76:76" ht="15.75" customHeight="1">
      <c r="BX320" s="37"/>
    </row>
    <row r="321" spans="76:76" ht="15.75" customHeight="1">
      <c r="BX321" s="37"/>
    </row>
    <row r="322" spans="76:76" ht="15.75" customHeight="1">
      <c r="BX322" s="37"/>
    </row>
    <row r="323" spans="76:76" ht="15.75" customHeight="1">
      <c r="BX323" s="37"/>
    </row>
    <row r="324" spans="76:76" ht="15.75" customHeight="1">
      <c r="BX324" s="37"/>
    </row>
    <row r="325" spans="76:76" ht="15.75" customHeight="1">
      <c r="BX325" s="37"/>
    </row>
    <row r="326" spans="76:76" ht="15.75" customHeight="1">
      <c r="BX326" s="37"/>
    </row>
    <row r="327" spans="76:76" ht="15.75" customHeight="1">
      <c r="BX327" s="37"/>
    </row>
    <row r="328" spans="76:76" ht="15.75" customHeight="1">
      <c r="BX328" s="37"/>
    </row>
    <row r="329" spans="76:76" ht="15.75" customHeight="1">
      <c r="BX329" s="37"/>
    </row>
    <row r="330" spans="76:76" ht="15.75" customHeight="1">
      <c r="BX330" s="37"/>
    </row>
    <row r="331" spans="76:76" ht="15.75" customHeight="1">
      <c r="BX331" s="37"/>
    </row>
    <row r="332" spans="76:76" ht="15.75" customHeight="1">
      <c r="BX332" s="37"/>
    </row>
    <row r="333" spans="76:76" ht="15.75" customHeight="1">
      <c r="BX333" s="37"/>
    </row>
    <row r="334" spans="76:76" ht="15.75" customHeight="1">
      <c r="BX334" s="37"/>
    </row>
    <row r="335" spans="76:76" ht="15.75" customHeight="1">
      <c r="BX335" s="37"/>
    </row>
    <row r="336" spans="76:76" ht="15.75" customHeight="1">
      <c r="BX336" s="37"/>
    </row>
    <row r="337" spans="76:76" ht="15.75" customHeight="1">
      <c r="BX337" s="37"/>
    </row>
    <row r="338" spans="76:76" ht="15.75" customHeight="1">
      <c r="BX338" s="37"/>
    </row>
    <row r="339" spans="76:76" ht="15.75" customHeight="1">
      <c r="BX339" s="37"/>
    </row>
    <row r="340" spans="76:76" ht="15.75" customHeight="1">
      <c r="BX340" s="37"/>
    </row>
    <row r="341" spans="76:76" ht="15.75" customHeight="1">
      <c r="BX341" s="37"/>
    </row>
    <row r="342" spans="76:76" ht="15.75" customHeight="1">
      <c r="BX342" s="37"/>
    </row>
    <row r="343" spans="76:76" ht="15.75" customHeight="1">
      <c r="BX343" s="37"/>
    </row>
    <row r="344" spans="76:76" ht="15.75" customHeight="1">
      <c r="BX344" s="37"/>
    </row>
    <row r="345" spans="76:76" ht="15.75" customHeight="1">
      <c r="BX345" s="37"/>
    </row>
    <row r="346" spans="76:76" ht="15.75" customHeight="1">
      <c r="BX346" s="37"/>
    </row>
    <row r="347" spans="76:76" ht="15.75" customHeight="1">
      <c r="BX347" s="37"/>
    </row>
    <row r="348" spans="76:76" ht="15.75" customHeight="1">
      <c r="BX348" s="37"/>
    </row>
    <row r="349" spans="76:76" ht="15.75" customHeight="1">
      <c r="BX349" s="37"/>
    </row>
    <row r="350" spans="76:76" ht="15.75" customHeight="1">
      <c r="BX350" s="37"/>
    </row>
    <row r="351" spans="76:76" ht="15.75" customHeight="1">
      <c r="BX351" s="37"/>
    </row>
    <row r="352" spans="76:76" ht="15.75" customHeight="1">
      <c r="BX352" s="37"/>
    </row>
    <row r="353" spans="76:76" ht="15.75" customHeight="1">
      <c r="BX353" s="37"/>
    </row>
    <row r="354" spans="76:76" ht="15.75" customHeight="1">
      <c r="BX354" s="37"/>
    </row>
    <row r="355" spans="76:76" ht="15.75" customHeight="1">
      <c r="BX355" s="37"/>
    </row>
    <row r="356" spans="76:76" ht="15.75" customHeight="1">
      <c r="BX356" s="37"/>
    </row>
    <row r="357" spans="76:76" ht="15.75" customHeight="1">
      <c r="BX357" s="37"/>
    </row>
    <row r="358" spans="76:76" ht="15.75" customHeight="1">
      <c r="BX358" s="37"/>
    </row>
    <row r="359" spans="76:76" ht="15.75" customHeight="1">
      <c r="BX359" s="37"/>
    </row>
    <row r="360" spans="76:76" ht="15.75" customHeight="1">
      <c r="BX360" s="37"/>
    </row>
    <row r="361" spans="76:76" ht="15.75" customHeight="1">
      <c r="BX361" s="37"/>
    </row>
    <row r="362" spans="76:76" ht="15.75" customHeight="1">
      <c r="BX362" s="37"/>
    </row>
    <row r="363" spans="76:76" ht="15.75" customHeight="1">
      <c r="BX363" s="37"/>
    </row>
    <row r="364" spans="76:76" ht="15.75" customHeight="1">
      <c r="BX364" s="37"/>
    </row>
    <row r="365" spans="76:76" ht="15.75" customHeight="1">
      <c r="BX365" s="37"/>
    </row>
    <row r="366" spans="76:76" ht="15.75" customHeight="1">
      <c r="BX366" s="37"/>
    </row>
    <row r="367" spans="76:76" ht="15.75" customHeight="1">
      <c r="BX367" s="37"/>
    </row>
    <row r="368" spans="76:76" ht="15.75" customHeight="1">
      <c r="BX368" s="37"/>
    </row>
    <row r="369" spans="76:76" ht="15.75" customHeight="1">
      <c r="BX369" s="37"/>
    </row>
    <row r="370" spans="76:76" ht="15.75" customHeight="1">
      <c r="BX370" s="37"/>
    </row>
    <row r="371" spans="76:76" ht="15.75" customHeight="1">
      <c r="BX371" s="37"/>
    </row>
    <row r="372" spans="76:76" ht="15.75" customHeight="1">
      <c r="BX372" s="37"/>
    </row>
    <row r="373" spans="76:76" ht="15.75" customHeight="1">
      <c r="BX373" s="37"/>
    </row>
    <row r="374" spans="76:76" ht="15.75" customHeight="1">
      <c r="BX374" s="37"/>
    </row>
    <row r="375" spans="76:76" ht="15.75" customHeight="1">
      <c r="BX375" s="37"/>
    </row>
    <row r="376" spans="76:76" ht="15.75" customHeight="1">
      <c r="BX376" s="37"/>
    </row>
    <row r="377" spans="76:76" ht="15.75" customHeight="1">
      <c r="BX377" s="37"/>
    </row>
    <row r="378" spans="76:76" ht="15.75" customHeight="1">
      <c r="BX378" s="37"/>
    </row>
    <row r="379" spans="76:76" ht="15.75" customHeight="1">
      <c r="BX379" s="37"/>
    </row>
    <row r="380" spans="76:76" ht="15.75" customHeight="1">
      <c r="BX380" s="37"/>
    </row>
    <row r="381" spans="76:76" ht="15.75" customHeight="1">
      <c r="BX381" s="37"/>
    </row>
    <row r="382" spans="76:76" ht="15.75" customHeight="1">
      <c r="BX382" s="37"/>
    </row>
    <row r="383" spans="76:76" ht="15.75" customHeight="1">
      <c r="BX383" s="37"/>
    </row>
    <row r="384" spans="76:76" ht="15.75" customHeight="1">
      <c r="BX384" s="37"/>
    </row>
    <row r="385" spans="76:76" ht="15.75" customHeight="1">
      <c r="BX385" s="37"/>
    </row>
    <row r="386" spans="76:76" ht="15.75" customHeight="1">
      <c r="BX386" s="37"/>
    </row>
    <row r="387" spans="76:76" ht="15.75" customHeight="1">
      <c r="BX387" s="37"/>
    </row>
    <row r="388" spans="76:76" ht="15.75" customHeight="1">
      <c r="BX388" s="37"/>
    </row>
    <row r="389" spans="76:76" ht="15.75" customHeight="1">
      <c r="BX389" s="37"/>
    </row>
    <row r="390" spans="76:76" ht="15.75" customHeight="1">
      <c r="BX390" s="37"/>
    </row>
    <row r="391" spans="76:76" ht="15.75" customHeight="1">
      <c r="BX391" s="37"/>
    </row>
    <row r="392" spans="76:76" ht="15.75" customHeight="1">
      <c r="BX392" s="37"/>
    </row>
    <row r="393" spans="76:76" ht="15.75" customHeight="1">
      <c r="BX393" s="37"/>
    </row>
    <row r="394" spans="76:76" ht="15.75" customHeight="1">
      <c r="BX394" s="37"/>
    </row>
    <row r="395" spans="76:76" ht="15.75" customHeight="1">
      <c r="BX395" s="37"/>
    </row>
    <row r="396" spans="76:76" ht="15.75" customHeight="1">
      <c r="BX396" s="37"/>
    </row>
    <row r="397" spans="76:76" ht="15.75" customHeight="1">
      <c r="BX397" s="37"/>
    </row>
    <row r="398" spans="76:76" ht="15.75" customHeight="1">
      <c r="BX398" s="37"/>
    </row>
    <row r="399" spans="76:76" ht="15.75" customHeight="1">
      <c r="BX399" s="37"/>
    </row>
    <row r="400" spans="76:76" ht="15.75" customHeight="1">
      <c r="BX400" s="37"/>
    </row>
    <row r="401" spans="76:76" ht="15.75" customHeight="1">
      <c r="BX401" s="37"/>
    </row>
    <row r="402" spans="76:76" ht="15.75" customHeight="1">
      <c r="BX402" s="37"/>
    </row>
    <row r="403" spans="76:76" ht="15.75" customHeight="1">
      <c r="BX403" s="37"/>
    </row>
    <row r="404" spans="76:76" ht="15.75" customHeight="1">
      <c r="BX404" s="37"/>
    </row>
    <row r="405" spans="76:76" ht="15.75" customHeight="1">
      <c r="BX405" s="37"/>
    </row>
    <row r="406" spans="76:76" ht="15.75" customHeight="1">
      <c r="BX406" s="37"/>
    </row>
    <row r="407" spans="76:76" ht="15.75" customHeight="1">
      <c r="BX407" s="37"/>
    </row>
    <row r="408" spans="76:76" ht="15.75" customHeight="1">
      <c r="BX408" s="37"/>
    </row>
    <row r="409" spans="76:76" ht="15.75" customHeight="1">
      <c r="BX409" s="37"/>
    </row>
    <row r="410" spans="76:76" ht="15.75" customHeight="1">
      <c r="BX410" s="37"/>
    </row>
    <row r="411" spans="76:76" ht="15.75" customHeight="1">
      <c r="BX411" s="37"/>
    </row>
    <row r="412" spans="76:76" ht="15.75" customHeight="1">
      <c r="BX412" s="37"/>
    </row>
    <row r="413" spans="76:76" ht="15.75" customHeight="1">
      <c r="BX413" s="37"/>
    </row>
    <row r="414" spans="76:76" ht="15.75" customHeight="1">
      <c r="BX414" s="37"/>
    </row>
    <row r="415" spans="76:76" ht="15.75" customHeight="1">
      <c r="BX415" s="37"/>
    </row>
    <row r="416" spans="76:76" ht="15.75" customHeight="1">
      <c r="BX416" s="37"/>
    </row>
    <row r="417" spans="76:76" ht="15.75" customHeight="1">
      <c r="BX417" s="37"/>
    </row>
    <row r="418" spans="76:76" ht="15.75" customHeight="1">
      <c r="BX418" s="37"/>
    </row>
    <row r="419" spans="76:76" ht="15.75" customHeight="1">
      <c r="BX419" s="37"/>
    </row>
    <row r="420" spans="76:76" ht="15.75" customHeight="1">
      <c r="BX420" s="37"/>
    </row>
    <row r="421" spans="76:76" ht="15.75" customHeight="1">
      <c r="BX421" s="37"/>
    </row>
    <row r="422" spans="76:76" ht="15.75" customHeight="1">
      <c r="BX422" s="37"/>
    </row>
    <row r="423" spans="76:76" ht="15.75" customHeight="1">
      <c r="BX423" s="37"/>
    </row>
    <row r="424" spans="76:76" ht="15.75" customHeight="1">
      <c r="BX424" s="37"/>
    </row>
    <row r="425" spans="76:76" ht="15.75" customHeight="1">
      <c r="BX425" s="37"/>
    </row>
    <row r="426" spans="76:76" ht="15.75" customHeight="1">
      <c r="BX426" s="37"/>
    </row>
    <row r="427" spans="76:76" ht="15.75" customHeight="1">
      <c r="BX427" s="37"/>
    </row>
    <row r="428" spans="76:76" ht="15.75" customHeight="1">
      <c r="BX428" s="37"/>
    </row>
    <row r="429" spans="76:76" ht="15.75" customHeight="1">
      <c r="BX429" s="37"/>
    </row>
    <row r="430" spans="76:76" ht="15.75" customHeight="1">
      <c r="BX430" s="37"/>
    </row>
    <row r="431" spans="76:76" ht="15.75" customHeight="1">
      <c r="BX431" s="37"/>
    </row>
    <row r="432" spans="76:76" ht="15.75" customHeight="1">
      <c r="BX432" s="37"/>
    </row>
    <row r="433" spans="76:76" ht="15.75" customHeight="1">
      <c r="BX433" s="37"/>
    </row>
    <row r="434" spans="76:76" ht="15.75" customHeight="1">
      <c r="BX434" s="37"/>
    </row>
    <row r="435" spans="76:76" ht="15.75" customHeight="1">
      <c r="BX435" s="37"/>
    </row>
    <row r="436" spans="76:76" ht="15.75" customHeight="1">
      <c r="BX436" s="37"/>
    </row>
    <row r="437" spans="76:76" ht="15.75" customHeight="1">
      <c r="BX437" s="37"/>
    </row>
    <row r="438" spans="76:76" ht="15.75" customHeight="1">
      <c r="BX438" s="37"/>
    </row>
    <row r="439" spans="76:76" ht="15.75" customHeight="1">
      <c r="BX439" s="37"/>
    </row>
    <row r="440" spans="76:76" ht="15.75" customHeight="1">
      <c r="BX440" s="37"/>
    </row>
    <row r="441" spans="76:76" ht="15.75" customHeight="1">
      <c r="BX441" s="37"/>
    </row>
    <row r="442" spans="76:76" ht="15.75" customHeight="1">
      <c r="BX442" s="37"/>
    </row>
    <row r="443" spans="76:76" ht="15.75" customHeight="1">
      <c r="BX443" s="37"/>
    </row>
    <row r="444" spans="76:76" ht="15.75" customHeight="1">
      <c r="BX444" s="37"/>
    </row>
    <row r="445" spans="76:76" ht="15.75" customHeight="1">
      <c r="BX445" s="37"/>
    </row>
    <row r="446" spans="76:76" ht="15.75" customHeight="1">
      <c r="BX446" s="37"/>
    </row>
    <row r="447" spans="76:76" ht="15.75" customHeight="1">
      <c r="BX447" s="37"/>
    </row>
    <row r="448" spans="76:76" ht="15.75" customHeight="1">
      <c r="BX448" s="37"/>
    </row>
    <row r="449" spans="76:76" ht="15.75" customHeight="1">
      <c r="BX449" s="37"/>
    </row>
    <row r="450" spans="76:76" ht="15.75" customHeight="1">
      <c r="BX450" s="37"/>
    </row>
    <row r="451" spans="76:76" ht="15.75" customHeight="1">
      <c r="BX451" s="37"/>
    </row>
    <row r="452" spans="76:76" ht="15.75" customHeight="1">
      <c r="BX452" s="37"/>
    </row>
    <row r="453" spans="76:76" ht="15.75" customHeight="1">
      <c r="BX453" s="37"/>
    </row>
    <row r="454" spans="76:76" ht="15.75" customHeight="1">
      <c r="BX454" s="37"/>
    </row>
    <row r="455" spans="76:76" ht="15.75" customHeight="1">
      <c r="BX455" s="37"/>
    </row>
    <row r="456" spans="76:76" ht="15.75" customHeight="1">
      <c r="BX456" s="37"/>
    </row>
    <row r="457" spans="76:76" ht="15.75" customHeight="1">
      <c r="BX457" s="37"/>
    </row>
    <row r="458" spans="76:76" ht="15.75" customHeight="1">
      <c r="BX458" s="37"/>
    </row>
    <row r="459" spans="76:76" ht="15.75" customHeight="1">
      <c r="BX459" s="37"/>
    </row>
    <row r="460" spans="76:76" ht="15.75" customHeight="1">
      <c r="BX460" s="37"/>
    </row>
    <row r="461" spans="76:76" ht="15.75" customHeight="1">
      <c r="BX461" s="37"/>
    </row>
    <row r="462" spans="76:76" ht="15.75" customHeight="1">
      <c r="BX462" s="37"/>
    </row>
    <row r="463" spans="76:76" ht="15.75" customHeight="1">
      <c r="BX463" s="37"/>
    </row>
    <row r="464" spans="76:76" ht="15.75" customHeight="1">
      <c r="BX464" s="37"/>
    </row>
    <row r="465" spans="76:76" ht="15.75" customHeight="1">
      <c r="BX465" s="37"/>
    </row>
    <row r="466" spans="76:76" ht="15.75" customHeight="1">
      <c r="BX466" s="37"/>
    </row>
    <row r="467" spans="76:76" ht="15.75" customHeight="1">
      <c r="BX467" s="37"/>
    </row>
    <row r="468" spans="76:76" ht="15.75" customHeight="1">
      <c r="BX468" s="37"/>
    </row>
    <row r="469" spans="76:76" ht="15.75" customHeight="1">
      <c r="BX469" s="37"/>
    </row>
    <row r="470" spans="76:76" ht="15.75" customHeight="1">
      <c r="BX470" s="37"/>
    </row>
    <row r="471" spans="76:76" ht="15.75" customHeight="1">
      <c r="BX471" s="37"/>
    </row>
    <row r="472" spans="76:76" ht="15.75" customHeight="1">
      <c r="BX472" s="37"/>
    </row>
    <row r="473" spans="76:76" ht="15.75" customHeight="1">
      <c r="BX473" s="37"/>
    </row>
    <row r="474" spans="76:76" ht="15.75" customHeight="1">
      <c r="BX474" s="37"/>
    </row>
    <row r="475" spans="76:76" ht="15.75" customHeight="1">
      <c r="BX475" s="37"/>
    </row>
    <row r="476" spans="76:76" ht="15.75" customHeight="1">
      <c r="BX476" s="37"/>
    </row>
    <row r="477" spans="76:76" ht="15.75" customHeight="1">
      <c r="BX477" s="37"/>
    </row>
    <row r="478" spans="76:76" ht="15.75" customHeight="1">
      <c r="BX478" s="37"/>
    </row>
    <row r="479" spans="76:76" ht="15.75" customHeight="1">
      <c r="BX479" s="37"/>
    </row>
    <row r="480" spans="76:76" ht="15.75" customHeight="1">
      <c r="BX480" s="37"/>
    </row>
    <row r="481" spans="76:76" ht="15.75" customHeight="1">
      <c r="BX481" s="37"/>
    </row>
    <row r="482" spans="76:76" ht="15.75" customHeight="1">
      <c r="BX482" s="37"/>
    </row>
    <row r="483" spans="76:76" ht="15.75" customHeight="1">
      <c r="BX483" s="37"/>
    </row>
    <row r="484" spans="76:76" ht="15.75" customHeight="1">
      <c r="BX484" s="37"/>
    </row>
    <row r="485" spans="76:76" ht="15.75" customHeight="1">
      <c r="BX485" s="37"/>
    </row>
    <row r="486" spans="76:76" ht="15.75" customHeight="1">
      <c r="BX486" s="37"/>
    </row>
    <row r="487" spans="76:76" ht="15.75" customHeight="1">
      <c r="BX487" s="37"/>
    </row>
    <row r="488" spans="76:76" ht="15.75" customHeight="1">
      <c r="BX488" s="37"/>
    </row>
    <row r="489" spans="76:76" ht="15.75" customHeight="1">
      <c r="BX489" s="37"/>
    </row>
    <row r="490" spans="76:76" ht="15.75" customHeight="1">
      <c r="BX490" s="37"/>
    </row>
    <row r="491" spans="76:76" ht="15.75" customHeight="1">
      <c r="BX491" s="37"/>
    </row>
    <row r="492" spans="76:76" ht="15.75" customHeight="1">
      <c r="BX492" s="37"/>
    </row>
    <row r="493" spans="76:76" ht="15.75" customHeight="1">
      <c r="BX493" s="37"/>
    </row>
    <row r="494" spans="76:76" ht="15.75" customHeight="1">
      <c r="BX494" s="37"/>
    </row>
    <row r="495" spans="76:76" ht="15.75" customHeight="1">
      <c r="BX495" s="37"/>
    </row>
    <row r="496" spans="76:76" ht="15.75" customHeight="1">
      <c r="BX496" s="37"/>
    </row>
    <row r="497" spans="76:76" ht="15.75" customHeight="1">
      <c r="BX497" s="37"/>
    </row>
    <row r="498" spans="76:76" ht="15.75" customHeight="1">
      <c r="BX498" s="37"/>
    </row>
    <row r="499" spans="76:76" ht="15.75" customHeight="1">
      <c r="BX499" s="37"/>
    </row>
    <row r="500" spans="76:76" ht="15.75" customHeight="1">
      <c r="BX500" s="37"/>
    </row>
    <row r="501" spans="76:76" ht="15.75" customHeight="1">
      <c r="BX501" s="37"/>
    </row>
    <row r="502" spans="76:76" ht="15.75" customHeight="1">
      <c r="BX502" s="37"/>
    </row>
    <row r="503" spans="76:76" ht="15.75" customHeight="1">
      <c r="BX503" s="37"/>
    </row>
    <row r="504" spans="76:76" ht="15.75" customHeight="1">
      <c r="BX504" s="37"/>
    </row>
    <row r="505" spans="76:76" ht="15.75" customHeight="1">
      <c r="BX505" s="37"/>
    </row>
    <row r="506" spans="76:76" ht="15.75" customHeight="1">
      <c r="BX506" s="37"/>
    </row>
    <row r="507" spans="76:76" ht="15.75" customHeight="1">
      <c r="BX507" s="37"/>
    </row>
    <row r="508" spans="76:76" ht="15.75" customHeight="1">
      <c r="BX508" s="37"/>
    </row>
    <row r="509" spans="76:76" ht="15.75" customHeight="1">
      <c r="BX509" s="37"/>
    </row>
    <row r="510" spans="76:76" ht="15.75" customHeight="1">
      <c r="BX510" s="37"/>
    </row>
    <row r="511" spans="76:76" ht="15.75" customHeight="1">
      <c r="BX511" s="37"/>
    </row>
    <row r="512" spans="76:76" ht="15.75" customHeight="1">
      <c r="BX512" s="37"/>
    </row>
    <row r="513" spans="76:76" ht="15.75" customHeight="1">
      <c r="BX513" s="37"/>
    </row>
    <row r="514" spans="76:76" ht="15.75" customHeight="1">
      <c r="BX514" s="37"/>
    </row>
    <row r="515" spans="76:76" ht="15.75" customHeight="1">
      <c r="BX515" s="37"/>
    </row>
    <row r="516" spans="76:76" ht="15.75" customHeight="1">
      <c r="BX516" s="37"/>
    </row>
    <row r="517" spans="76:76" ht="15.75" customHeight="1">
      <c r="BX517" s="37"/>
    </row>
    <row r="518" spans="76:76" ht="15.75" customHeight="1">
      <c r="BX518" s="37"/>
    </row>
    <row r="519" spans="76:76" ht="15.75" customHeight="1">
      <c r="BX519" s="37"/>
    </row>
    <row r="520" spans="76:76" ht="15.75" customHeight="1">
      <c r="BX520" s="37"/>
    </row>
    <row r="521" spans="76:76" ht="15.75" customHeight="1">
      <c r="BX521" s="37"/>
    </row>
    <row r="522" spans="76:76" ht="15.75" customHeight="1">
      <c r="BX522" s="37"/>
    </row>
    <row r="523" spans="76:76" ht="15.75" customHeight="1">
      <c r="BX523" s="37"/>
    </row>
    <row r="524" spans="76:76" ht="15.75" customHeight="1">
      <c r="BX524" s="37"/>
    </row>
    <row r="525" spans="76:76" ht="15.75" customHeight="1">
      <c r="BX525" s="37"/>
    </row>
    <row r="526" spans="76:76" ht="15.75" customHeight="1">
      <c r="BX526" s="37"/>
    </row>
    <row r="527" spans="76:76" ht="15.75" customHeight="1">
      <c r="BX527" s="37"/>
    </row>
    <row r="528" spans="76:76" ht="15.75" customHeight="1">
      <c r="BX528" s="37"/>
    </row>
    <row r="529" spans="76:76" ht="15.75" customHeight="1">
      <c r="BX529" s="37"/>
    </row>
    <row r="530" spans="76:76" ht="15.75" customHeight="1">
      <c r="BX530" s="37"/>
    </row>
    <row r="531" spans="76:76" ht="15.75" customHeight="1">
      <c r="BX531" s="37"/>
    </row>
    <row r="532" spans="76:76" ht="15.75" customHeight="1">
      <c r="BX532" s="37"/>
    </row>
    <row r="533" spans="76:76" ht="15.75" customHeight="1">
      <c r="BX533" s="37"/>
    </row>
    <row r="534" spans="76:76" ht="15.75" customHeight="1">
      <c r="BX534" s="37"/>
    </row>
    <row r="535" spans="76:76" ht="15.75" customHeight="1">
      <c r="BX535" s="37"/>
    </row>
    <row r="536" spans="76:76" ht="15.75" customHeight="1">
      <c r="BX536" s="37"/>
    </row>
    <row r="537" spans="76:76" ht="15.75" customHeight="1">
      <c r="BX537" s="37"/>
    </row>
    <row r="538" spans="76:76" ht="15.75" customHeight="1">
      <c r="BX538" s="37"/>
    </row>
    <row r="539" spans="76:76" ht="15.75" customHeight="1">
      <c r="BX539" s="37"/>
    </row>
    <row r="540" spans="76:76" ht="15.75" customHeight="1">
      <c r="BX540" s="37"/>
    </row>
    <row r="541" spans="76:76" ht="15.75" customHeight="1">
      <c r="BX541" s="37"/>
    </row>
    <row r="542" spans="76:76" ht="15.75" customHeight="1">
      <c r="BX542" s="37"/>
    </row>
    <row r="543" spans="76:76" ht="15.75" customHeight="1">
      <c r="BX543" s="37"/>
    </row>
    <row r="544" spans="76:76" ht="15.75" customHeight="1">
      <c r="BX544" s="37"/>
    </row>
    <row r="545" spans="76:76" ht="15.75" customHeight="1">
      <c r="BX545" s="37"/>
    </row>
    <row r="546" spans="76:76" ht="15.75" customHeight="1">
      <c r="BX546" s="37"/>
    </row>
    <row r="547" spans="76:76" ht="15.75" customHeight="1">
      <c r="BX547" s="37"/>
    </row>
    <row r="548" spans="76:76" ht="15.75" customHeight="1">
      <c r="BX548" s="37"/>
    </row>
    <row r="549" spans="76:76" ht="15.75" customHeight="1">
      <c r="BX549" s="37"/>
    </row>
    <row r="550" spans="76:76" ht="15.75" customHeight="1">
      <c r="BX550" s="37"/>
    </row>
    <row r="551" spans="76:76" ht="15.75" customHeight="1">
      <c r="BX551" s="37"/>
    </row>
    <row r="552" spans="76:76" ht="15.75" customHeight="1">
      <c r="BX552" s="37"/>
    </row>
    <row r="553" spans="76:76" ht="15.75" customHeight="1">
      <c r="BX553" s="37"/>
    </row>
    <row r="554" spans="76:76" ht="15.75" customHeight="1">
      <c r="BX554" s="37"/>
    </row>
    <row r="555" spans="76:76" ht="15.75" customHeight="1">
      <c r="BX555" s="37"/>
    </row>
    <row r="556" spans="76:76" ht="15.75" customHeight="1">
      <c r="BX556" s="37"/>
    </row>
    <row r="557" spans="76:76" ht="15.75" customHeight="1">
      <c r="BX557" s="37"/>
    </row>
    <row r="558" spans="76:76" ht="15.75" customHeight="1">
      <c r="BX558" s="37"/>
    </row>
    <row r="559" spans="76:76" ht="15.75" customHeight="1">
      <c r="BX559" s="37"/>
    </row>
    <row r="560" spans="76:76" ht="15.75" customHeight="1">
      <c r="BX560" s="37"/>
    </row>
    <row r="561" spans="76:76" ht="15.75" customHeight="1">
      <c r="BX561" s="37"/>
    </row>
    <row r="562" spans="76:76" ht="15.75" customHeight="1">
      <c r="BX562" s="37"/>
    </row>
    <row r="563" spans="76:76" ht="15.75" customHeight="1">
      <c r="BX563" s="37"/>
    </row>
    <row r="564" spans="76:76" ht="15.75" customHeight="1">
      <c r="BX564" s="37"/>
    </row>
    <row r="565" spans="76:76" ht="15.75" customHeight="1">
      <c r="BX565" s="37"/>
    </row>
    <row r="566" spans="76:76" ht="15.75" customHeight="1">
      <c r="BX566" s="37"/>
    </row>
    <row r="567" spans="76:76" ht="15.75" customHeight="1">
      <c r="BX567" s="37"/>
    </row>
    <row r="568" spans="76:76" ht="15.75" customHeight="1">
      <c r="BX568" s="37"/>
    </row>
    <row r="569" spans="76:76" ht="15.75" customHeight="1">
      <c r="BX569" s="37"/>
    </row>
    <row r="570" spans="76:76" ht="15.75" customHeight="1">
      <c r="BX570" s="37"/>
    </row>
    <row r="571" spans="76:76" ht="15.75" customHeight="1">
      <c r="BX571" s="37"/>
    </row>
    <row r="572" spans="76:76" ht="15.75" customHeight="1">
      <c r="BX572" s="37"/>
    </row>
    <row r="573" spans="76:76" ht="15.75" customHeight="1">
      <c r="BX573" s="37"/>
    </row>
    <row r="574" spans="76:76" ht="15.75" customHeight="1">
      <c r="BX574" s="37"/>
    </row>
    <row r="575" spans="76:76" ht="15.75" customHeight="1">
      <c r="BX575" s="37"/>
    </row>
    <row r="576" spans="76:76" ht="15.75" customHeight="1">
      <c r="BX576" s="37"/>
    </row>
    <row r="577" spans="76:76" ht="15.75" customHeight="1">
      <c r="BX577" s="37"/>
    </row>
    <row r="578" spans="76:76" ht="15.75" customHeight="1">
      <c r="BX578" s="37"/>
    </row>
    <row r="579" spans="76:76" ht="15.75" customHeight="1">
      <c r="BX579" s="37"/>
    </row>
    <row r="580" spans="76:76" ht="15.75" customHeight="1">
      <c r="BX580" s="37"/>
    </row>
    <row r="581" spans="76:76" ht="15.75" customHeight="1">
      <c r="BX581" s="37"/>
    </row>
    <row r="582" spans="76:76" ht="15.75" customHeight="1">
      <c r="BX582" s="37"/>
    </row>
    <row r="583" spans="76:76" ht="15.75" customHeight="1">
      <c r="BX583" s="37"/>
    </row>
    <row r="584" spans="76:76" ht="15.75" customHeight="1">
      <c r="BX584" s="37"/>
    </row>
    <row r="585" spans="76:76" ht="15.75" customHeight="1">
      <c r="BX585" s="37"/>
    </row>
    <row r="586" spans="76:76" ht="15.75" customHeight="1">
      <c r="BX586" s="37"/>
    </row>
    <row r="587" spans="76:76" ht="15.75" customHeight="1">
      <c r="BX587" s="37"/>
    </row>
    <row r="588" spans="76:76" ht="15.75" customHeight="1">
      <c r="BX588" s="37"/>
    </row>
    <row r="589" spans="76:76" ht="15.75" customHeight="1">
      <c r="BX589" s="37"/>
    </row>
    <row r="590" spans="76:76" ht="15.75" customHeight="1">
      <c r="BX590" s="37"/>
    </row>
    <row r="591" spans="76:76" ht="15.75" customHeight="1">
      <c r="BX591" s="37"/>
    </row>
    <row r="592" spans="76:76" ht="15.75" customHeight="1">
      <c r="BX592" s="37"/>
    </row>
    <row r="593" spans="76:76" ht="15.75" customHeight="1">
      <c r="BX593" s="37"/>
    </row>
    <row r="594" spans="76:76" ht="15.75" customHeight="1">
      <c r="BX594" s="37"/>
    </row>
    <row r="595" spans="76:76" ht="15.75" customHeight="1">
      <c r="BX595" s="37"/>
    </row>
    <row r="596" spans="76:76" ht="15.75" customHeight="1">
      <c r="BX596" s="37"/>
    </row>
    <row r="597" spans="76:76" ht="15.75" customHeight="1">
      <c r="BX597" s="37"/>
    </row>
    <row r="598" spans="76:76" ht="15.75" customHeight="1">
      <c r="BX598" s="37"/>
    </row>
    <row r="599" spans="76:76" ht="15.75" customHeight="1">
      <c r="BX599" s="37"/>
    </row>
    <row r="600" spans="76:76" ht="15.75" customHeight="1">
      <c r="BX600" s="37"/>
    </row>
    <row r="601" spans="76:76" ht="15.75" customHeight="1">
      <c r="BX601" s="37"/>
    </row>
    <row r="602" spans="76:76" ht="15.75" customHeight="1">
      <c r="BX602" s="37"/>
    </row>
    <row r="603" spans="76:76" ht="15.75" customHeight="1">
      <c r="BX603" s="37"/>
    </row>
    <row r="604" spans="76:76" ht="15.75" customHeight="1">
      <c r="BX604" s="37"/>
    </row>
    <row r="605" spans="76:76" ht="15.75" customHeight="1">
      <c r="BX605" s="37"/>
    </row>
    <row r="606" spans="76:76" ht="15.75" customHeight="1">
      <c r="BX606" s="37"/>
    </row>
    <row r="607" spans="76:76" ht="15.75" customHeight="1">
      <c r="BX607" s="37"/>
    </row>
    <row r="608" spans="76:76" ht="15.75" customHeight="1">
      <c r="BX608" s="37"/>
    </row>
    <row r="609" spans="76:76" ht="15.75" customHeight="1">
      <c r="BX609" s="37"/>
    </row>
    <row r="610" spans="76:76" ht="15.75" customHeight="1">
      <c r="BX610" s="37"/>
    </row>
    <row r="611" spans="76:76" ht="15.75" customHeight="1">
      <c r="BX611" s="37"/>
    </row>
    <row r="612" spans="76:76" ht="15.75" customHeight="1">
      <c r="BX612" s="37"/>
    </row>
    <row r="613" spans="76:76" ht="15.75" customHeight="1">
      <c r="BX613" s="37"/>
    </row>
    <row r="614" spans="76:76" ht="15.75" customHeight="1">
      <c r="BX614" s="37"/>
    </row>
    <row r="615" spans="76:76" ht="15.75" customHeight="1">
      <c r="BX615" s="37"/>
    </row>
    <row r="616" spans="76:76" ht="15.75" customHeight="1">
      <c r="BX616" s="37"/>
    </row>
    <row r="617" spans="76:76" ht="15.75" customHeight="1">
      <c r="BX617" s="37"/>
    </row>
    <row r="618" spans="76:76" ht="15.75" customHeight="1">
      <c r="BX618" s="37"/>
    </row>
    <row r="619" spans="76:76" ht="15.75" customHeight="1">
      <c r="BX619" s="37"/>
    </row>
    <row r="620" spans="76:76" ht="15.75" customHeight="1">
      <c r="BX620" s="37"/>
    </row>
    <row r="621" spans="76:76" ht="15.75" customHeight="1">
      <c r="BX621" s="37"/>
    </row>
    <row r="622" spans="76:76" ht="15.75" customHeight="1">
      <c r="BX622" s="37"/>
    </row>
    <row r="623" spans="76:76" ht="15.75" customHeight="1">
      <c r="BX623" s="37"/>
    </row>
    <row r="624" spans="76:76" ht="15.75" customHeight="1">
      <c r="BX624" s="37"/>
    </row>
    <row r="625" spans="76:76" ht="15.75" customHeight="1">
      <c r="BX625" s="37"/>
    </row>
    <row r="626" spans="76:76" ht="15.75" customHeight="1">
      <c r="BX626" s="37"/>
    </row>
    <row r="627" spans="76:76" ht="15.75" customHeight="1">
      <c r="BX627" s="37"/>
    </row>
    <row r="628" spans="76:76" ht="15.75" customHeight="1">
      <c r="BX628" s="37"/>
    </row>
    <row r="629" spans="76:76" ht="15.75" customHeight="1">
      <c r="BX629" s="37"/>
    </row>
    <row r="630" spans="76:76" ht="15.75" customHeight="1">
      <c r="BX630" s="37"/>
    </row>
    <row r="631" spans="76:76" ht="15.75" customHeight="1">
      <c r="BX631" s="37"/>
    </row>
    <row r="632" spans="76:76" ht="15.75" customHeight="1">
      <c r="BX632" s="37"/>
    </row>
    <row r="633" spans="76:76" ht="15.75" customHeight="1">
      <c r="BX633" s="37"/>
    </row>
    <row r="634" spans="76:76" ht="15.75" customHeight="1">
      <c r="BX634" s="37"/>
    </row>
    <row r="635" spans="76:76" ht="15.75" customHeight="1">
      <c r="BX635" s="37"/>
    </row>
    <row r="636" spans="76:76" ht="15.75" customHeight="1">
      <c r="BX636" s="37"/>
    </row>
    <row r="637" spans="76:76" ht="15.75" customHeight="1">
      <c r="BX637" s="37"/>
    </row>
    <row r="638" spans="76:76" ht="15.75" customHeight="1">
      <c r="BX638" s="37"/>
    </row>
    <row r="639" spans="76:76" ht="15.75" customHeight="1">
      <c r="BX639" s="37"/>
    </row>
    <row r="640" spans="76:76" ht="15.75" customHeight="1">
      <c r="BX640" s="37"/>
    </row>
    <row r="641" spans="76:76" ht="15.75" customHeight="1">
      <c r="BX641" s="37"/>
    </row>
    <row r="642" spans="76:76" ht="15.75" customHeight="1">
      <c r="BX642" s="37"/>
    </row>
    <row r="643" spans="76:76" ht="15.75" customHeight="1">
      <c r="BX643" s="37"/>
    </row>
    <row r="644" spans="76:76" ht="15.75" customHeight="1">
      <c r="BX644" s="37"/>
    </row>
    <row r="645" spans="76:76" ht="15.75" customHeight="1">
      <c r="BX645" s="37"/>
    </row>
    <row r="646" spans="76:76" ht="15.75" customHeight="1">
      <c r="BX646" s="37"/>
    </row>
    <row r="647" spans="76:76" ht="15.75" customHeight="1">
      <c r="BX647" s="37"/>
    </row>
    <row r="648" spans="76:76" ht="15.75" customHeight="1">
      <c r="BX648" s="37"/>
    </row>
    <row r="649" spans="76:76" ht="15.75" customHeight="1">
      <c r="BX649" s="37"/>
    </row>
    <row r="650" spans="76:76" ht="15.75" customHeight="1">
      <c r="BX650" s="37"/>
    </row>
    <row r="651" spans="76:76" ht="15.75" customHeight="1">
      <c r="BX651" s="37"/>
    </row>
    <row r="652" spans="76:76" ht="15.75" customHeight="1">
      <c r="BX652" s="37"/>
    </row>
    <row r="653" spans="76:76" ht="15.75" customHeight="1">
      <c r="BX653" s="37"/>
    </row>
    <row r="654" spans="76:76" ht="15.75" customHeight="1">
      <c r="BX654" s="37"/>
    </row>
    <row r="655" spans="76:76" ht="15.75" customHeight="1">
      <c r="BX655" s="37"/>
    </row>
    <row r="656" spans="76:76" ht="15.75" customHeight="1">
      <c r="BX656" s="37"/>
    </row>
    <row r="657" spans="76:76" ht="15.75" customHeight="1">
      <c r="BX657" s="37"/>
    </row>
    <row r="658" spans="76:76" ht="15.75" customHeight="1">
      <c r="BX658" s="37"/>
    </row>
    <row r="659" spans="76:76" ht="15.75" customHeight="1">
      <c r="BX659" s="37"/>
    </row>
    <row r="660" spans="76:76" ht="15.75" customHeight="1">
      <c r="BX660" s="37"/>
    </row>
    <row r="661" spans="76:76" ht="15.75" customHeight="1">
      <c r="BX661" s="37"/>
    </row>
    <row r="662" spans="76:76" ht="15.75" customHeight="1">
      <c r="BX662" s="37"/>
    </row>
    <row r="663" spans="76:76" ht="15.75" customHeight="1">
      <c r="BX663" s="37"/>
    </row>
    <row r="664" spans="76:76" ht="15.75" customHeight="1">
      <c r="BX664" s="37"/>
    </row>
    <row r="665" spans="76:76" ht="15.75" customHeight="1">
      <c r="BX665" s="37"/>
    </row>
    <row r="666" spans="76:76" ht="15.75" customHeight="1">
      <c r="BX666" s="37"/>
    </row>
    <row r="667" spans="76:76" ht="15.75" customHeight="1">
      <c r="BX667" s="37"/>
    </row>
    <row r="668" spans="76:76" ht="15.75" customHeight="1">
      <c r="BX668" s="37"/>
    </row>
    <row r="669" spans="76:76" ht="15.75" customHeight="1">
      <c r="BX669" s="37"/>
    </row>
    <row r="670" spans="76:76" ht="15.75" customHeight="1">
      <c r="BX670" s="37"/>
    </row>
    <row r="671" spans="76:76" ht="15.75" customHeight="1">
      <c r="BX671" s="37"/>
    </row>
    <row r="672" spans="76:76" ht="15.75" customHeight="1">
      <c r="BX672" s="37"/>
    </row>
    <row r="673" spans="76:76" ht="15.75" customHeight="1">
      <c r="BX673" s="37"/>
    </row>
    <row r="674" spans="76:76" ht="15.75" customHeight="1">
      <c r="BX674" s="37"/>
    </row>
    <row r="675" spans="76:76" ht="15.75" customHeight="1">
      <c r="BX675" s="37"/>
    </row>
    <row r="676" spans="76:76" ht="15.75" customHeight="1">
      <c r="BX676" s="37"/>
    </row>
    <row r="677" spans="76:76" ht="15.75" customHeight="1">
      <c r="BX677" s="37"/>
    </row>
    <row r="678" spans="76:76" ht="15.75" customHeight="1">
      <c r="BX678" s="37"/>
    </row>
    <row r="679" spans="76:76" ht="15.75" customHeight="1">
      <c r="BX679" s="37"/>
    </row>
    <row r="680" spans="76:76" ht="15.75" customHeight="1">
      <c r="BX680" s="37"/>
    </row>
    <row r="681" spans="76:76" ht="15.75" customHeight="1">
      <c r="BX681" s="37"/>
    </row>
    <row r="682" spans="76:76" ht="15.75" customHeight="1">
      <c r="BX682" s="37"/>
    </row>
    <row r="683" spans="76:76" ht="15.75" customHeight="1">
      <c r="BX683" s="37"/>
    </row>
    <row r="684" spans="76:76" ht="15.75" customHeight="1">
      <c r="BX684" s="37"/>
    </row>
    <row r="685" spans="76:76" ht="15.75" customHeight="1">
      <c r="BX685" s="37"/>
    </row>
    <row r="686" spans="76:76" ht="15.75" customHeight="1">
      <c r="BX686" s="37"/>
    </row>
    <row r="687" spans="76:76" ht="15.75" customHeight="1">
      <c r="BX687" s="37"/>
    </row>
    <row r="688" spans="76:76" ht="15.75" customHeight="1">
      <c r="BX688" s="37"/>
    </row>
    <row r="689" spans="76:76" ht="15.75" customHeight="1">
      <c r="BX689" s="37"/>
    </row>
    <row r="690" spans="76:76" ht="15.75" customHeight="1">
      <c r="BX690" s="37"/>
    </row>
    <row r="691" spans="76:76" ht="15.75" customHeight="1">
      <c r="BX691" s="37"/>
    </row>
    <row r="692" spans="76:76" ht="15.75" customHeight="1">
      <c r="BX692" s="37"/>
    </row>
    <row r="693" spans="76:76" ht="15.75" customHeight="1">
      <c r="BX693" s="37"/>
    </row>
    <row r="694" spans="76:76" ht="15.75" customHeight="1">
      <c r="BX694" s="37"/>
    </row>
    <row r="695" spans="76:76" ht="15.75" customHeight="1">
      <c r="BX695" s="37"/>
    </row>
    <row r="696" spans="76:76" ht="15.75" customHeight="1">
      <c r="BX696" s="37"/>
    </row>
    <row r="697" spans="76:76" ht="15.75" customHeight="1">
      <c r="BX697" s="37"/>
    </row>
    <row r="698" spans="76:76" ht="15.75" customHeight="1">
      <c r="BX698" s="37"/>
    </row>
    <row r="699" spans="76:76" ht="15.75" customHeight="1">
      <c r="BX699" s="37"/>
    </row>
    <row r="700" spans="76:76" ht="15.75" customHeight="1">
      <c r="BX700" s="37"/>
    </row>
    <row r="701" spans="76:76" ht="15.75" customHeight="1">
      <c r="BX701" s="37"/>
    </row>
    <row r="702" spans="76:76" ht="15.75" customHeight="1">
      <c r="BX702" s="37"/>
    </row>
    <row r="703" spans="76:76" ht="15.75" customHeight="1">
      <c r="BX703" s="37"/>
    </row>
    <row r="704" spans="76:76" ht="15.75" customHeight="1">
      <c r="BX704" s="37"/>
    </row>
    <row r="705" spans="76:76" ht="15.75" customHeight="1">
      <c r="BX705" s="37"/>
    </row>
    <row r="706" spans="76:76" ht="15.75" customHeight="1">
      <c r="BX706" s="37"/>
    </row>
    <row r="707" spans="76:76" ht="15.75" customHeight="1">
      <c r="BX707" s="37"/>
    </row>
    <row r="708" spans="76:76" ht="15.75" customHeight="1">
      <c r="BX708" s="37"/>
    </row>
    <row r="709" spans="76:76" ht="15.75" customHeight="1">
      <c r="BX709" s="37"/>
    </row>
    <row r="710" spans="76:76" ht="15.75" customHeight="1">
      <c r="BX710" s="37"/>
    </row>
    <row r="711" spans="76:76" ht="15.75" customHeight="1">
      <c r="BX711" s="37"/>
    </row>
    <row r="712" spans="76:76" ht="15.75" customHeight="1">
      <c r="BX712" s="37"/>
    </row>
    <row r="713" spans="76:76" ht="15.75" customHeight="1">
      <c r="BX713" s="37"/>
    </row>
    <row r="714" spans="76:76" ht="15.75" customHeight="1">
      <c r="BX714" s="37"/>
    </row>
    <row r="715" spans="76:76" ht="15.75" customHeight="1">
      <c r="BX715" s="37"/>
    </row>
    <row r="716" spans="76:76" ht="15.75" customHeight="1">
      <c r="BX716" s="37"/>
    </row>
    <row r="717" spans="76:76" ht="15.75" customHeight="1">
      <c r="BX717" s="37"/>
    </row>
    <row r="718" spans="76:76" ht="15.75" customHeight="1">
      <c r="BX718" s="37"/>
    </row>
    <row r="719" spans="76:76" ht="15.75" customHeight="1">
      <c r="BX719" s="37"/>
    </row>
    <row r="720" spans="76:76" ht="15.75" customHeight="1">
      <c r="BX720" s="37"/>
    </row>
    <row r="721" spans="76:76" ht="15.75" customHeight="1">
      <c r="BX721" s="37"/>
    </row>
    <row r="722" spans="76:76" ht="15.75" customHeight="1">
      <c r="BX722" s="37"/>
    </row>
    <row r="723" spans="76:76" ht="15.75" customHeight="1">
      <c r="BX723" s="37"/>
    </row>
    <row r="724" spans="76:76" ht="15.75" customHeight="1">
      <c r="BX724" s="37"/>
    </row>
    <row r="725" spans="76:76" ht="15.75" customHeight="1">
      <c r="BX725" s="37"/>
    </row>
    <row r="726" spans="76:76" ht="15.75" customHeight="1">
      <c r="BX726" s="37"/>
    </row>
    <row r="727" spans="76:76" ht="15.75" customHeight="1">
      <c r="BX727" s="37"/>
    </row>
    <row r="728" spans="76:76" ht="15.75" customHeight="1">
      <c r="BX728" s="37"/>
    </row>
    <row r="729" spans="76:76" ht="15.75" customHeight="1">
      <c r="BX729" s="37"/>
    </row>
    <row r="730" spans="76:76" ht="15.75" customHeight="1">
      <c r="BX730" s="37"/>
    </row>
    <row r="731" spans="76:76" ht="15.75" customHeight="1">
      <c r="BX731" s="37"/>
    </row>
    <row r="732" spans="76:76" ht="15.75" customHeight="1">
      <c r="BX732" s="37"/>
    </row>
    <row r="733" spans="76:76" ht="15.75" customHeight="1">
      <c r="BX733" s="37"/>
    </row>
    <row r="734" spans="76:76" ht="15.75" customHeight="1">
      <c r="BX734" s="37"/>
    </row>
    <row r="735" spans="76:76" ht="15.75" customHeight="1">
      <c r="BX735" s="37"/>
    </row>
    <row r="736" spans="76:76" ht="15.75" customHeight="1">
      <c r="BX736" s="37"/>
    </row>
    <row r="737" spans="76:76" ht="15.75" customHeight="1">
      <c r="BX737" s="37"/>
    </row>
    <row r="738" spans="76:76" ht="15.75" customHeight="1">
      <c r="BX738" s="37"/>
    </row>
    <row r="739" spans="76:76" ht="15.75" customHeight="1">
      <c r="BX739" s="37"/>
    </row>
    <row r="740" spans="76:76" ht="15.75" customHeight="1">
      <c r="BX740" s="37"/>
    </row>
    <row r="741" spans="76:76" ht="15.75" customHeight="1">
      <c r="BX741" s="37"/>
    </row>
    <row r="742" spans="76:76" ht="15.75" customHeight="1">
      <c r="BX742" s="37"/>
    </row>
    <row r="743" spans="76:76" ht="15.75" customHeight="1">
      <c r="BX743" s="37"/>
    </row>
    <row r="744" spans="76:76" ht="15.75" customHeight="1">
      <c r="BX744" s="37"/>
    </row>
    <row r="745" spans="76:76" ht="15.75" customHeight="1">
      <c r="BX745" s="37"/>
    </row>
    <row r="746" spans="76:76" ht="15.75" customHeight="1">
      <c r="BX746" s="37"/>
    </row>
    <row r="747" spans="76:76" ht="15.75" customHeight="1">
      <c r="BX747" s="37"/>
    </row>
    <row r="748" spans="76:76" ht="15.75" customHeight="1">
      <c r="BX748" s="37"/>
    </row>
    <row r="749" spans="76:76" ht="15.75" customHeight="1">
      <c r="BX749" s="37"/>
    </row>
    <row r="750" spans="76:76" ht="15.75" customHeight="1">
      <c r="BX750" s="37"/>
    </row>
    <row r="751" spans="76:76" ht="15.75" customHeight="1">
      <c r="BX751" s="37"/>
    </row>
    <row r="752" spans="76:76" ht="15.75" customHeight="1">
      <c r="BX752" s="37"/>
    </row>
    <row r="753" spans="76:76" ht="15.75" customHeight="1">
      <c r="BX753" s="37"/>
    </row>
    <row r="754" spans="76:76" ht="15.75" customHeight="1">
      <c r="BX754" s="37"/>
    </row>
    <row r="755" spans="76:76" ht="15.75" customHeight="1">
      <c r="BX755" s="37"/>
    </row>
    <row r="756" spans="76:76" ht="15.75" customHeight="1">
      <c r="BX756" s="37"/>
    </row>
    <row r="757" spans="76:76" ht="15.75" customHeight="1">
      <c r="BX757" s="37"/>
    </row>
    <row r="758" spans="76:76" ht="15.75" customHeight="1">
      <c r="BX758" s="37"/>
    </row>
    <row r="759" spans="76:76" ht="15.75" customHeight="1">
      <c r="BX759" s="37"/>
    </row>
    <row r="760" spans="76:76" ht="15.75" customHeight="1">
      <c r="BX760" s="37"/>
    </row>
    <row r="761" spans="76:76" ht="15.75" customHeight="1">
      <c r="BX761" s="37"/>
    </row>
    <row r="762" spans="76:76" ht="15.75" customHeight="1">
      <c r="BX762" s="37"/>
    </row>
    <row r="763" spans="76:76" ht="15.75" customHeight="1">
      <c r="BX763" s="37"/>
    </row>
    <row r="764" spans="76:76" ht="15.75" customHeight="1">
      <c r="BX764" s="37"/>
    </row>
    <row r="765" spans="76:76" ht="15.75" customHeight="1">
      <c r="BX765" s="37"/>
    </row>
    <row r="766" spans="76:76" ht="15.75" customHeight="1">
      <c r="BX766" s="37"/>
    </row>
    <row r="767" spans="76:76" ht="15.75" customHeight="1">
      <c r="BX767" s="37"/>
    </row>
    <row r="768" spans="76:76" ht="15.75" customHeight="1">
      <c r="BX768" s="37"/>
    </row>
    <row r="769" spans="76:76" ht="15.75" customHeight="1">
      <c r="BX769" s="37"/>
    </row>
    <row r="770" spans="76:76" ht="15.75" customHeight="1">
      <c r="BX770" s="37"/>
    </row>
    <row r="771" spans="76:76" ht="15.75" customHeight="1">
      <c r="BX771" s="37"/>
    </row>
    <row r="772" spans="76:76" ht="15.75" customHeight="1">
      <c r="BX772" s="37"/>
    </row>
    <row r="773" spans="76:76" ht="15.75" customHeight="1">
      <c r="BX773" s="37"/>
    </row>
    <row r="774" spans="76:76" ht="15.75" customHeight="1">
      <c r="BX774" s="37"/>
    </row>
    <row r="775" spans="76:76" ht="15.75" customHeight="1">
      <c r="BX775" s="37"/>
    </row>
    <row r="776" spans="76:76" ht="15.75" customHeight="1">
      <c r="BX776" s="37"/>
    </row>
    <row r="777" spans="76:76" ht="15.75" customHeight="1">
      <c r="BX777" s="37"/>
    </row>
    <row r="778" spans="76:76" ht="15.75" customHeight="1">
      <c r="BX778" s="37"/>
    </row>
    <row r="779" spans="76:76" ht="15.75" customHeight="1">
      <c r="BX779" s="37"/>
    </row>
    <row r="780" spans="76:76" ht="15.75" customHeight="1">
      <c r="BX780" s="37"/>
    </row>
    <row r="781" spans="76:76" ht="15.75" customHeight="1">
      <c r="BX781" s="37"/>
    </row>
    <row r="782" spans="76:76" ht="15.75" customHeight="1">
      <c r="BX782" s="37"/>
    </row>
    <row r="783" spans="76:76" ht="15.75" customHeight="1">
      <c r="BX783" s="37"/>
    </row>
    <row r="784" spans="76:76" ht="15.75" customHeight="1">
      <c r="BX784" s="37"/>
    </row>
    <row r="785" spans="76:76" ht="15.75" customHeight="1">
      <c r="BX785" s="37"/>
    </row>
    <row r="786" spans="76:76" ht="15.75" customHeight="1">
      <c r="BX786" s="37"/>
    </row>
    <row r="787" spans="76:76" ht="15.75" customHeight="1">
      <c r="BX787" s="37"/>
    </row>
    <row r="788" spans="76:76" ht="15.75" customHeight="1">
      <c r="BX788" s="37"/>
    </row>
    <row r="789" spans="76:76" ht="15.75" customHeight="1">
      <c r="BX789" s="37"/>
    </row>
    <row r="790" spans="76:76" ht="15.75" customHeight="1">
      <c r="BX790" s="37"/>
    </row>
    <row r="791" spans="76:76" ht="15.75" customHeight="1">
      <c r="BX791" s="37"/>
    </row>
    <row r="792" spans="76:76" ht="15.75" customHeight="1">
      <c r="BX792" s="37"/>
    </row>
    <row r="793" spans="76:76" ht="15.75" customHeight="1">
      <c r="BX793" s="37"/>
    </row>
    <row r="794" spans="76:76" ht="15.75" customHeight="1">
      <c r="BX794" s="37"/>
    </row>
    <row r="795" spans="76:76" ht="15.75" customHeight="1">
      <c r="BX795" s="37"/>
    </row>
    <row r="796" spans="76:76" ht="15.75" customHeight="1">
      <c r="BX796" s="37"/>
    </row>
    <row r="797" spans="76:76" ht="15.75" customHeight="1">
      <c r="BX797" s="37"/>
    </row>
    <row r="798" spans="76:76" ht="15.75" customHeight="1">
      <c r="BX798" s="37"/>
    </row>
    <row r="799" spans="76:76" ht="15.75" customHeight="1">
      <c r="BX799" s="37"/>
    </row>
    <row r="800" spans="76:76" ht="15.75" customHeight="1">
      <c r="BX800" s="37"/>
    </row>
    <row r="801" spans="76:76" ht="15.75" customHeight="1">
      <c r="BX801" s="37"/>
    </row>
    <row r="802" spans="76:76" ht="15.75" customHeight="1">
      <c r="BX802" s="37"/>
    </row>
    <row r="803" spans="76:76" ht="15.75" customHeight="1">
      <c r="BX803" s="37"/>
    </row>
    <row r="804" spans="76:76" ht="15.75" customHeight="1">
      <c r="BX804" s="37"/>
    </row>
    <row r="805" spans="76:76" ht="15.75" customHeight="1">
      <c r="BX805" s="37"/>
    </row>
    <row r="806" spans="76:76" ht="15.75" customHeight="1">
      <c r="BX806" s="37"/>
    </row>
    <row r="807" spans="76:76" ht="15.75" customHeight="1">
      <c r="BX807" s="37"/>
    </row>
    <row r="808" spans="76:76" ht="15.75" customHeight="1">
      <c r="BX808" s="37"/>
    </row>
    <row r="809" spans="76:76" ht="15.75" customHeight="1">
      <c r="BX809" s="37"/>
    </row>
    <row r="810" spans="76:76" ht="15.75" customHeight="1">
      <c r="BX810" s="37"/>
    </row>
    <row r="811" spans="76:76" ht="15.75" customHeight="1">
      <c r="BX811" s="37"/>
    </row>
    <row r="812" spans="76:76" ht="15.75" customHeight="1">
      <c r="BX812" s="37"/>
    </row>
    <row r="813" spans="76:76" ht="15.75" customHeight="1">
      <c r="BX813" s="37"/>
    </row>
    <row r="814" spans="76:76" ht="15.75" customHeight="1">
      <c r="BX814" s="37"/>
    </row>
    <row r="815" spans="76:76" ht="15.75" customHeight="1">
      <c r="BX815" s="37"/>
    </row>
    <row r="816" spans="76:76" ht="15.75" customHeight="1">
      <c r="BX816" s="37"/>
    </row>
    <row r="817" spans="76:76" ht="15.75" customHeight="1">
      <c r="BX817" s="37"/>
    </row>
    <row r="818" spans="76:76" ht="15.75" customHeight="1">
      <c r="BX818" s="37"/>
    </row>
    <row r="819" spans="76:76" ht="15.75" customHeight="1">
      <c r="BX819" s="37"/>
    </row>
    <row r="820" spans="76:76" ht="15.75" customHeight="1">
      <c r="BX820" s="37"/>
    </row>
    <row r="821" spans="76:76" ht="15.75" customHeight="1">
      <c r="BX821" s="37"/>
    </row>
    <row r="822" spans="76:76" ht="15.75" customHeight="1">
      <c r="BX822" s="37"/>
    </row>
    <row r="823" spans="76:76" ht="15.75" customHeight="1">
      <c r="BX823" s="37"/>
    </row>
    <row r="824" spans="76:76" ht="15.75" customHeight="1">
      <c r="BX824" s="37"/>
    </row>
    <row r="825" spans="76:76" ht="15.75" customHeight="1">
      <c r="BX825" s="37"/>
    </row>
    <row r="826" spans="76:76" ht="15.75" customHeight="1">
      <c r="BX826" s="37"/>
    </row>
    <row r="827" spans="76:76" ht="15.75" customHeight="1">
      <c r="BX827" s="37"/>
    </row>
    <row r="828" spans="76:76" ht="15.75" customHeight="1">
      <c r="BX828" s="37"/>
    </row>
    <row r="829" spans="76:76" ht="15.75" customHeight="1">
      <c r="BX829" s="37"/>
    </row>
    <row r="830" spans="76:76" ht="15.75" customHeight="1">
      <c r="BX830" s="37"/>
    </row>
    <row r="831" spans="76:76" ht="15.75" customHeight="1">
      <c r="BX831" s="37"/>
    </row>
    <row r="832" spans="76:76" ht="15.75" customHeight="1">
      <c r="BX832" s="37"/>
    </row>
    <row r="833" spans="76:76" ht="15.75" customHeight="1">
      <c r="BX833" s="37"/>
    </row>
    <row r="834" spans="76:76" ht="15.75" customHeight="1">
      <c r="BX834" s="37"/>
    </row>
    <row r="835" spans="76:76" ht="15.75" customHeight="1">
      <c r="BX835" s="37"/>
    </row>
    <row r="836" spans="76:76" ht="15.75" customHeight="1">
      <c r="BX836" s="37"/>
    </row>
    <row r="837" spans="76:76" ht="15.75" customHeight="1">
      <c r="BX837" s="37"/>
    </row>
    <row r="838" spans="76:76" ht="15.75" customHeight="1">
      <c r="BX838" s="37"/>
    </row>
    <row r="839" spans="76:76" ht="15.75" customHeight="1">
      <c r="BX839" s="37"/>
    </row>
    <row r="840" spans="76:76" ht="15.75" customHeight="1">
      <c r="BX840" s="37"/>
    </row>
    <row r="841" spans="76:76" ht="15.75" customHeight="1">
      <c r="BX841" s="37"/>
    </row>
    <row r="842" spans="76:76" ht="15.75" customHeight="1">
      <c r="BX842" s="37"/>
    </row>
    <row r="843" spans="76:76" ht="15.75" customHeight="1">
      <c r="BX843" s="37"/>
    </row>
    <row r="844" spans="76:76" ht="15.75" customHeight="1">
      <c r="BX844" s="37"/>
    </row>
    <row r="845" spans="76:76" ht="15.75" customHeight="1">
      <c r="BX845" s="37"/>
    </row>
    <row r="846" spans="76:76" ht="15.75" customHeight="1">
      <c r="BX846" s="37"/>
    </row>
    <row r="847" spans="76:76" ht="15.75" customHeight="1">
      <c r="BX847" s="37"/>
    </row>
    <row r="848" spans="76:76" ht="15.75" customHeight="1">
      <c r="BX848" s="37"/>
    </row>
    <row r="849" spans="76:76" ht="15.75" customHeight="1">
      <c r="BX849" s="37"/>
    </row>
    <row r="850" spans="76:76" ht="15.75" customHeight="1">
      <c r="BX850" s="37"/>
    </row>
    <row r="851" spans="76:76" ht="15.75" customHeight="1">
      <c r="BX851" s="37"/>
    </row>
    <row r="852" spans="76:76" ht="15.75" customHeight="1">
      <c r="BX852" s="37"/>
    </row>
    <row r="853" spans="76:76" ht="15.75" customHeight="1">
      <c r="BX853" s="37"/>
    </row>
    <row r="854" spans="76:76" ht="15.75" customHeight="1">
      <c r="BX854" s="37"/>
    </row>
    <row r="855" spans="76:76" ht="15.75" customHeight="1">
      <c r="BX855" s="37"/>
    </row>
    <row r="856" spans="76:76" ht="15.75" customHeight="1">
      <c r="BX856" s="37"/>
    </row>
    <row r="857" spans="76:76" ht="15.75" customHeight="1">
      <c r="BX857" s="37"/>
    </row>
    <row r="858" spans="76:76" ht="15.75" customHeight="1">
      <c r="BX858" s="37"/>
    </row>
    <row r="859" spans="76:76" ht="15.75" customHeight="1">
      <c r="BX859" s="37"/>
    </row>
    <row r="860" spans="76:76" ht="15.75" customHeight="1">
      <c r="BX860" s="37"/>
    </row>
    <row r="861" spans="76:76" ht="15.75" customHeight="1">
      <c r="BX861" s="37"/>
    </row>
    <row r="862" spans="76:76" ht="15.75" customHeight="1">
      <c r="BX862" s="37"/>
    </row>
    <row r="863" spans="76:76" ht="15.75" customHeight="1">
      <c r="BX863" s="37"/>
    </row>
    <row r="864" spans="76:76" ht="15.75" customHeight="1">
      <c r="BX864" s="37"/>
    </row>
    <row r="865" spans="76:76" ht="15.75" customHeight="1">
      <c r="BX865" s="37"/>
    </row>
    <row r="866" spans="76:76" ht="15.75" customHeight="1">
      <c r="BX866" s="37"/>
    </row>
    <row r="867" spans="76:76" ht="15.75" customHeight="1">
      <c r="BX867" s="37"/>
    </row>
    <row r="868" spans="76:76" ht="15.75" customHeight="1">
      <c r="BX868" s="37"/>
    </row>
    <row r="869" spans="76:76" ht="15.75" customHeight="1">
      <c r="BX869" s="37"/>
    </row>
    <row r="870" spans="76:76" ht="15.75" customHeight="1">
      <c r="BX870" s="37"/>
    </row>
    <row r="871" spans="76:76" ht="15.75" customHeight="1">
      <c r="BX871" s="37"/>
    </row>
    <row r="872" spans="76:76" ht="15.75" customHeight="1">
      <c r="BX872" s="37"/>
    </row>
    <row r="873" spans="76:76" ht="15.75" customHeight="1">
      <c r="BX873" s="37"/>
    </row>
    <row r="874" spans="76:76" ht="15.75" customHeight="1">
      <c r="BX874" s="37"/>
    </row>
    <row r="875" spans="76:76" ht="15.75" customHeight="1">
      <c r="BX875" s="37"/>
    </row>
    <row r="876" spans="76:76" ht="15.75" customHeight="1">
      <c r="BX876" s="37"/>
    </row>
    <row r="877" spans="76:76" ht="15.75" customHeight="1">
      <c r="BX877" s="37"/>
    </row>
    <row r="878" spans="76:76" ht="15.75" customHeight="1">
      <c r="BX878" s="37"/>
    </row>
    <row r="879" spans="76:76" ht="15.75" customHeight="1">
      <c r="BX879" s="37"/>
    </row>
    <row r="880" spans="76:76" ht="15.75" customHeight="1">
      <c r="BX880" s="37"/>
    </row>
    <row r="881" spans="76:76" ht="15.75" customHeight="1">
      <c r="BX881" s="37"/>
    </row>
    <row r="882" spans="76:76" ht="15.75" customHeight="1">
      <c r="BX882" s="37"/>
    </row>
    <row r="883" spans="76:76" ht="15.75" customHeight="1">
      <c r="BX883" s="37"/>
    </row>
    <row r="884" spans="76:76" ht="15.75" customHeight="1">
      <c r="BX884" s="37"/>
    </row>
    <row r="885" spans="76:76" ht="15.75" customHeight="1">
      <c r="BX885" s="37"/>
    </row>
    <row r="886" spans="76:76" ht="15.75" customHeight="1">
      <c r="BX886" s="37"/>
    </row>
    <row r="887" spans="76:76" ht="15.75" customHeight="1">
      <c r="BX887" s="37"/>
    </row>
    <row r="888" spans="76:76" ht="15.75" customHeight="1">
      <c r="BX888" s="37"/>
    </row>
    <row r="889" spans="76:76" ht="15.75" customHeight="1">
      <c r="BX889" s="37"/>
    </row>
    <row r="890" spans="76:76" ht="15.75" customHeight="1">
      <c r="BX890" s="37"/>
    </row>
    <row r="891" spans="76:76" ht="15.75" customHeight="1">
      <c r="BX891" s="37"/>
    </row>
    <row r="892" spans="76:76" ht="15.75" customHeight="1">
      <c r="BX892" s="37"/>
    </row>
    <row r="893" spans="76:76" ht="15.75" customHeight="1">
      <c r="BX893" s="37"/>
    </row>
    <row r="894" spans="76:76" ht="15.75" customHeight="1">
      <c r="BX894" s="37"/>
    </row>
    <row r="895" spans="76:76" ht="15.75" customHeight="1">
      <c r="BX895" s="37"/>
    </row>
    <row r="896" spans="76:76" ht="15.75" customHeight="1">
      <c r="BX896" s="37"/>
    </row>
    <row r="897" spans="76:76" ht="15.75" customHeight="1">
      <c r="BX897" s="37"/>
    </row>
    <row r="898" spans="76:76" ht="15.75" customHeight="1">
      <c r="BX898" s="37"/>
    </row>
    <row r="899" spans="76:76" ht="15.75" customHeight="1">
      <c r="BX899" s="37"/>
    </row>
    <row r="900" spans="76:76" ht="15.75" customHeight="1">
      <c r="BX900" s="37"/>
    </row>
    <row r="901" spans="76:76" ht="15.75" customHeight="1">
      <c r="BX901" s="37"/>
    </row>
    <row r="902" spans="76:76" ht="15.75" customHeight="1">
      <c r="BX902" s="37"/>
    </row>
    <row r="903" spans="76:76" ht="15.75" customHeight="1">
      <c r="BX903" s="37"/>
    </row>
    <row r="904" spans="76:76" ht="15.75" customHeight="1">
      <c r="BX904" s="37"/>
    </row>
    <row r="905" spans="76:76" ht="15.75" customHeight="1">
      <c r="BX905" s="37"/>
    </row>
    <row r="906" spans="76:76" ht="15.75" customHeight="1">
      <c r="BX906" s="37"/>
    </row>
    <row r="907" spans="76:76" ht="15.75" customHeight="1">
      <c r="BX907" s="37"/>
    </row>
    <row r="908" spans="76:76" ht="15.75" customHeight="1">
      <c r="BX908" s="37"/>
    </row>
    <row r="909" spans="76:76" ht="15.75" customHeight="1">
      <c r="BX909" s="37"/>
    </row>
    <row r="910" spans="76:76" ht="15.75" customHeight="1">
      <c r="BX910" s="37"/>
    </row>
    <row r="911" spans="76:76" ht="15.75" customHeight="1">
      <c r="BX911" s="37"/>
    </row>
    <row r="912" spans="76:76" ht="15.75" customHeight="1">
      <c r="BX912" s="37"/>
    </row>
    <row r="913" spans="76:76" ht="15.75" customHeight="1">
      <c r="BX913" s="37"/>
    </row>
    <row r="914" spans="76:76" ht="15.75" customHeight="1">
      <c r="BX914" s="37"/>
    </row>
    <row r="915" spans="76:76" ht="15.75" customHeight="1">
      <c r="BX915" s="37"/>
    </row>
    <row r="916" spans="76:76" ht="15.75" customHeight="1">
      <c r="BX916" s="37"/>
    </row>
    <row r="917" spans="76:76" ht="15.75" customHeight="1">
      <c r="BX917" s="37"/>
    </row>
    <row r="918" spans="76:76" ht="15.75" customHeight="1">
      <c r="BX918" s="37"/>
    </row>
    <row r="919" spans="76:76" ht="15.75" customHeight="1">
      <c r="BX919" s="37"/>
    </row>
    <row r="920" spans="76:76" ht="15.75" customHeight="1">
      <c r="BX920" s="37"/>
    </row>
    <row r="921" spans="76:76" ht="15.75" customHeight="1">
      <c r="BX921" s="37"/>
    </row>
    <row r="922" spans="76:76" ht="15.75" customHeight="1">
      <c r="BX922" s="37"/>
    </row>
    <row r="923" spans="76:76" ht="15.75" customHeight="1">
      <c r="BX923" s="37"/>
    </row>
    <row r="924" spans="76:76" ht="15.75" customHeight="1">
      <c r="BX924" s="37"/>
    </row>
    <row r="925" spans="76:76" ht="15.75" customHeight="1">
      <c r="BX925" s="37"/>
    </row>
    <row r="926" spans="76:76" ht="15.75" customHeight="1">
      <c r="BX926" s="37"/>
    </row>
    <row r="927" spans="76:76" ht="15.75" customHeight="1">
      <c r="BX927" s="37"/>
    </row>
    <row r="928" spans="76:76" ht="15.75" customHeight="1">
      <c r="BX928" s="37"/>
    </row>
    <row r="929" spans="76:76" ht="15.75" customHeight="1">
      <c r="BX929" s="37"/>
    </row>
    <row r="930" spans="76:76" ht="15.75" customHeight="1">
      <c r="BX930" s="37"/>
    </row>
    <row r="931" spans="76:76" ht="15.75" customHeight="1">
      <c r="BX931" s="37"/>
    </row>
    <row r="932" spans="76:76" ht="15.75" customHeight="1">
      <c r="BX932" s="37"/>
    </row>
    <row r="933" spans="76:76" ht="15.75" customHeight="1">
      <c r="BX933" s="37"/>
    </row>
    <row r="934" spans="76:76" ht="15.75" customHeight="1">
      <c r="BX934" s="37"/>
    </row>
    <row r="935" spans="76:76" ht="15.75" customHeight="1">
      <c r="BX935" s="37"/>
    </row>
    <row r="936" spans="76:76" ht="15.75" customHeight="1">
      <c r="BX936" s="37"/>
    </row>
    <row r="937" spans="76:76" ht="15.75" customHeight="1">
      <c r="BX937" s="37"/>
    </row>
    <row r="938" spans="76:76" ht="15.75" customHeight="1">
      <c r="BX938" s="37"/>
    </row>
    <row r="939" spans="76:76" ht="15.75" customHeight="1">
      <c r="BX939" s="37"/>
    </row>
    <row r="940" spans="76:76" ht="15.75" customHeight="1">
      <c r="BX940" s="37"/>
    </row>
    <row r="941" spans="76:76" ht="15.75" customHeight="1">
      <c r="BX941" s="37"/>
    </row>
    <row r="942" spans="76:76" ht="15.75" customHeight="1">
      <c r="BX942" s="37"/>
    </row>
    <row r="943" spans="76:76" ht="15.75" customHeight="1">
      <c r="BX943" s="37"/>
    </row>
    <row r="944" spans="76:76" ht="15.75" customHeight="1">
      <c r="BX944" s="37"/>
    </row>
    <row r="945" spans="76:76" ht="15.75" customHeight="1">
      <c r="BX945" s="37"/>
    </row>
    <row r="946" spans="76:76" ht="15.75" customHeight="1">
      <c r="BX946" s="37"/>
    </row>
    <row r="947" spans="76:76" ht="15.75" customHeight="1">
      <c r="BX947" s="37"/>
    </row>
    <row r="948" spans="76:76" ht="15.75" customHeight="1">
      <c r="BX948" s="37"/>
    </row>
    <row r="949" spans="76:76" ht="15.75" customHeight="1">
      <c r="BX949" s="37"/>
    </row>
    <row r="950" spans="76:76" ht="15.75" customHeight="1">
      <c r="BX950" s="37"/>
    </row>
    <row r="951" spans="76:76" ht="15.75" customHeight="1">
      <c r="BX951" s="37"/>
    </row>
    <row r="952" spans="76:76" ht="15.75" customHeight="1">
      <c r="BX952" s="37"/>
    </row>
    <row r="953" spans="76:76" ht="15.75" customHeight="1">
      <c r="BX953" s="37"/>
    </row>
    <row r="954" spans="76:76" ht="15.75" customHeight="1">
      <c r="BX954" s="37"/>
    </row>
    <row r="955" spans="76:76" ht="15.75" customHeight="1">
      <c r="BX955" s="37"/>
    </row>
    <row r="956" spans="76:76" ht="15.75" customHeight="1">
      <c r="BX956" s="37"/>
    </row>
    <row r="957" spans="76:76" ht="15.75" customHeight="1">
      <c r="BX957" s="37"/>
    </row>
    <row r="958" spans="76:76" ht="15.75" customHeight="1">
      <c r="BX958" s="37"/>
    </row>
    <row r="959" spans="76:76" ht="15.75" customHeight="1">
      <c r="BX959" s="37"/>
    </row>
    <row r="960" spans="76:76" ht="15.75" customHeight="1">
      <c r="BX960" s="37"/>
    </row>
    <row r="961" spans="76:76" ht="15.75" customHeight="1">
      <c r="BX961" s="37"/>
    </row>
    <row r="962" spans="76:76" ht="15.75" customHeight="1">
      <c r="BX962" s="37"/>
    </row>
    <row r="963" spans="76:76" ht="15.75" customHeight="1">
      <c r="BX963" s="37"/>
    </row>
    <row r="964" spans="76:76" ht="15.75" customHeight="1">
      <c r="BX964" s="37"/>
    </row>
    <row r="965" spans="76:76" ht="15.75" customHeight="1">
      <c r="BX965" s="37"/>
    </row>
    <row r="966" spans="76:76" ht="15.75" customHeight="1">
      <c r="BX966" s="37"/>
    </row>
    <row r="967" spans="76:76" ht="15.75" customHeight="1">
      <c r="BX967" s="37"/>
    </row>
    <row r="968" spans="76:76" ht="15.75" customHeight="1">
      <c r="BX968" s="37"/>
    </row>
    <row r="969" spans="76:76" ht="15.75" customHeight="1">
      <c r="BX969" s="37"/>
    </row>
    <row r="970" spans="76:76" ht="15.75" customHeight="1">
      <c r="BX970" s="37"/>
    </row>
    <row r="971" spans="76:76" ht="15.75" customHeight="1">
      <c r="BX971" s="37"/>
    </row>
    <row r="972" spans="76:76" ht="15.75" customHeight="1">
      <c r="BX972" s="37"/>
    </row>
    <row r="973" spans="76:76" ht="15.75" customHeight="1">
      <c r="BX973" s="37"/>
    </row>
    <row r="974" spans="76:76" ht="15.75" customHeight="1">
      <c r="BX974" s="37"/>
    </row>
    <row r="975" spans="76:76" ht="15.75" customHeight="1">
      <c r="BX975" s="37"/>
    </row>
    <row r="976" spans="76:76" ht="15.75" customHeight="1">
      <c r="BX976" s="37"/>
    </row>
    <row r="977" spans="76:76" ht="15.75" customHeight="1">
      <c r="BX977" s="37"/>
    </row>
    <row r="978" spans="76:76" ht="15.75" customHeight="1">
      <c r="BX978" s="37"/>
    </row>
    <row r="979" spans="76:76" ht="15.75" customHeight="1">
      <c r="BX979" s="37"/>
    </row>
    <row r="980" spans="76:76" ht="15.75" customHeight="1">
      <c r="BX980" s="37"/>
    </row>
    <row r="981" spans="76:76" ht="15.75" customHeight="1">
      <c r="BX981" s="37"/>
    </row>
    <row r="982" spans="76:76" ht="15.75" customHeight="1">
      <c r="BX982" s="37"/>
    </row>
    <row r="983" spans="76:76" ht="15.75" customHeight="1">
      <c r="BX983" s="37"/>
    </row>
    <row r="984" spans="76:76" ht="15.75" customHeight="1">
      <c r="BX984" s="37"/>
    </row>
    <row r="985" spans="76:76" ht="15.75" customHeight="1">
      <c r="BX985" s="37"/>
    </row>
    <row r="986" spans="76:76" ht="15.75" customHeight="1">
      <c r="BX986" s="37"/>
    </row>
    <row r="987" spans="76:76" ht="15.75" customHeight="1">
      <c r="BX987" s="37"/>
    </row>
    <row r="988" spans="76:76" ht="15.75" customHeight="1">
      <c r="BX988" s="37"/>
    </row>
    <row r="989" spans="76:76" ht="15.75" customHeight="1">
      <c r="BX989" s="37"/>
    </row>
    <row r="990" spans="76:76" ht="15.75" customHeight="1">
      <c r="BX990" s="37"/>
    </row>
    <row r="991" spans="76:76" ht="15.75" customHeight="1">
      <c r="BX991" s="37"/>
    </row>
    <row r="992" spans="76:76" ht="15.75" customHeight="1">
      <c r="BX992" s="37"/>
    </row>
    <row r="993" spans="76:76" ht="15.75" customHeight="1">
      <c r="BX993" s="37"/>
    </row>
    <row r="994" spans="76:76" ht="15.75" customHeight="1">
      <c r="BX994" s="37"/>
    </row>
    <row r="995" spans="76:76" ht="15.75" customHeight="1">
      <c r="BX995" s="37"/>
    </row>
    <row r="996" spans="76:76" ht="15.75" customHeight="1">
      <c r="BX996" s="37"/>
    </row>
    <row r="997" spans="76:76" ht="15.75" customHeight="1">
      <c r="BX997" s="37"/>
    </row>
    <row r="998" spans="76:76" ht="15.75" customHeight="1">
      <c r="BX998" s="37"/>
    </row>
    <row r="999" spans="76:76" ht="15.75" customHeight="1">
      <c r="BX999" s="37"/>
    </row>
    <row r="1000" spans="76:76" ht="15.75" customHeight="1">
      <c r="BX1000" s="37"/>
    </row>
  </sheetData>
  <mergeCells count="58">
    <mergeCell ref="J8:J10"/>
    <mergeCell ref="AX8:AX10"/>
    <mergeCell ref="AY8:AY10"/>
    <mergeCell ref="A8:A10"/>
    <mergeCell ref="B8:B10"/>
    <mergeCell ref="C8:C10"/>
    <mergeCell ref="G6:G7"/>
    <mergeCell ref="H6:I7"/>
    <mergeCell ref="E6:E7"/>
    <mergeCell ref="F6:F7"/>
    <mergeCell ref="E8:E10"/>
    <mergeCell ref="G8:G10"/>
    <mergeCell ref="H8:H10"/>
    <mergeCell ref="I8:I10"/>
    <mergeCell ref="BL5:BQ6"/>
    <mergeCell ref="BR5:BT6"/>
    <mergeCell ref="BU5:BX6"/>
    <mergeCell ref="BY5:CB6"/>
    <mergeCell ref="C5:C7"/>
    <mergeCell ref="D6:D7"/>
    <mergeCell ref="BG5:BK6"/>
    <mergeCell ref="AS8:AS10"/>
    <mergeCell ref="AT8:AT10"/>
    <mergeCell ref="AU8:AU10"/>
    <mergeCell ref="AV8:AV10"/>
    <mergeCell ref="AW8:AW10"/>
    <mergeCell ref="CC4:CG4"/>
    <mergeCell ref="A5:A7"/>
    <mergeCell ref="B5:B7"/>
    <mergeCell ref="CC5:CG6"/>
    <mergeCell ref="R8:R10"/>
    <mergeCell ref="S8:S10"/>
    <mergeCell ref="K8:K10"/>
    <mergeCell ref="L8:L10"/>
    <mergeCell ref="M8:M10"/>
    <mergeCell ref="N8:N10"/>
    <mergeCell ref="O8:O10"/>
    <mergeCell ref="P8:P10"/>
    <mergeCell ref="Q8:Q10"/>
    <mergeCell ref="AZ8:AZ10"/>
    <mergeCell ref="BA8:BA10"/>
    <mergeCell ref="AT5:BA6"/>
    <mergeCell ref="J6:K7"/>
    <mergeCell ref="M6:M7"/>
    <mergeCell ref="AU7:AV7"/>
    <mergeCell ref="AX7:AY7"/>
    <mergeCell ref="A1:A3"/>
    <mergeCell ref="B1:H1"/>
    <mergeCell ref="B2:H2"/>
    <mergeCell ref="B3:H3"/>
    <mergeCell ref="D5:M5"/>
    <mergeCell ref="S5:S7"/>
    <mergeCell ref="T5:AS5"/>
    <mergeCell ref="T6:Z6"/>
    <mergeCell ref="AA6:AP6"/>
    <mergeCell ref="AQ6:AQ7"/>
    <mergeCell ref="AR6:AR7"/>
    <mergeCell ref="AS6:AS7"/>
  </mergeCells>
  <conditionalFormatting sqref="I8 I11 AV11">
    <cfRule type="cellIs" dxfId="2188" priority="1" operator="equal">
      <formula>"RARA VEZ"</formula>
    </cfRule>
  </conditionalFormatting>
  <conditionalFormatting sqref="I8 I11 AV11">
    <cfRule type="cellIs" dxfId="2187" priority="2" operator="equal">
      <formula>"IMPROBABLE"</formula>
    </cfRule>
  </conditionalFormatting>
  <conditionalFormatting sqref="I8 I11 AV11">
    <cfRule type="cellIs" dxfId="2186" priority="3" operator="equal">
      <formula>"POSIBLE"</formula>
    </cfRule>
  </conditionalFormatting>
  <conditionalFormatting sqref="I8 I11 AV11">
    <cfRule type="cellIs" dxfId="2185" priority="4" operator="equal">
      <formula>"PROBABLE"</formula>
    </cfRule>
  </conditionalFormatting>
  <conditionalFormatting sqref="I8 I11 AV11">
    <cfRule type="cellIs" dxfId="2184" priority="5" operator="equal">
      <formula>"CASI SEGURO"</formula>
    </cfRule>
  </conditionalFormatting>
  <conditionalFormatting sqref="K8:L8 K11:L11 AY11:AZ11">
    <cfRule type="containsText" dxfId="2183" priority="6" stopIfTrue="1" operator="containsText" text="ALTA">
      <formula>NOT(ISERROR(SEARCH(("ALTA"),(K8))))</formula>
    </cfRule>
  </conditionalFormatting>
  <conditionalFormatting sqref="K8:L8 K11:L11 AY11:AZ11">
    <cfRule type="containsText" dxfId="2182" priority="7" stopIfTrue="1" operator="containsText" text="MEDIA">
      <formula>NOT(ISERROR(SEARCH(("MEDIA"),(K8))))</formula>
    </cfRule>
  </conditionalFormatting>
  <conditionalFormatting sqref="K8:L8 K11:L11 AY11:AZ11">
    <cfRule type="containsText" dxfId="2181" priority="8" stopIfTrue="1" operator="containsText" text="BAJA">
      <formula>NOT(ISERROR(SEARCH(("BAJA"),(K8))))</formula>
    </cfRule>
  </conditionalFormatting>
  <conditionalFormatting sqref="K8:L8 K11:L11 AY11:AZ11">
    <cfRule type="containsText" dxfId="2180" priority="9" stopIfTrue="1" operator="containsText" text="ALTO">
      <formula>NOT(ISERROR(SEARCH(("ALTO"),(K8))))</formula>
    </cfRule>
  </conditionalFormatting>
  <conditionalFormatting sqref="K8:L8 K11:L11 AY11:AZ11">
    <cfRule type="containsText" dxfId="2179" priority="10" stopIfTrue="1" operator="containsText" text="ALTO">
      <formula>NOT(ISERROR(SEARCH(("ALTO"),(K8))))</formula>
    </cfRule>
  </conditionalFormatting>
  <conditionalFormatting sqref="K8:L8 K11:L11 AY11:AZ11">
    <cfRule type="containsText" dxfId="2178" priority="11" stopIfTrue="1" operator="containsText" text="MEDIO">
      <formula>NOT(ISERROR(SEARCH(("MEDIO"),(K8))))</formula>
    </cfRule>
  </conditionalFormatting>
  <conditionalFormatting sqref="K8:L8 K11:L11 AY11:AZ11">
    <cfRule type="containsText" dxfId="2177" priority="12" stopIfTrue="1" operator="containsText" text="MEDIO">
      <formula>NOT(ISERROR(SEARCH(("MEDIO"),(K8))))</formula>
    </cfRule>
  </conditionalFormatting>
  <conditionalFormatting sqref="K8:L8 K11:L11 AY11:AZ11">
    <cfRule type="containsText" dxfId="2176" priority="13" stopIfTrue="1" operator="containsText" text="BAJO">
      <formula>NOT(ISERROR(SEARCH(("BAJO"),(K8))))</formula>
    </cfRule>
  </conditionalFormatting>
  <conditionalFormatting sqref="K8:L8 K11:L11 AY11:AZ11">
    <cfRule type="cellIs" dxfId="2175" priority="14" operator="equal">
      <formula>"INSIGNIFICANTE"</formula>
    </cfRule>
  </conditionalFormatting>
  <conditionalFormatting sqref="K8:L8 K11:L11 AY11:AZ11">
    <cfRule type="cellIs" dxfId="2174" priority="15" operator="equal">
      <formula>"MENOR"</formula>
    </cfRule>
  </conditionalFormatting>
  <conditionalFormatting sqref="K8:L8 K11:L11 AY11:AZ11">
    <cfRule type="cellIs" dxfId="2173" priority="16" operator="equal">
      <formula>"MODERADO"</formula>
    </cfRule>
  </conditionalFormatting>
  <conditionalFormatting sqref="K8:L8 K11:L11 AY11:AZ11">
    <cfRule type="cellIs" dxfId="2172" priority="17" operator="equal">
      <formula>"MAYOR"</formula>
    </cfRule>
  </conditionalFormatting>
  <conditionalFormatting sqref="K8:L8 K11:L11 AY11:AZ11">
    <cfRule type="cellIs" dxfId="2171" priority="18" operator="equal">
      <formula>"CATASTRÓFICO"</formula>
    </cfRule>
  </conditionalFormatting>
  <conditionalFormatting sqref="M8 M11 BA11">
    <cfRule type="cellIs" dxfId="2170" priority="19" operator="equal">
      <formula>"EXTREMA 5:5"</formula>
    </cfRule>
  </conditionalFormatting>
  <conditionalFormatting sqref="M8 M11 BA11">
    <cfRule type="cellIs" dxfId="2169" priority="20" operator="equal">
      <formula>"EXTREMA 4:5"</formula>
    </cfRule>
  </conditionalFormatting>
  <conditionalFormatting sqref="M8 M11 BA11">
    <cfRule type="cellIs" dxfId="2168" priority="21" operator="equal">
      <formula>"EXTREMA 3:5"</formula>
    </cfRule>
  </conditionalFormatting>
  <conditionalFormatting sqref="M8 M11 BA11">
    <cfRule type="cellIs" dxfId="2167" priority="22" operator="equal">
      <formula>"EXTREMA 2:5"</formula>
    </cfRule>
  </conditionalFormatting>
  <conditionalFormatting sqref="M8 M11 BA11">
    <cfRule type="cellIs" dxfId="2166" priority="23" operator="equal">
      <formula>"EXTREMA 5:4"</formula>
    </cfRule>
  </conditionalFormatting>
  <conditionalFormatting sqref="M8 M11 BA11">
    <cfRule type="cellIs" dxfId="2165" priority="24" operator="equal">
      <formula>"EXTREMA 4:4"</formula>
    </cfRule>
  </conditionalFormatting>
  <conditionalFormatting sqref="M8 M11 BA11">
    <cfRule type="cellIs" dxfId="2164" priority="25" operator="equal">
      <formula>"EXTREMA 3:4"</formula>
    </cfRule>
  </conditionalFormatting>
  <conditionalFormatting sqref="M8 M11 BA11">
    <cfRule type="cellIs" dxfId="2163" priority="26" operator="equal">
      <formula>"EXTREMA 5:3"</formula>
    </cfRule>
  </conditionalFormatting>
  <conditionalFormatting sqref="M8 M11 BA11">
    <cfRule type="cellIs" dxfId="2162" priority="27" operator="equal">
      <formula>"ALTA 1:5"</formula>
    </cfRule>
  </conditionalFormatting>
  <conditionalFormatting sqref="M8 M11 BA11">
    <cfRule type="cellIs" dxfId="2161" priority="28" operator="equal">
      <formula>"ALTA 2:4"</formula>
    </cfRule>
  </conditionalFormatting>
  <conditionalFormatting sqref="M8 M11 BA11">
    <cfRule type="cellIs" dxfId="2160" priority="29" operator="equal">
      <formula>"ALTA 1:4"</formula>
    </cfRule>
  </conditionalFormatting>
  <conditionalFormatting sqref="M8 M11 BA11">
    <cfRule type="cellIs" dxfId="2159" priority="30" operator="equal">
      <formula>"ALTA 4:3"</formula>
    </cfRule>
  </conditionalFormatting>
  <conditionalFormatting sqref="M8 M11 BA11">
    <cfRule type="cellIs" dxfId="2158" priority="31" operator="equal">
      <formula>"ALTA 3:3"</formula>
    </cfRule>
  </conditionalFormatting>
  <conditionalFormatting sqref="M8 M11 BA11">
    <cfRule type="cellIs" dxfId="2157" priority="32" operator="equal">
      <formula>"ALTA 5:2"</formula>
    </cfRule>
  </conditionalFormatting>
  <conditionalFormatting sqref="M8 M11 BA11">
    <cfRule type="cellIs" dxfId="2156" priority="33" operator="equal">
      <formula>"ALTA 4:2"</formula>
    </cfRule>
  </conditionalFormatting>
  <conditionalFormatting sqref="M8 M11 BA11">
    <cfRule type="cellIs" dxfId="2155" priority="34" operator="equal">
      <formula>"ALTA 5:1"</formula>
    </cfRule>
  </conditionalFormatting>
  <conditionalFormatting sqref="M8 M11 BA11">
    <cfRule type="cellIs" dxfId="2154" priority="35" operator="equal">
      <formula>"MODERADA 2:3"</formula>
    </cfRule>
  </conditionalFormatting>
  <conditionalFormatting sqref="M8 M11 BA11">
    <cfRule type="cellIs" dxfId="2153" priority="36" operator="equal">
      <formula>"MODERADA 1:3"</formula>
    </cfRule>
  </conditionalFormatting>
  <conditionalFormatting sqref="M8 M11 BA11">
    <cfRule type="cellIs" dxfId="2152" priority="37" operator="equal">
      <formula>"MODERADA 3:2"</formula>
    </cfRule>
  </conditionalFormatting>
  <conditionalFormatting sqref="M8 M11 BA11">
    <cfRule type="cellIs" dxfId="2151" priority="38" operator="equal">
      <formula>"MODERADA 4:1"</formula>
    </cfRule>
  </conditionalFormatting>
  <conditionalFormatting sqref="M8 M11 BA11">
    <cfRule type="cellIs" dxfId="2150" priority="39" operator="equal">
      <formula>"BAJA 2:2"</formula>
    </cfRule>
  </conditionalFormatting>
  <conditionalFormatting sqref="M8 M11 BA11">
    <cfRule type="cellIs" dxfId="2149" priority="40" operator="equal">
      <formula>"BAJA 1:2"</formula>
    </cfRule>
  </conditionalFormatting>
  <conditionalFormatting sqref="M8 M11 BA11">
    <cfRule type="cellIs" dxfId="2148" priority="41" operator="equal">
      <formula>"BAJA 3:1"</formula>
    </cfRule>
  </conditionalFormatting>
  <conditionalFormatting sqref="M8 M11 BA11">
    <cfRule type="cellIs" dxfId="2147" priority="42" operator="equal">
      <formula>"BAJA 2:1"</formula>
    </cfRule>
  </conditionalFormatting>
  <conditionalFormatting sqref="M8 M11 BA11">
    <cfRule type="cellIs" dxfId="2146" priority="43" operator="equal">
      <formula>"BAJA 1:1"</formula>
    </cfRule>
  </conditionalFormatting>
  <conditionalFormatting sqref="AV8">
    <cfRule type="cellIs" dxfId="2145" priority="44" operator="equal">
      <formula>"RARA VEZ"</formula>
    </cfRule>
  </conditionalFormatting>
  <conditionalFormatting sqref="AV8">
    <cfRule type="cellIs" dxfId="2144" priority="45" operator="equal">
      <formula>"IMPROBABLE"</formula>
    </cfRule>
  </conditionalFormatting>
  <conditionalFormatting sqref="AV8">
    <cfRule type="cellIs" dxfId="2143" priority="46" operator="equal">
      <formula>"POSIBLE"</formula>
    </cfRule>
  </conditionalFormatting>
  <conditionalFormatting sqref="AV8">
    <cfRule type="cellIs" dxfId="2142" priority="47" operator="equal">
      <formula>"PROBABLE"</formula>
    </cfRule>
  </conditionalFormatting>
  <conditionalFormatting sqref="AV8">
    <cfRule type="cellIs" dxfId="2141" priority="48" operator="equal">
      <formula>"CASI SEGURO"</formula>
    </cfRule>
  </conditionalFormatting>
  <conditionalFormatting sqref="AY8">
    <cfRule type="containsText" dxfId="2140" priority="49" stopIfTrue="1" operator="containsText" text="ALTA">
      <formula>NOT(ISERROR(SEARCH(("ALTA"),(AY8))))</formula>
    </cfRule>
  </conditionalFormatting>
  <conditionalFormatting sqref="AY8">
    <cfRule type="containsText" dxfId="2139" priority="50" stopIfTrue="1" operator="containsText" text="MEDIA">
      <formula>NOT(ISERROR(SEARCH(("MEDIA"),(AY8))))</formula>
    </cfRule>
  </conditionalFormatting>
  <conditionalFormatting sqref="AY8">
    <cfRule type="containsText" dxfId="2138" priority="51" stopIfTrue="1" operator="containsText" text="BAJA">
      <formula>NOT(ISERROR(SEARCH(("BAJA"),(AY8))))</formula>
    </cfRule>
  </conditionalFormatting>
  <conditionalFormatting sqref="AY8">
    <cfRule type="containsText" dxfId="2137" priority="52" stopIfTrue="1" operator="containsText" text="ALTO">
      <formula>NOT(ISERROR(SEARCH(("ALTO"),(AY8))))</formula>
    </cfRule>
  </conditionalFormatting>
  <conditionalFormatting sqref="AY8">
    <cfRule type="containsText" dxfId="2136" priority="53" stopIfTrue="1" operator="containsText" text="ALTO">
      <formula>NOT(ISERROR(SEARCH(("ALTO"),(AY8))))</formula>
    </cfRule>
  </conditionalFormatting>
  <conditionalFormatting sqref="AY8">
    <cfRule type="containsText" dxfId="2135" priority="54" stopIfTrue="1" operator="containsText" text="MEDIO">
      <formula>NOT(ISERROR(SEARCH(("MEDIO"),(AY8))))</formula>
    </cfRule>
  </conditionalFormatting>
  <conditionalFormatting sqref="AY8">
    <cfRule type="containsText" dxfId="2134" priority="55" stopIfTrue="1" operator="containsText" text="MEDIO">
      <formula>NOT(ISERROR(SEARCH(("MEDIO"),(AY8))))</formula>
    </cfRule>
  </conditionalFormatting>
  <conditionalFormatting sqref="AY8">
    <cfRule type="containsText" dxfId="2133" priority="56" stopIfTrue="1" operator="containsText" text="BAJO">
      <formula>NOT(ISERROR(SEARCH(("BAJO"),(AY8))))</formula>
    </cfRule>
  </conditionalFormatting>
  <conditionalFormatting sqref="AY8">
    <cfRule type="cellIs" dxfId="2132" priority="57" operator="equal">
      <formula>"INSIGNIFICANTE"</formula>
    </cfRule>
  </conditionalFormatting>
  <conditionalFormatting sqref="AY8">
    <cfRule type="cellIs" dxfId="2131" priority="58" operator="equal">
      <formula>"MENOR"</formula>
    </cfRule>
  </conditionalFormatting>
  <conditionalFormatting sqref="AY8">
    <cfRule type="cellIs" dxfId="2130" priority="59" operator="equal">
      <formula>"MODERADO"</formula>
    </cfRule>
  </conditionalFormatting>
  <conditionalFormatting sqref="AY8">
    <cfRule type="cellIs" dxfId="2129" priority="60" operator="equal">
      <formula>"MAYOR"</formula>
    </cfRule>
  </conditionalFormatting>
  <conditionalFormatting sqref="AY8">
    <cfRule type="cellIs" dxfId="2128" priority="61" operator="equal">
      <formula>"CATASTRÓFICO"</formula>
    </cfRule>
  </conditionalFormatting>
  <conditionalFormatting sqref="BA8">
    <cfRule type="cellIs" dxfId="2127" priority="62" operator="equal">
      <formula>"EXTREMA 5:5"</formula>
    </cfRule>
  </conditionalFormatting>
  <conditionalFormatting sqref="BA8">
    <cfRule type="cellIs" dxfId="2126" priority="63" operator="equal">
      <formula>"EXTREMA 4:5"</formula>
    </cfRule>
  </conditionalFormatting>
  <conditionalFormatting sqref="BA8">
    <cfRule type="cellIs" dxfId="2125" priority="64" operator="equal">
      <formula>"EXTREMA 3:5"</formula>
    </cfRule>
  </conditionalFormatting>
  <conditionalFormatting sqref="BA8">
    <cfRule type="cellIs" dxfId="2124" priority="65" operator="equal">
      <formula>"EXTREMA 2:5"</formula>
    </cfRule>
  </conditionalFormatting>
  <conditionalFormatting sqref="BA8">
    <cfRule type="cellIs" dxfId="2123" priority="66" operator="equal">
      <formula>"EXTREMA 5:4"</formula>
    </cfRule>
  </conditionalFormatting>
  <conditionalFormatting sqref="BA8">
    <cfRule type="cellIs" dxfId="2122" priority="67" operator="equal">
      <formula>"EXTREMA 4:4"</formula>
    </cfRule>
  </conditionalFormatting>
  <conditionalFormatting sqref="BA8">
    <cfRule type="cellIs" dxfId="2121" priority="68" operator="equal">
      <formula>"EXTREMA 3:4"</formula>
    </cfRule>
  </conditionalFormatting>
  <conditionalFormatting sqref="BA8">
    <cfRule type="cellIs" dxfId="2120" priority="69" operator="equal">
      <formula>"EXTREMA 5:3"</formula>
    </cfRule>
  </conditionalFormatting>
  <conditionalFormatting sqref="BA8">
    <cfRule type="cellIs" dxfId="2119" priority="70" operator="equal">
      <formula>"ALTA 1:5"</formula>
    </cfRule>
  </conditionalFormatting>
  <conditionalFormatting sqref="BA8">
    <cfRule type="cellIs" dxfId="2118" priority="71" operator="equal">
      <formula>"ALTA 2:4"</formula>
    </cfRule>
  </conditionalFormatting>
  <conditionalFormatting sqref="BA8">
    <cfRule type="cellIs" dxfId="2117" priority="72" operator="equal">
      <formula>"ALTA 1:4"</formula>
    </cfRule>
  </conditionalFormatting>
  <conditionalFormatting sqref="BA8">
    <cfRule type="cellIs" dxfId="2116" priority="73" operator="equal">
      <formula>"ALTA 4:3"</formula>
    </cfRule>
  </conditionalFormatting>
  <conditionalFormatting sqref="BA8">
    <cfRule type="cellIs" dxfId="2115" priority="74" operator="equal">
      <formula>"ALTA 3:3"</formula>
    </cfRule>
  </conditionalFormatting>
  <conditionalFormatting sqref="BA8">
    <cfRule type="cellIs" dxfId="2114" priority="75" operator="equal">
      <formula>"ALTA 5:2"</formula>
    </cfRule>
  </conditionalFormatting>
  <conditionalFormatting sqref="BA8">
    <cfRule type="cellIs" dxfId="2113" priority="76" operator="equal">
      <formula>"ALTA 4:2"</formula>
    </cfRule>
  </conditionalFormatting>
  <conditionalFormatting sqref="BA8">
    <cfRule type="cellIs" dxfId="2112" priority="77" operator="equal">
      <formula>"ALTA 5:1"</formula>
    </cfRule>
  </conditionalFormatting>
  <conditionalFormatting sqref="BA8">
    <cfRule type="cellIs" dxfId="2111" priority="78" operator="equal">
      <formula>"MODERADA 2:3"</formula>
    </cfRule>
  </conditionalFormatting>
  <conditionalFormatting sqref="BA8">
    <cfRule type="cellIs" dxfId="2110" priority="79" operator="equal">
      <formula>"MODERADA 1:3"</formula>
    </cfRule>
  </conditionalFormatting>
  <conditionalFormatting sqref="BA8">
    <cfRule type="cellIs" dxfId="2109" priority="80" operator="equal">
      <formula>"MODERADA 3:2"</formula>
    </cfRule>
  </conditionalFormatting>
  <conditionalFormatting sqref="BA8">
    <cfRule type="cellIs" dxfId="2108" priority="81" operator="equal">
      <formula>"MODERADA 4:1"</formula>
    </cfRule>
  </conditionalFormatting>
  <conditionalFormatting sqref="BA8">
    <cfRule type="cellIs" dxfId="2107" priority="82" operator="equal">
      <formula>"BAJA 2:2"</formula>
    </cfRule>
  </conditionalFormatting>
  <conditionalFormatting sqref="BA8">
    <cfRule type="cellIs" dxfId="2106" priority="83" operator="equal">
      <formula>"BAJA 1:2"</formula>
    </cfRule>
  </conditionalFormatting>
  <conditionalFormatting sqref="BA8">
    <cfRule type="cellIs" dxfId="2105" priority="84" operator="equal">
      <formula>"BAJA 3:1"</formula>
    </cfRule>
  </conditionalFormatting>
  <conditionalFormatting sqref="BA8">
    <cfRule type="cellIs" dxfId="2104" priority="85" operator="equal">
      <formula>"BAJA 2:1"</formula>
    </cfRule>
  </conditionalFormatting>
  <conditionalFormatting sqref="BA8">
    <cfRule type="cellIs" dxfId="2103" priority="86" operator="equal">
      <formula>"BAJA 1:1"</formula>
    </cfRule>
  </conditionalFormatting>
  <conditionalFormatting sqref="AZ8">
    <cfRule type="containsText" dxfId="2102" priority="87" stopIfTrue="1" operator="containsText" text="ALTA">
      <formula>NOT(ISERROR(SEARCH(("ALTA"),(AZ8))))</formula>
    </cfRule>
  </conditionalFormatting>
  <conditionalFormatting sqref="AZ8">
    <cfRule type="containsText" dxfId="2101" priority="88" stopIfTrue="1" operator="containsText" text="MEDIA">
      <formula>NOT(ISERROR(SEARCH(("MEDIA"),(AZ8))))</formula>
    </cfRule>
  </conditionalFormatting>
  <conditionalFormatting sqref="AZ8">
    <cfRule type="containsText" dxfId="2100" priority="89" stopIfTrue="1" operator="containsText" text="BAJA">
      <formula>NOT(ISERROR(SEARCH(("BAJA"),(AZ8))))</formula>
    </cfRule>
  </conditionalFormatting>
  <conditionalFormatting sqref="AZ8">
    <cfRule type="containsText" dxfId="2099" priority="90" stopIfTrue="1" operator="containsText" text="ALTO">
      <formula>NOT(ISERROR(SEARCH(("ALTO"),(AZ8))))</formula>
    </cfRule>
  </conditionalFormatting>
  <conditionalFormatting sqref="AZ8">
    <cfRule type="containsText" dxfId="2098" priority="91" stopIfTrue="1" operator="containsText" text="ALTO">
      <formula>NOT(ISERROR(SEARCH(("ALTO"),(AZ8))))</formula>
    </cfRule>
  </conditionalFormatting>
  <conditionalFormatting sqref="AZ8">
    <cfRule type="containsText" dxfId="2097" priority="92" stopIfTrue="1" operator="containsText" text="MEDIO">
      <formula>NOT(ISERROR(SEARCH(("MEDIO"),(AZ8))))</formula>
    </cfRule>
  </conditionalFormatting>
  <conditionalFormatting sqref="AZ8">
    <cfRule type="containsText" dxfId="2096" priority="93" stopIfTrue="1" operator="containsText" text="MEDIO">
      <formula>NOT(ISERROR(SEARCH(("MEDIO"),(AZ8))))</formula>
    </cfRule>
  </conditionalFormatting>
  <conditionalFormatting sqref="AZ8">
    <cfRule type="containsText" dxfId="2095" priority="94" stopIfTrue="1" operator="containsText" text="BAJO">
      <formula>NOT(ISERROR(SEARCH(("BAJO"),(AZ8))))</formula>
    </cfRule>
  </conditionalFormatting>
  <conditionalFormatting sqref="AZ8">
    <cfRule type="cellIs" dxfId="2094" priority="95" operator="equal">
      <formula>"INSIGNIFICANTE"</formula>
    </cfRule>
  </conditionalFormatting>
  <conditionalFormatting sqref="AZ8">
    <cfRule type="cellIs" dxfId="2093" priority="96" operator="equal">
      <formula>"MENOR"</formula>
    </cfRule>
  </conditionalFormatting>
  <conditionalFormatting sqref="AZ8">
    <cfRule type="cellIs" dxfId="2092" priority="97" operator="equal">
      <formula>"MODERADO"</formula>
    </cfRule>
  </conditionalFormatting>
  <conditionalFormatting sqref="AZ8">
    <cfRule type="cellIs" dxfId="2091" priority="98" operator="equal">
      <formula>"MAYOR"</formula>
    </cfRule>
  </conditionalFormatting>
  <conditionalFormatting sqref="AZ8">
    <cfRule type="cellIs" dxfId="2090" priority="99" operator="equal">
      <formula>"CATASTRÓFICO"</formula>
    </cfRule>
  </conditionalFormatting>
  <dataValidations count="13">
    <dataValidation type="list" allowBlank="1" showInputMessage="1" showErrorMessage="1" prompt="CALIFIQUE - 1 - Insignificante_x000a_2 - Menor_x000a_3 - Moderado_x000a_4 - Mayor_x000a_5 - Catastrófico" sqref="J8 AX8 J11 AX11" xr:uid="{00000000-0002-0000-0800-000000000000}">
      <formula1>$AI$13:$AI$17</formula1>
    </dataValidation>
    <dataValidation type="list" allowBlank="1" showErrorMessage="1" sqref="AM8:AM11" xr:uid="{00000000-0002-0000-0800-000001000000}">
      <formula1>$AM$83:$AM$85</formula1>
    </dataValidation>
    <dataValidation type="list" allowBlank="1" showInputMessage="1" showErrorMessage="1" prompt="Seleccione el tipo de riesgo de acuerdo a la lista desplegable" sqref="G8 G11" xr:uid="{00000000-0002-0000-0800-000002000000}">
      <formula1>$AH$13:$AH$22</formula1>
    </dataValidation>
    <dataValidation type="list" allowBlank="1" showErrorMessage="1" sqref="AQ8:AS8 AQ9:AR10 AQ11:AS11" xr:uid="{00000000-0002-0000-0800-000003000000}">
      <formula1>$AQ$83:$AQ$85</formula1>
    </dataValidation>
    <dataValidation type="list" allowBlank="1" showErrorMessage="1" sqref="AG8:AG11" xr:uid="{00000000-0002-0000-0800-000004000000}">
      <formula1>$AG$83:$AG$85</formula1>
    </dataValidation>
    <dataValidation type="list" allowBlank="1" showErrorMessage="1" sqref="AI8:AI11" xr:uid="{00000000-0002-0000-0800-000005000000}">
      <formula1>$AI$83:$AI$84</formula1>
    </dataValidation>
    <dataValidation type="list" allowBlank="1" showErrorMessage="1" sqref="AT8 AW8 AT11 AW11" xr:uid="{00000000-0002-0000-0800-000006000000}">
      <formula1>$AT$83:$AT$85</formula1>
    </dataValidation>
    <dataValidation type="list" allowBlank="1" showErrorMessage="1" sqref="AK8:AK11" xr:uid="{00000000-0002-0000-0800-000007000000}">
      <formula1>$AK$83:$AK$84</formula1>
    </dataValidation>
    <dataValidation type="list" allowBlank="1" showErrorMessage="1" sqref="AA8:AA11" xr:uid="{00000000-0002-0000-0800-000008000000}">
      <formula1>$AA$83:$AA$84</formula1>
    </dataValidation>
    <dataValidation type="list" allowBlank="1" showInputMessage="1" prompt="CALIFIQUE - 1 - Rara vez_x000a_2 - Improbable_x000a_3 - Posible_x000a_4 - Probable_x000a_5 - Casi Seguro_x000a_" sqref="H8 AU8 H11 AU11" xr:uid="{00000000-0002-0000-0800-000009000000}">
      <formula1>$AI$13:$AI$17</formula1>
    </dataValidation>
    <dataValidation type="list" allowBlank="1" showErrorMessage="1" sqref="S8 S11" xr:uid="{00000000-0002-0000-0800-00000A000000}">
      <formula1>$S$15:$S$18</formula1>
    </dataValidation>
    <dataValidation type="list" allowBlank="1" showErrorMessage="1" sqref="AE8:AE11" xr:uid="{00000000-0002-0000-0800-00000B000000}">
      <formula1>$AE$83:$AE$84</formula1>
    </dataValidation>
    <dataValidation type="list" allowBlank="1" showErrorMessage="1" sqref="AC8:AC11" xr:uid="{00000000-0002-0000-0800-00000C000000}">
      <formula1>$AC$83:$AC$84</formula1>
    </dataValidation>
  </dataValidations>
  <pageMargins left="0.7" right="0.7" top="0.75" bottom="0.75" header="0" footer="0"/>
  <pageSetup paperSize="9" orientation="portrait"/>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30</vt:i4>
      </vt:variant>
    </vt:vector>
  </HeadingPairs>
  <TitlesOfParts>
    <vt:vector size="48" baseType="lpstr">
      <vt:lpstr>Contexto</vt:lpstr>
      <vt:lpstr>Comunicación Estratégica</vt:lpstr>
      <vt:lpstr>Atención ciudadanía</vt:lpstr>
      <vt:lpstr>Talento Humano </vt:lpstr>
      <vt:lpstr>Gestión Documental</vt:lpstr>
      <vt:lpstr>Bienes e infraestructura</vt:lpstr>
      <vt:lpstr>Control Disciplinario I</vt:lpstr>
      <vt:lpstr>Financiera</vt:lpstr>
      <vt:lpstr>Sistemas de Informaciòn y tec</vt:lpstr>
      <vt:lpstr>Gestión Contractual </vt:lpstr>
      <vt:lpstr>Divulgación y Apropiación</vt:lpstr>
      <vt:lpstr>Gestión Territorial</vt:lpstr>
      <vt:lpstr>Protección e Intervención</vt:lpstr>
      <vt:lpstr>Seguimiento y Evaluación</vt:lpstr>
      <vt:lpstr>Gestión Jurídica</vt:lpstr>
      <vt:lpstr>Fortalecimiento del SIG </vt:lpstr>
      <vt:lpstr>Direccionamiento Estratégico</vt:lpstr>
      <vt:lpstr>Datos</vt:lpstr>
      <vt:lpstr>Direccionamiento_Estrategico</vt:lpstr>
      <vt:lpstr>disminuye</vt:lpstr>
      <vt:lpstr>'Gestión Jurídica'!exis</vt:lpstr>
      <vt:lpstr>exis</vt:lpstr>
      <vt:lpstr>'Gestión Jurídica'!exisc</vt:lpstr>
      <vt:lpstr>exisc</vt:lpstr>
      <vt:lpstr>'Gestión Jurídica'!exisc23</vt:lpstr>
      <vt:lpstr>exisc23</vt:lpstr>
      <vt:lpstr>'Gestión Jurídica'!Gestión_de_Divulgación</vt:lpstr>
      <vt:lpstr>'Gestión Jurídica'!imp</vt:lpstr>
      <vt:lpstr>imp</vt:lpstr>
      <vt:lpstr>'Gestión Jurídica'!ind</vt:lpstr>
      <vt:lpstr>ind</vt:lpstr>
      <vt:lpstr>mproc</vt:lpstr>
      <vt:lpstr>'Gestión Jurídica'!Ninguno</vt:lpstr>
      <vt:lpstr>no</vt:lpstr>
      <vt:lpstr>noaplica</vt:lpstr>
      <vt:lpstr>pcinco</vt:lpstr>
      <vt:lpstr>pdos</vt:lpstr>
      <vt:lpstr>pocho</vt:lpstr>
      <vt:lpstr>pquince</vt:lpstr>
      <vt:lpstr>'Gestión Jurídica'!prob</vt:lpstr>
      <vt:lpstr>prob</vt:lpstr>
      <vt:lpstr>proc</vt:lpstr>
      <vt:lpstr>pseis</vt:lpstr>
      <vt:lpstr>ptres</vt:lpstr>
      <vt:lpstr>puno</vt:lpstr>
      <vt:lpstr>resto</vt:lpstr>
      <vt:lpstr>'Gestión Jurídica'!tip</vt:lpstr>
      <vt:lpstr>tip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Vergara</dc:creator>
  <cp:lastModifiedBy>Fernando Vergara</cp:lastModifiedBy>
  <dcterms:created xsi:type="dcterms:W3CDTF">2020-09-09T00:38:24Z</dcterms:created>
  <dcterms:modified xsi:type="dcterms:W3CDTF">2021-05-10T13:26:05Z</dcterms:modified>
</cp:coreProperties>
</file>