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3er Trimetre 2021\"/>
    </mc:Choice>
  </mc:AlternateContent>
  <bookViews>
    <workbookView xWindow="0" yWindow="0" windowWidth="20490" windowHeight="8940"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Estratégicas'!$B$8:$BI$148</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workbook>
</file>

<file path=xl/calcChain.xml><?xml version="1.0" encoding="utf-8"?>
<calcChain xmlns="http://schemas.openxmlformats.org/spreadsheetml/2006/main">
  <c r="AQ37" i="3" l="1"/>
  <c r="AQ20" i="3" l="1"/>
  <c r="AQ21" i="3"/>
  <c r="AQ22" i="3"/>
  <c r="AQ23" i="3"/>
  <c r="AQ24" i="3"/>
  <c r="AU21" i="3"/>
  <c r="AU22" i="3"/>
  <c r="AU23" i="3"/>
  <c r="AU24" i="3"/>
  <c r="AJ21" i="3"/>
  <c r="AJ22" i="3"/>
  <c r="AJ23" i="3"/>
  <c r="AJ24" i="3"/>
  <c r="Y21" i="3"/>
  <c r="Y22" i="3"/>
  <c r="Y23" i="3"/>
  <c r="Y24" i="3"/>
  <c r="N21" i="3"/>
  <c r="N22" i="3"/>
  <c r="N23" i="3"/>
  <c r="N24" i="3"/>
  <c r="BF39" i="3"/>
  <c r="BF40" i="3"/>
  <c r="BH40" i="3" s="1"/>
  <c r="BF43" i="3"/>
  <c r="BG39" i="3"/>
  <c r="BG40" i="3"/>
  <c r="BG41" i="3"/>
  <c r="BG42" i="3"/>
  <c r="BH39" i="3"/>
  <c r="BH43" i="3"/>
  <c r="BC39" i="3"/>
  <c r="BC40" i="3"/>
  <c r="BC41" i="3"/>
  <c r="BC42" i="3"/>
  <c r="AR39" i="3"/>
  <c r="AR40" i="3"/>
  <c r="AR41" i="3"/>
  <c r="AR42" i="3"/>
  <c r="AQ39" i="3"/>
  <c r="AQ40" i="3"/>
  <c r="AQ41" i="3"/>
  <c r="AQ42" i="3"/>
  <c r="AU42" i="3"/>
  <c r="BF42" i="3" s="1"/>
  <c r="BH42" i="3" s="1"/>
  <c r="AU41" i="3"/>
  <c r="BF41" i="3" s="1"/>
  <c r="BH41" i="3" s="1"/>
  <c r="AU40" i="3"/>
  <c r="AU39" i="3"/>
  <c r="AU38" i="3"/>
  <c r="AU33" i="3"/>
  <c r="AU37" i="3"/>
  <c r="BB39" i="3"/>
  <c r="BB40" i="3"/>
  <c r="BB41" i="3"/>
  <c r="BB42" i="3"/>
  <c r="AJ39" i="3"/>
  <c r="AJ40" i="3"/>
  <c r="AJ41" i="3"/>
  <c r="AJ42" i="3"/>
  <c r="AG39" i="3"/>
  <c r="AG40" i="3"/>
  <c r="AG41" i="3"/>
  <c r="AG42" i="3"/>
  <c r="AF39" i="3"/>
  <c r="AF40" i="3"/>
  <c r="AF41" i="3"/>
  <c r="AF42" i="3"/>
  <c r="Y39" i="3"/>
  <c r="Y40" i="3"/>
  <c r="Y41" i="3"/>
  <c r="Y42" i="3"/>
  <c r="V39" i="3"/>
  <c r="V40" i="3"/>
  <c r="V41" i="3"/>
  <c r="V42" i="3"/>
  <c r="U39" i="3"/>
  <c r="U40" i="3"/>
  <c r="U41" i="3"/>
  <c r="U42" i="3"/>
  <c r="N39" i="3"/>
  <c r="N40" i="3"/>
  <c r="N41" i="3"/>
  <c r="N42" i="3"/>
  <c r="AF35" i="3" l="1"/>
  <c r="AF36" i="3"/>
  <c r="AF37" i="3"/>
  <c r="AF38" i="3"/>
  <c r="AF33" i="3"/>
  <c r="AF34" i="3"/>
  <c r="V21" i="3"/>
  <c r="V22" i="3"/>
  <c r="V23" i="3"/>
  <c r="V24" i="3"/>
  <c r="AG21" i="3"/>
  <c r="AG22" i="3"/>
  <c r="AG23" i="3"/>
  <c r="AG24" i="3"/>
  <c r="BG18" i="3" l="1"/>
  <c r="N7" i="3" l="1"/>
  <c r="E3" i="5" s="1"/>
  <c r="U38" i="3" l="1"/>
  <c r="U37" i="3"/>
  <c r="U36" i="3"/>
  <c r="V35" i="3"/>
  <c r="V34" i="3"/>
  <c r="U33" i="3"/>
  <c r="U20" i="3"/>
  <c r="U19" i="3"/>
  <c r="U18" i="3"/>
  <c r="U17" i="3"/>
  <c r="U16" i="3"/>
  <c r="U15" i="3"/>
  <c r="U21" i="3" l="1"/>
  <c r="U22" i="3"/>
  <c r="U23" i="3"/>
  <c r="U24" i="3"/>
  <c r="BB19" i="3"/>
  <c r="BB20" i="3"/>
  <c r="BB21" i="3"/>
  <c r="BB22" i="3"/>
  <c r="BB23" i="3"/>
  <c r="AQ19" i="3"/>
  <c r="AR22" i="3"/>
  <c r="AF19" i="3"/>
  <c r="AG19" i="3" s="1"/>
  <c r="AF20" i="3"/>
  <c r="AG20" i="3" s="1"/>
  <c r="AR19" i="3"/>
  <c r="AR20" i="3"/>
  <c r="AR21" i="3"/>
  <c r="AR23" i="3"/>
  <c r="AR24" i="3"/>
  <c r="BC19" i="3"/>
  <c r="BC20" i="3"/>
  <c r="BC21" i="3"/>
  <c r="AG38" i="3"/>
  <c r="AG37" i="3"/>
  <c r="AG35" i="3"/>
  <c r="AG34" i="3"/>
  <c r="AG33" i="3"/>
  <c r="AR37" i="3"/>
  <c r="AR35" i="3"/>
  <c r="AR34" i="3"/>
  <c r="AR33" i="3"/>
  <c r="BC37" i="3"/>
  <c r="BC34" i="3"/>
  <c r="BC33" i="3"/>
  <c r="BC35" i="3"/>
  <c r="BG37" i="3"/>
  <c r="AJ37" i="3" l="1"/>
  <c r="Y37" i="3"/>
  <c r="N37" i="3"/>
  <c r="V37" i="3" l="1"/>
  <c r="BF37" i="3"/>
  <c r="BH37" i="3" s="1"/>
  <c r="BG35" i="3"/>
  <c r="AU35" i="3"/>
  <c r="BF35" i="3" s="1"/>
  <c r="BG34" i="3"/>
  <c r="AU34" i="3"/>
  <c r="BF34" i="3" s="1"/>
  <c r="Y34" i="3"/>
  <c r="BG33" i="3"/>
  <c r="Y33" i="3"/>
  <c r="N33" i="3"/>
  <c r="BF22" i="3"/>
  <c r="BG21" i="3"/>
  <c r="BG22" i="3"/>
  <c r="BF21" i="3"/>
  <c r="BG19" i="3"/>
  <c r="BG20" i="3"/>
  <c r="AU19" i="3"/>
  <c r="AU20" i="3"/>
  <c r="AJ19" i="3"/>
  <c r="AJ20" i="3"/>
  <c r="Y19" i="3"/>
  <c r="Y20" i="3"/>
  <c r="N19" i="3"/>
  <c r="V19" i="3" s="1"/>
  <c r="N20" i="3"/>
  <c r="V20" i="3" s="1"/>
  <c r="BH21" i="3" l="1"/>
  <c r="BF19" i="3"/>
  <c r="BF33" i="3"/>
  <c r="BH33" i="3"/>
  <c r="BF20" i="3"/>
  <c r="BH20" i="3" s="1"/>
  <c r="BH35" i="3"/>
  <c r="BH34" i="3"/>
  <c r="BH19" i="3"/>
  <c r="N51" i="3"/>
  <c r="N52" i="3"/>
  <c r="Y93" i="3"/>
  <c r="BV99" i="3"/>
  <c r="BW99" i="3" s="1"/>
  <c r="BT99" i="3"/>
  <c r="BP99" i="3"/>
  <c r="BQ99" i="3" s="1"/>
  <c r="BR99" i="3" s="1"/>
  <c r="BN99" i="3"/>
  <c r="BG99" i="3"/>
  <c r="BF99" i="3"/>
  <c r="BZ99" i="3" s="1"/>
  <c r="BC99" i="3"/>
  <c r="AR99" i="3"/>
  <c r="AG99" i="3"/>
  <c r="V99" i="3"/>
  <c r="BP98" i="3"/>
  <c r="BB98" i="3"/>
  <c r="AU98" i="3"/>
  <c r="AQ98" i="3"/>
  <c r="AJ98" i="3"/>
  <c r="BT98" i="3" s="1"/>
  <c r="AF98" i="3"/>
  <c r="Y98" i="3"/>
  <c r="BV98" i="3" s="1"/>
  <c r="BW98" i="3" s="1"/>
  <c r="U98" i="3"/>
  <c r="N98" i="3"/>
  <c r="BP97" i="3"/>
  <c r="BB97" i="3"/>
  <c r="AU97" i="3"/>
  <c r="AQ97" i="3"/>
  <c r="AJ97" i="3"/>
  <c r="BT97" i="3" s="1"/>
  <c r="AF97" i="3"/>
  <c r="Y97" i="3"/>
  <c r="BV97" i="3" s="1"/>
  <c r="U97" i="3"/>
  <c r="N97" i="3"/>
  <c r="BP96" i="3"/>
  <c r="BB96" i="3"/>
  <c r="AU96" i="3"/>
  <c r="AQ96" i="3"/>
  <c r="AJ96" i="3"/>
  <c r="BT96" i="3" s="1"/>
  <c r="AF96" i="3"/>
  <c r="Y96" i="3"/>
  <c r="BV96" i="3" s="1"/>
  <c r="BW96" i="3" s="1"/>
  <c r="U96" i="3"/>
  <c r="N96" i="3"/>
  <c r="BP95" i="3"/>
  <c r="BB95" i="3"/>
  <c r="AU95" i="3"/>
  <c r="AQ95" i="3"/>
  <c r="AJ95" i="3"/>
  <c r="BT95" i="3" s="1"/>
  <c r="AF95" i="3"/>
  <c r="Y95" i="3"/>
  <c r="BV95" i="3" s="1"/>
  <c r="BW95" i="3" s="1"/>
  <c r="U95" i="3"/>
  <c r="N95" i="3"/>
  <c r="BP94" i="3"/>
  <c r="BB94" i="3"/>
  <c r="AU94" i="3"/>
  <c r="AQ94" i="3"/>
  <c r="AJ94" i="3"/>
  <c r="AF94" i="3"/>
  <c r="Y94" i="3"/>
  <c r="BV94" i="3" s="1"/>
  <c r="U94" i="3"/>
  <c r="N94" i="3"/>
  <c r="BP93" i="3"/>
  <c r="BB93" i="3"/>
  <c r="AU93" i="3"/>
  <c r="AQ93" i="3"/>
  <c r="AJ93" i="3"/>
  <c r="BT93" i="3" s="1"/>
  <c r="AF93" i="3"/>
  <c r="U93" i="3"/>
  <c r="N93" i="3"/>
  <c r="BN93" i="3" s="1"/>
  <c r="B90" i="3"/>
  <c r="BS88" i="3"/>
  <c r="BS74" i="3" s="1"/>
  <c r="BM88" i="3"/>
  <c r="BM74" i="3" s="1"/>
  <c r="G88" i="3"/>
  <c r="BV85" i="3"/>
  <c r="BW85" i="3" s="1"/>
  <c r="BT85" i="3"/>
  <c r="BP85" i="3"/>
  <c r="BQ85" i="3" s="1"/>
  <c r="BR85" i="3" s="1"/>
  <c r="BN85" i="3"/>
  <c r="BG85" i="3"/>
  <c r="BF85" i="3"/>
  <c r="BZ85" i="3" s="1"/>
  <c r="BC85" i="3"/>
  <c r="AR85" i="3"/>
  <c r="AG85" i="3"/>
  <c r="V85" i="3"/>
  <c r="BP84" i="3"/>
  <c r="BB84" i="3"/>
  <c r="AU84" i="3"/>
  <c r="AQ84" i="3"/>
  <c r="AJ84" i="3"/>
  <c r="BT84" i="3" s="1"/>
  <c r="AF84" i="3"/>
  <c r="Y84" i="3"/>
  <c r="BV84" i="3" s="1"/>
  <c r="BW84" i="3" s="1"/>
  <c r="U84" i="3"/>
  <c r="N84" i="3"/>
  <c r="BP83" i="3"/>
  <c r="BB83" i="3"/>
  <c r="AU83" i="3"/>
  <c r="AQ83" i="3"/>
  <c r="AJ83" i="3"/>
  <c r="BT83" i="3" s="1"/>
  <c r="AF83" i="3"/>
  <c r="Y83" i="3"/>
  <c r="BV83" i="3" s="1"/>
  <c r="U83" i="3"/>
  <c r="N83" i="3"/>
  <c r="BP82" i="3"/>
  <c r="BB82" i="3"/>
  <c r="AU82" i="3"/>
  <c r="AQ82" i="3"/>
  <c r="AJ82" i="3"/>
  <c r="BT82" i="3" s="1"/>
  <c r="AF82" i="3"/>
  <c r="Y82" i="3"/>
  <c r="BV82" i="3" s="1"/>
  <c r="U82" i="3"/>
  <c r="N82" i="3"/>
  <c r="BN82" i="3" s="1"/>
  <c r="BP81" i="3"/>
  <c r="BB81" i="3"/>
  <c r="AU81" i="3"/>
  <c r="AQ81" i="3"/>
  <c r="AJ81" i="3"/>
  <c r="BT81" i="3" s="1"/>
  <c r="AF81" i="3"/>
  <c r="Y81" i="3"/>
  <c r="BV81" i="3" s="1"/>
  <c r="U81" i="3"/>
  <c r="N81" i="3"/>
  <c r="BP80" i="3"/>
  <c r="BB80" i="3"/>
  <c r="AU80" i="3"/>
  <c r="AQ80" i="3"/>
  <c r="AJ80" i="3"/>
  <c r="AF80" i="3"/>
  <c r="Y80" i="3"/>
  <c r="BV80" i="3" s="1"/>
  <c r="U80" i="3"/>
  <c r="N80" i="3"/>
  <c r="BP79" i="3"/>
  <c r="BB79" i="3"/>
  <c r="AU79" i="3"/>
  <c r="AQ79" i="3"/>
  <c r="AJ79" i="3"/>
  <c r="BT79" i="3" s="1"/>
  <c r="AF79" i="3"/>
  <c r="Y79" i="3"/>
  <c r="BV79" i="3" s="1"/>
  <c r="U79" i="3"/>
  <c r="N79" i="3"/>
  <c r="BN79" i="3" s="1"/>
  <c r="B76" i="3"/>
  <c r="G74" i="3"/>
  <c r="BV71" i="3"/>
  <c r="BW71" i="3" s="1"/>
  <c r="BT71" i="3"/>
  <c r="BP71" i="3"/>
  <c r="BQ71" i="3" s="1"/>
  <c r="BR71" i="3" s="1"/>
  <c r="BN71" i="3"/>
  <c r="BG71" i="3"/>
  <c r="BF71" i="3"/>
  <c r="BZ71" i="3" s="1"/>
  <c r="BC71" i="3"/>
  <c r="AR71" i="3"/>
  <c r="AG71" i="3"/>
  <c r="V71" i="3"/>
  <c r="BP70" i="3"/>
  <c r="BB70" i="3"/>
  <c r="AU70" i="3"/>
  <c r="AQ70" i="3"/>
  <c r="AJ70" i="3"/>
  <c r="BT70" i="3" s="1"/>
  <c r="AF70" i="3"/>
  <c r="Y70" i="3"/>
  <c r="BV70" i="3" s="1"/>
  <c r="U70" i="3"/>
  <c r="N70" i="3"/>
  <c r="BP69" i="3"/>
  <c r="BB69" i="3"/>
  <c r="AU69" i="3"/>
  <c r="AQ69" i="3"/>
  <c r="AJ69" i="3"/>
  <c r="BT69" i="3" s="1"/>
  <c r="AF69" i="3"/>
  <c r="Y69" i="3"/>
  <c r="BV69" i="3" s="1"/>
  <c r="U69" i="3"/>
  <c r="N69" i="3"/>
  <c r="BN69" i="3" s="1"/>
  <c r="BP68" i="3"/>
  <c r="BB68" i="3"/>
  <c r="AU68" i="3"/>
  <c r="BC68" i="3" s="1"/>
  <c r="AQ68" i="3"/>
  <c r="AJ68" i="3"/>
  <c r="BT68" i="3" s="1"/>
  <c r="AF68" i="3"/>
  <c r="Y68" i="3"/>
  <c r="BV68" i="3" s="1"/>
  <c r="U68" i="3"/>
  <c r="N68" i="3"/>
  <c r="BP67" i="3"/>
  <c r="BB67" i="3"/>
  <c r="AU67" i="3"/>
  <c r="AQ67" i="3"/>
  <c r="AJ67" i="3"/>
  <c r="BT67" i="3" s="1"/>
  <c r="AF67" i="3"/>
  <c r="Y67" i="3"/>
  <c r="BV67" i="3" s="1"/>
  <c r="U67" i="3"/>
  <c r="N67" i="3"/>
  <c r="BN67" i="3" s="1"/>
  <c r="BP66" i="3"/>
  <c r="BB66" i="3"/>
  <c r="AU66" i="3"/>
  <c r="AQ66" i="3"/>
  <c r="AJ66" i="3"/>
  <c r="BT66" i="3" s="1"/>
  <c r="AF66" i="3"/>
  <c r="Y66" i="3"/>
  <c r="BV66" i="3" s="1"/>
  <c r="U66" i="3"/>
  <c r="N66" i="3"/>
  <c r="BP65" i="3"/>
  <c r="BB65" i="3"/>
  <c r="AU65" i="3"/>
  <c r="AQ65" i="3"/>
  <c r="AJ65" i="3"/>
  <c r="BT65" i="3" s="1"/>
  <c r="AF65" i="3"/>
  <c r="Y65" i="3"/>
  <c r="BV65" i="3" s="1"/>
  <c r="BW65" i="3" s="1"/>
  <c r="BX65" i="3" s="1"/>
  <c r="U65" i="3"/>
  <c r="N65" i="3"/>
  <c r="BN65" i="3" s="1"/>
  <c r="B62" i="3"/>
  <c r="BS60" i="3"/>
  <c r="BM60" i="3"/>
  <c r="G60" i="3"/>
  <c r="AR93" i="3" l="1"/>
  <c r="V96" i="3"/>
  <c r="BQ83" i="3"/>
  <c r="BR83" i="3" s="1"/>
  <c r="AG81" i="3"/>
  <c r="BC81" i="3"/>
  <c r="V83" i="3"/>
  <c r="V95" i="3"/>
  <c r="AG66" i="3"/>
  <c r="BQ69" i="3"/>
  <c r="AG70" i="3"/>
  <c r="BG65" i="3"/>
  <c r="BF81" i="3"/>
  <c r="BQ81" i="3"/>
  <c r="BQ67" i="3"/>
  <c r="BR67" i="3" s="1"/>
  <c r="V97" i="3"/>
  <c r="BC98" i="3"/>
  <c r="V94" i="3"/>
  <c r="V98" i="3"/>
  <c r="BF65" i="3"/>
  <c r="BC79" i="3"/>
  <c r="BC93" i="3"/>
  <c r="BT94" i="3"/>
  <c r="BC95" i="3"/>
  <c r="BC97" i="3"/>
  <c r="BW97" i="3"/>
  <c r="BF66" i="3"/>
  <c r="BC67" i="3"/>
  <c r="BC69" i="3"/>
  <c r="AR83" i="3"/>
  <c r="BQ66" i="3"/>
  <c r="BR66" i="3" s="1"/>
  <c r="BG82" i="3"/>
  <c r="BQ82" i="3"/>
  <c r="BR82" i="3" s="1"/>
  <c r="BC96" i="3"/>
  <c r="AG79" i="3"/>
  <c r="AG68" i="3"/>
  <c r="AG80" i="3"/>
  <c r="BG81" i="3"/>
  <c r="BF84" i="3"/>
  <c r="BC84" i="3"/>
  <c r="AG94" i="3"/>
  <c r="AG95" i="3"/>
  <c r="AG96" i="3"/>
  <c r="AG97" i="3"/>
  <c r="AG98" i="3"/>
  <c r="BQ68" i="3"/>
  <c r="BR68" i="3" s="1"/>
  <c r="BR81" i="3"/>
  <c r="BF83" i="3"/>
  <c r="AG83" i="3"/>
  <c r="BC83" i="3"/>
  <c r="BG84" i="3"/>
  <c r="BN84" i="3"/>
  <c r="AG93" i="3"/>
  <c r="BC94" i="3"/>
  <c r="V69" i="3"/>
  <c r="BR69" i="3"/>
  <c r="BF80" i="3"/>
  <c r="BN81" i="3"/>
  <c r="V82" i="3"/>
  <c r="AR82" i="3"/>
  <c r="AG84" i="3"/>
  <c r="BV93" i="3"/>
  <c r="BW93" i="3" s="1"/>
  <c r="BX93" i="3" s="1"/>
  <c r="AG67" i="3"/>
  <c r="BF70" i="3"/>
  <c r="BH71" i="3"/>
  <c r="V79" i="3"/>
  <c r="BG80" i="3"/>
  <c r="BN80" i="3"/>
  <c r="V81" i="3"/>
  <c r="AR81" i="3"/>
  <c r="AR68" i="3"/>
  <c r="AG69" i="3"/>
  <c r="BQ70" i="3"/>
  <c r="BR70" i="3" s="1"/>
  <c r="V80" i="3"/>
  <c r="AR80" i="3"/>
  <c r="BQ80" i="3"/>
  <c r="BR80" i="3" s="1"/>
  <c r="BF82" i="3"/>
  <c r="BH82" i="3" s="1"/>
  <c r="AG82" i="3"/>
  <c r="BC82" i="3"/>
  <c r="BG83" i="3"/>
  <c r="BH83" i="3" s="1"/>
  <c r="BN83" i="3"/>
  <c r="V84" i="3"/>
  <c r="AR84" i="3"/>
  <c r="BG94" i="3"/>
  <c r="AR94" i="3"/>
  <c r="BN94" i="3"/>
  <c r="BG95" i="3"/>
  <c r="AR95" i="3"/>
  <c r="BN95" i="3"/>
  <c r="BG96" i="3"/>
  <c r="AR96" i="3"/>
  <c r="BN96" i="3"/>
  <c r="BG97" i="3"/>
  <c r="AR97" i="3"/>
  <c r="BN97" i="3"/>
  <c r="BG98" i="3"/>
  <c r="AR98" i="3"/>
  <c r="BN98" i="3"/>
  <c r="BH99" i="3"/>
  <c r="BW94" i="3"/>
  <c r="BY94" i="3"/>
  <c r="BY95" i="3"/>
  <c r="BY96" i="3"/>
  <c r="BY97" i="3"/>
  <c r="BY98" i="3"/>
  <c r="BF93" i="3"/>
  <c r="BG93" i="3"/>
  <c r="BQ93" i="3"/>
  <c r="BR93" i="3" s="1"/>
  <c r="BF94" i="3"/>
  <c r="BF95" i="3"/>
  <c r="BF96" i="3"/>
  <c r="BF97" i="3"/>
  <c r="BF98" i="3"/>
  <c r="BP88" i="3"/>
  <c r="BP74" i="3" s="1"/>
  <c r="V93" i="3"/>
  <c r="BQ94" i="3"/>
  <c r="BR94" i="3" s="1"/>
  <c r="BQ95" i="3"/>
  <c r="BR95" i="3" s="1"/>
  <c r="BQ96" i="3"/>
  <c r="BR96" i="3" s="1"/>
  <c r="BQ97" i="3"/>
  <c r="BR97" i="3" s="1"/>
  <c r="BQ98" i="3"/>
  <c r="BR98" i="3" s="1"/>
  <c r="BW83" i="3"/>
  <c r="BY83" i="3"/>
  <c r="BW82" i="3"/>
  <c r="BY82" i="3"/>
  <c r="BW79" i="3"/>
  <c r="BX79" i="3" s="1"/>
  <c r="BY79" i="3"/>
  <c r="BW81" i="3"/>
  <c r="BY81" i="3"/>
  <c r="BY84" i="3"/>
  <c r="BZ84" i="3" s="1"/>
  <c r="BW80" i="3"/>
  <c r="BY80" i="3"/>
  <c r="AR79" i="3"/>
  <c r="BF79" i="3"/>
  <c r="BC80" i="3"/>
  <c r="BT80" i="3"/>
  <c r="BG79" i="3"/>
  <c r="BQ79" i="3"/>
  <c r="BR79" i="3" s="1"/>
  <c r="BQ84" i="3"/>
  <c r="BR84" i="3" s="1"/>
  <c r="BH85" i="3"/>
  <c r="BY65" i="3"/>
  <c r="AR66" i="3"/>
  <c r="V67" i="3"/>
  <c r="BF68" i="3"/>
  <c r="AR70" i="3"/>
  <c r="V65" i="3"/>
  <c r="BC66" i="3"/>
  <c r="AR67" i="3"/>
  <c r="V68" i="3"/>
  <c r="BN68" i="3"/>
  <c r="BF69" i="3"/>
  <c r="BC70" i="3"/>
  <c r="AG65" i="3"/>
  <c r="BC65" i="3"/>
  <c r="V66" i="3"/>
  <c r="BN66" i="3"/>
  <c r="BF67" i="3"/>
  <c r="AR69" i="3"/>
  <c r="V70" i="3"/>
  <c r="BN70" i="3"/>
  <c r="BP60" i="3"/>
  <c r="BY69" i="3"/>
  <c r="BW69" i="3"/>
  <c r="BY66" i="3"/>
  <c r="BW66" i="3"/>
  <c r="BV60" i="3"/>
  <c r="BY70" i="3"/>
  <c r="BW70" i="3"/>
  <c r="BY67" i="3"/>
  <c r="BW67" i="3"/>
  <c r="BY68" i="3"/>
  <c r="BW68" i="3"/>
  <c r="BG67" i="3"/>
  <c r="AR65" i="3"/>
  <c r="BQ65" i="3"/>
  <c r="BR65" i="3" s="1"/>
  <c r="BG66" i="3"/>
  <c r="BG68" i="3"/>
  <c r="BG69" i="3"/>
  <c r="BG70" i="3"/>
  <c r="BY60" i="3" l="1"/>
  <c r="BZ81" i="3"/>
  <c r="BH81" i="3"/>
  <c r="BH70" i="3"/>
  <c r="BH80" i="3"/>
  <c r="BZ82" i="3"/>
  <c r="BH97" i="3"/>
  <c r="BH66" i="3"/>
  <c r="BZ66" i="3"/>
  <c r="BH84" i="3"/>
  <c r="BH94" i="3"/>
  <c r="BZ80" i="3"/>
  <c r="BH96" i="3"/>
  <c r="BH98" i="3"/>
  <c r="BV88" i="3"/>
  <c r="BV74" i="3" s="1"/>
  <c r="BH68" i="3"/>
  <c r="BZ69" i="3"/>
  <c r="BH67" i="3"/>
  <c r="BZ67" i="3"/>
  <c r="BZ83" i="3"/>
  <c r="BZ97" i="3"/>
  <c r="BZ70" i="3"/>
  <c r="BH95" i="3"/>
  <c r="BZ95" i="3"/>
  <c r="BY93" i="3"/>
  <c r="BZ93" i="3" s="1"/>
  <c r="BZ98" i="3"/>
  <c r="BZ94" i="3"/>
  <c r="BH93" i="3"/>
  <c r="BZ96" i="3"/>
  <c r="BH79" i="3"/>
  <c r="BZ79" i="3"/>
  <c r="BH69" i="3"/>
  <c r="BZ68" i="3"/>
  <c r="BH65" i="3"/>
  <c r="BZ65" i="3"/>
  <c r="BY88" i="3" l="1"/>
  <c r="BY74" i="3" s="1"/>
  <c r="BV57" i="3" l="1"/>
  <c r="BW57" i="3" s="1"/>
  <c r="BT57" i="3"/>
  <c r="BP57" i="3"/>
  <c r="BQ57" i="3" s="1"/>
  <c r="BR57" i="3" s="1"/>
  <c r="BN57" i="3"/>
  <c r="BG57" i="3"/>
  <c r="BF57" i="3"/>
  <c r="BZ57" i="3" s="1"/>
  <c r="BC57" i="3"/>
  <c r="AR57" i="3"/>
  <c r="AG57" i="3"/>
  <c r="V57" i="3"/>
  <c r="BP56" i="3"/>
  <c r="BB56" i="3"/>
  <c r="AU56" i="3"/>
  <c r="AQ56" i="3"/>
  <c r="AJ56" i="3"/>
  <c r="BT56" i="3" s="1"/>
  <c r="AF56" i="3"/>
  <c r="Y56" i="3"/>
  <c r="BV56" i="3" s="1"/>
  <c r="U56" i="3"/>
  <c r="N56" i="3"/>
  <c r="BP55" i="3"/>
  <c r="BB55" i="3"/>
  <c r="AU55" i="3"/>
  <c r="AQ55" i="3"/>
  <c r="AJ55" i="3"/>
  <c r="BT55" i="3" s="1"/>
  <c r="AF55" i="3"/>
  <c r="Y55" i="3"/>
  <c r="BV55" i="3" s="1"/>
  <c r="U55" i="3"/>
  <c r="N55" i="3"/>
  <c r="BN55" i="3" s="1"/>
  <c r="BP54" i="3"/>
  <c r="BB54" i="3"/>
  <c r="AU54" i="3"/>
  <c r="AQ54" i="3"/>
  <c r="AR54" i="3" s="1"/>
  <c r="AJ54" i="3"/>
  <c r="BT54" i="3" s="1"/>
  <c r="AF54" i="3"/>
  <c r="Y54" i="3"/>
  <c r="BV54" i="3" s="1"/>
  <c r="U54" i="3"/>
  <c r="N54" i="3"/>
  <c r="BP53" i="3"/>
  <c r="BB53" i="3"/>
  <c r="AU53" i="3"/>
  <c r="AQ53" i="3"/>
  <c r="AJ53" i="3"/>
  <c r="BT53" i="3" s="1"/>
  <c r="AF53" i="3"/>
  <c r="Y53" i="3"/>
  <c r="BV53" i="3" s="1"/>
  <c r="U53" i="3"/>
  <c r="N53" i="3"/>
  <c r="BN53" i="3" s="1"/>
  <c r="BP52" i="3"/>
  <c r="BB52" i="3"/>
  <c r="AU52" i="3"/>
  <c r="AQ52" i="3"/>
  <c r="AJ52" i="3"/>
  <c r="BT52" i="3" s="1"/>
  <c r="AF52" i="3"/>
  <c r="AG52" i="3" s="1"/>
  <c r="Y52" i="3"/>
  <c r="BV52" i="3" s="1"/>
  <c r="U52" i="3"/>
  <c r="V52" i="3" s="1"/>
  <c r="BP51" i="3"/>
  <c r="BB51" i="3"/>
  <c r="AU51" i="3"/>
  <c r="AQ51" i="3"/>
  <c r="AJ51" i="3"/>
  <c r="BT51" i="3" s="1"/>
  <c r="AF51" i="3"/>
  <c r="Y51" i="3"/>
  <c r="U51" i="3"/>
  <c r="B48" i="3"/>
  <c r="BS46" i="3"/>
  <c r="BM46" i="3"/>
  <c r="G46" i="3"/>
  <c r="BV43" i="3"/>
  <c r="BW43" i="3" s="1"/>
  <c r="BT43" i="3"/>
  <c r="BP43" i="3"/>
  <c r="BQ43" i="3" s="1"/>
  <c r="BR43" i="3" s="1"/>
  <c r="BN43" i="3"/>
  <c r="BG43" i="3"/>
  <c r="BZ43" i="3"/>
  <c r="BC43" i="3"/>
  <c r="AR43" i="3"/>
  <c r="AG43" i="3"/>
  <c r="V43" i="3"/>
  <c r="BP38" i="3"/>
  <c r="BB38" i="3"/>
  <c r="AQ38" i="3"/>
  <c r="AJ38" i="3"/>
  <c r="BT38" i="3" s="1"/>
  <c r="Y38" i="3"/>
  <c r="N38" i="3"/>
  <c r="BP36" i="3"/>
  <c r="BB36" i="3"/>
  <c r="AU36" i="3"/>
  <c r="AQ36" i="3"/>
  <c r="AJ36" i="3"/>
  <c r="BT36" i="3" s="1"/>
  <c r="Y36" i="3"/>
  <c r="N36" i="3"/>
  <c r="B30" i="3"/>
  <c r="BS28" i="3"/>
  <c r="BM28" i="3"/>
  <c r="G28" i="3"/>
  <c r="G10" i="3"/>
  <c r="BF54" i="3" l="1"/>
  <c r="BN36" i="3"/>
  <c r="V36" i="3"/>
  <c r="BF36" i="3"/>
  <c r="BN38" i="3"/>
  <c r="V38" i="3"/>
  <c r="V56" i="3"/>
  <c r="AR38" i="3"/>
  <c r="BQ54" i="3"/>
  <c r="BQ52" i="3"/>
  <c r="BR52" i="3" s="1"/>
  <c r="BQ56" i="3"/>
  <c r="BR56" i="3" s="1"/>
  <c r="BC36" i="3"/>
  <c r="AR56" i="3"/>
  <c r="BV51" i="3"/>
  <c r="BW51" i="3" s="1"/>
  <c r="BX51" i="3" s="1"/>
  <c r="BF52" i="3"/>
  <c r="BR54" i="3"/>
  <c r="AR36" i="3"/>
  <c r="BQ38" i="3"/>
  <c r="BR38" i="3" s="1"/>
  <c r="AR52" i="3"/>
  <c r="BG55" i="3"/>
  <c r="BH57" i="3"/>
  <c r="BQ36" i="3"/>
  <c r="BR36" i="3" s="1"/>
  <c r="BC38" i="3"/>
  <c r="BP46" i="3"/>
  <c r="BG53" i="3"/>
  <c r="AG54" i="3"/>
  <c r="BC54" i="3"/>
  <c r="BF56" i="3"/>
  <c r="AG56" i="3"/>
  <c r="BC56" i="3"/>
  <c r="B75" i="3"/>
  <c r="B89" i="3"/>
  <c r="BF38" i="3"/>
  <c r="AG51" i="3"/>
  <c r="BF53" i="3"/>
  <c r="BH53" i="3" s="1"/>
  <c r="AG53" i="3"/>
  <c r="BC53" i="3"/>
  <c r="BG54" i="3"/>
  <c r="BH54" i="3" s="1"/>
  <c r="BN54" i="3"/>
  <c r="V55" i="3"/>
  <c r="AR55" i="3"/>
  <c r="BQ55" i="3"/>
  <c r="BR55" i="3" s="1"/>
  <c r="BC51" i="3"/>
  <c r="V54" i="3"/>
  <c r="V51" i="3"/>
  <c r="AR51" i="3"/>
  <c r="BN51" i="3"/>
  <c r="BG52" i="3"/>
  <c r="BN52" i="3"/>
  <c r="V53" i="3"/>
  <c r="AR53" i="3"/>
  <c r="BQ53" i="3"/>
  <c r="BR53" i="3" s="1"/>
  <c r="BF55" i="3"/>
  <c r="AG55" i="3"/>
  <c r="BC55" i="3"/>
  <c r="BG56" i="3"/>
  <c r="BH56" i="3" s="1"/>
  <c r="BN56" i="3"/>
  <c r="B29" i="3"/>
  <c r="B61" i="3"/>
  <c r="BY53" i="3"/>
  <c r="BW53" i="3"/>
  <c r="BY55" i="3"/>
  <c r="BW55" i="3"/>
  <c r="BY52" i="3"/>
  <c r="BW52" i="3"/>
  <c r="BY56" i="3"/>
  <c r="BZ56" i="3" s="1"/>
  <c r="BW56" i="3"/>
  <c r="BY54" i="3"/>
  <c r="BZ54" i="3" s="1"/>
  <c r="BW54" i="3"/>
  <c r="BG51" i="3"/>
  <c r="BQ51" i="3"/>
  <c r="BR51" i="3" s="1"/>
  <c r="BF51" i="3"/>
  <c r="BC52" i="3"/>
  <c r="B47" i="3"/>
  <c r="BV36" i="3"/>
  <c r="BV38" i="3"/>
  <c r="BP28" i="3"/>
  <c r="AG36" i="3"/>
  <c r="BG38" i="3"/>
  <c r="BG36" i="3"/>
  <c r="BV25" i="3"/>
  <c r="BW25" i="3" s="1"/>
  <c r="BT25" i="3"/>
  <c r="BP25" i="3"/>
  <c r="BQ25" i="3" s="1"/>
  <c r="BR25" i="3" s="1"/>
  <c r="BN25" i="3"/>
  <c r="BG25" i="3"/>
  <c r="BF25" i="3"/>
  <c r="BZ25" i="3" s="1"/>
  <c r="BC25" i="3"/>
  <c r="AR25" i="3"/>
  <c r="AG25" i="3"/>
  <c r="V25" i="3"/>
  <c r="BP24" i="3"/>
  <c r="BB24" i="3"/>
  <c r="AF24" i="3"/>
  <c r="BV24" i="3"/>
  <c r="BP18" i="3"/>
  <c r="BB18" i="3"/>
  <c r="AU18" i="3"/>
  <c r="AQ18" i="3"/>
  <c r="AJ18" i="3"/>
  <c r="BT18" i="3" s="1"/>
  <c r="AF18" i="3"/>
  <c r="Y18" i="3"/>
  <c r="N18" i="3"/>
  <c r="V18" i="3" s="1"/>
  <c r="BP17" i="3"/>
  <c r="BB17" i="3"/>
  <c r="AU17" i="3"/>
  <c r="AQ17" i="3"/>
  <c r="AJ17" i="3"/>
  <c r="BT17" i="3" s="1"/>
  <c r="AF17" i="3"/>
  <c r="Y17" i="3"/>
  <c r="BV17" i="3" s="1"/>
  <c r="BW17" i="3" s="1"/>
  <c r="N17" i="3"/>
  <c r="V17" i="3" s="1"/>
  <c r="BP16" i="3"/>
  <c r="BB16" i="3"/>
  <c r="AQ16" i="3"/>
  <c r="AJ16" i="3"/>
  <c r="BT16" i="3" s="1"/>
  <c r="AF16" i="3"/>
  <c r="Y16" i="3"/>
  <c r="BV16" i="3" s="1"/>
  <c r="BW16" i="3" s="1"/>
  <c r="N16" i="3"/>
  <c r="V16" i="3" s="1"/>
  <c r="BP15" i="3"/>
  <c r="BB15" i="3"/>
  <c r="AU15" i="3"/>
  <c r="AQ15" i="3"/>
  <c r="AJ15" i="3"/>
  <c r="AF15" i="3"/>
  <c r="N15" i="3"/>
  <c r="V15" i="3" s="1"/>
  <c r="B12" i="3"/>
  <c r="B11" i="3"/>
  <c r="BS10" i="3"/>
  <c r="G5" i="5" s="1"/>
  <c r="BM10" i="3"/>
  <c r="E5" i="5" s="1"/>
  <c r="BH36" i="3" l="1"/>
  <c r="BH38" i="3"/>
  <c r="BZ53" i="3"/>
  <c r="BZ55" i="3"/>
  <c r="AF7" i="3"/>
  <c r="F4" i="5" s="1"/>
  <c r="BB7" i="3"/>
  <c r="H4" i="5" s="1"/>
  <c r="BQ24" i="3"/>
  <c r="BR24" i="3" s="1"/>
  <c r="AJ7" i="3"/>
  <c r="G3" i="5" s="1"/>
  <c r="BQ16" i="3"/>
  <c r="BR16" i="3" s="1"/>
  <c r="BV46" i="3"/>
  <c r="BQ17" i="3"/>
  <c r="BR17" i="3" s="1"/>
  <c r="BY51" i="3"/>
  <c r="BY46" i="3" s="1"/>
  <c r="BH55" i="3"/>
  <c r="AQ7" i="3"/>
  <c r="G4" i="5" s="1"/>
  <c r="U7" i="3"/>
  <c r="E4" i="5" s="1"/>
  <c r="E10" i="5" s="1"/>
  <c r="AR16" i="3"/>
  <c r="BC24" i="3"/>
  <c r="AR18" i="3"/>
  <c r="BV18" i="3"/>
  <c r="BW18" i="3" s="1"/>
  <c r="Y7" i="3"/>
  <c r="F3" i="5" s="1"/>
  <c r="BC17" i="3"/>
  <c r="BF16" i="3"/>
  <c r="AR15" i="3"/>
  <c r="AU7" i="3"/>
  <c r="H3" i="5" s="1"/>
  <c r="BZ52" i="3"/>
  <c r="BH52" i="3"/>
  <c r="BV15" i="3"/>
  <c r="BW15" i="3" s="1"/>
  <c r="BX15" i="3" s="1"/>
  <c r="BT15" i="3"/>
  <c r="AG15" i="3"/>
  <c r="BG24" i="3"/>
  <c r="AG16" i="3"/>
  <c r="BC16" i="3"/>
  <c r="BG17" i="3"/>
  <c r="BF15" i="3"/>
  <c r="BN15" i="3"/>
  <c r="BP10" i="3"/>
  <c r="F5" i="5" s="1"/>
  <c r="BG16" i="3"/>
  <c r="AR17" i="3"/>
  <c r="AG18" i="3"/>
  <c r="BY15" i="3"/>
  <c r="BQ15" i="3"/>
  <c r="BR15" i="3" s="1"/>
  <c r="AG17" i="3"/>
  <c r="BF18" i="3"/>
  <c r="BF7" i="3" s="1"/>
  <c r="BC18" i="3"/>
  <c r="BF17" i="3"/>
  <c r="BQ18" i="3"/>
  <c r="BR18" i="3" s="1"/>
  <c r="BF24" i="3"/>
  <c r="BH51" i="3"/>
  <c r="BZ51" i="3"/>
  <c r="BY38" i="3"/>
  <c r="BZ38" i="3" s="1"/>
  <c r="BW38" i="3"/>
  <c r="BV28" i="3"/>
  <c r="BY36" i="3"/>
  <c r="BZ36" i="3" s="1"/>
  <c r="BW36" i="3"/>
  <c r="BW24" i="3"/>
  <c r="BY24" i="3"/>
  <c r="BC15" i="3"/>
  <c r="BY16" i="3"/>
  <c r="BY17" i="3"/>
  <c r="BH25" i="3"/>
  <c r="BN16" i="3"/>
  <c r="BN17" i="3"/>
  <c r="BN18" i="3"/>
  <c r="BN24" i="3"/>
  <c r="BT24" i="3"/>
  <c r="BG15" i="3"/>
  <c r="BG7" i="3" s="1"/>
  <c r="G10" i="5" l="1"/>
  <c r="H10" i="5"/>
  <c r="F10" i="5"/>
  <c r="BZ16" i="3"/>
  <c r="BY18" i="3"/>
  <c r="BZ18" i="3" s="1"/>
  <c r="BH16" i="3"/>
  <c r="I4" i="5"/>
  <c r="BH24" i="3"/>
  <c r="BV10" i="3"/>
  <c r="H5" i="5" s="1"/>
  <c r="BZ15" i="3"/>
  <c r="I3" i="5"/>
  <c r="BH17" i="3"/>
  <c r="BZ24" i="3"/>
  <c r="BH18" i="3"/>
  <c r="BZ17" i="3"/>
  <c r="BY28" i="3"/>
  <c r="BY10" i="3"/>
  <c r="I5" i="5" s="1"/>
  <c r="BH15" i="3"/>
  <c r="I8" i="5" l="1"/>
  <c r="E7" i="5"/>
  <c r="G8" i="5"/>
  <c r="H8" i="5"/>
  <c r="E8" i="5"/>
  <c r="F8" i="5"/>
  <c r="I7" i="5"/>
  <c r="G7" i="5"/>
  <c r="H9" i="5"/>
  <c r="H7" i="5"/>
  <c r="F7" i="5"/>
  <c r="I9" i="5"/>
  <c r="E9" i="5"/>
  <c r="G9" i="5"/>
  <c r="F9" i="5"/>
</calcChain>
</file>

<file path=xl/comments1.xml><?xml version="1.0" encoding="utf-8"?>
<comments xmlns="http://schemas.openxmlformats.org/spreadsheetml/2006/main">
  <authors>
    <author>Familia</author>
    <author/>
    <author>Carlos Hernando Sandoval Mora</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W18" authorId="1" shapeId="0">
      <text>
        <r>
          <rPr>
            <sz val="11"/>
            <color theme="1"/>
            <rFont val="Arial"/>
            <family val="2"/>
          </rPr>
          <t>======
ID#AAAAIPurRhs
Victoria Andrea Muñoz Ordoñez    (2021-04-12 02:21:56)
insertar evidencia de aprobación del ajuste</t>
        </r>
      </text>
    </comment>
    <comment ref="AD18" authorId="2" shapeId="0">
      <text>
        <r>
          <rPr>
            <b/>
            <sz val="9"/>
            <color indexed="81"/>
            <rFont val="Tahoma"/>
            <charset val="1"/>
          </rPr>
          <t>Carlos Hernando Sandoval Mora:</t>
        </r>
        <r>
          <rPr>
            <sz val="9"/>
            <color indexed="81"/>
            <rFont val="Tahoma"/>
            <charset val="1"/>
          </rPr>
          <t xml:space="preserve">
Modificación aprobada con correo de alcance al memorando 20215000084553
Fecha: 27-05-2021</t>
        </r>
      </text>
    </comment>
    <comment ref="AO18" authorId="2" shapeId="0">
      <text>
        <r>
          <rPr>
            <b/>
            <sz val="9"/>
            <color indexed="81"/>
            <rFont val="Tahoma"/>
            <charset val="1"/>
          </rPr>
          <t>Carlos Hernando Sandoval Mora:</t>
        </r>
        <r>
          <rPr>
            <sz val="9"/>
            <color indexed="81"/>
            <rFont val="Tahoma"/>
            <charset val="1"/>
          </rPr>
          <t xml:space="preserve">
Modificación aprobada con correo de alcance al memorando 20215000084553
Fecha: 27-05-2021</t>
        </r>
      </text>
    </comment>
    <comment ref="AX18" authorId="2" shapeId="0">
      <text>
        <r>
          <rPr>
            <b/>
            <sz val="9"/>
            <color indexed="81"/>
            <rFont val="Tahoma"/>
            <charset val="1"/>
          </rPr>
          <t>Carlos Hernando Sandoval Mora:</t>
        </r>
        <r>
          <rPr>
            <sz val="9"/>
            <color indexed="81"/>
            <rFont val="Tahoma"/>
            <charset val="1"/>
          </rPr>
          <t xml:space="preserve">
Modificación aprobada con memorando 20215000139823
Fecha: 21-09-2021</t>
        </r>
      </text>
    </comment>
    <comment ref="H3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39" authorId="2" shapeId="0">
      <text>
        <r>
          <rPr>
            <b/>
            <sz val="9"/>
            <color indexed="81"/>
            <rFont val="Tahoma"/>
            <charset val="1"/>
          </rPr>
          <t>Carlos Hernando Sandoval Mora:</t>
        </r>
        <r>
          <rPr>
            <sz val="9"/>
            <color indexed="81"/>
            <rFont val="Tahoma"/>
            <charset val="1"/>
          </rPr>
          <t xml:space="preserve">
Modificación aprobada a traves de memo 20215000114463
Fecha: 29-07-2021</t>
        </r>
      </text>
    </comment>
    <comment ref="F40" authorId="2" shapeId="0">
      <text>
        <r>
          <rPr>
            <b/>
            <sz val="9"/>
            <color indexed="81"/>
            <rFont val="Tahoma"/>
            <charset val="1"/>
          </rPr>
          <t>Carlos Hernando Sandoval Mora:</t>
        </r>
        <r>
          <rPr>
            <sz val="9"/>
            <color indexed="81"/>
            <rFont val="Tahoma"/>
            <charset val="1"/>
          </rPr>
          <t xml:space="preserve">
Modificación aprobada a traves de memo 20215000114463
Fecha: 29-07-2021</t>
        </r>
      </text>
    </comment>
    <comment ref="F41" authorId="2" shapeId="0">
      <text>
        <r>
          <rPr>
            <b/>
            <sz val="9"/>
            <color indexed="81"/>
            <rFont val="Tahoma"/>
            <charset val="1"/>
          </rPr>
          <t>Carlos Hernando Sandoval Mora:</t>
        </r>
        <r>
          <rPr>
            <sz val="9"/>
            <color indexed="81"/>
            <rFont val="Tahoma"/>
            <charset val="1"/>
          </rPr>
          <t xml:space="preserve">
Modificación aprobada a traves de memo 20215000114463
Fecha: 29-07-2021</t>
        </r>
      </text>
    </comment>
    <comment ref="F42" authorId="2" shapeId="0">
      <text>
        <r>
          <rPr>
            <b/>
            <sz val="9"/>
            <color indexed="81"/>
            <rFont val="Tahoma"/>
            <charset val="1"/>
          </rPr>
          <t>Carlos Hernando Sandoval Mora:</t>
        </r>
        <r>
          <rPr>
            <sz val="9"/>
            <color indexed="81"/>
            <rFont val="Tahoma"/>
            <charset val="1"/>
          </rPr>
          <t xml:space="preserve">
Modificación aprobada a traves de memo 20215000114463
Fecha: 29-07-2021</t>
        </r>
      </text>
    </comment>
    <comment ref="H4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7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9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101"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<sst xmlns="http://schemas.openxmlformats.org/spreadsheetml/2006/main" count="1132" uniqueCount="335">
  <si>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</si>
  <si>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</si>
  <si>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</si>
  <si>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</si>
  <si>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</si>
  <si>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</si>
  <si>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</si>
  <si>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</si>
  <si>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</si>
  <si>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</si>
  <si>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</si>
  <si>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</si>
  <si>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</si>
  <si>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</si>
  <si>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</si>
  <si>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</si>
  <si>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</si>
  <si>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</si>
  <si>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</si>
  <si>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</si>
  <si>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</si>
  <si>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</si>
  <si>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</si>
  <si>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</si>
  <si>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</si>
  <si>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</si>
  <si>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</si>
  <si>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</si>
  <si>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</si>
  <si>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</si>
  <si>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</si>
  <si>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</si>
  <si>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</si>
  <si>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</si>
  <si>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</si>
  <si>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</si>
  <si>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</si>
  <si>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</si>
  <si>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</si>
  <si>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</si>
  <si>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</si>
  <si>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</si>
  <si>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</si>
  <si>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</si>
  <si>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</si>
  <si>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</si>
  <si>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</si>
  <si>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</si>
  <si>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</si>
  <si>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</si>
  <si>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</si>
  <si>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</si>
  <si>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</si>
  <si>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</si>
  <si>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</si>
  <si>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</si>
  <si>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</si>
  <si>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</si>
  <si>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</si>
  <si>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</si>
  <si>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</si>
  <si>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</si>
  <si>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</si>
  <si>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</si>
  <si>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</si>
  <si>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</si>
  <si>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</si>
  <si>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</si>
  <si>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</si>
  <si>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</si>
  <si>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</si>
  <si>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</si>
  <si>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</si>
  <si>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</si>
  <si>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</si>
  <si>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</si>
  <si>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</si>
  <si>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</si>
  <si>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</si>
  <si>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</si>
  <si>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</si>
  <si>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</si>
  <si>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</si>
  <si>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</si>
  <si>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</si>
  <si>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</si>
  <si>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</si>
  <si>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</si>
  <si>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</si>
  <si>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</si>
  <si>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</si>
  <si>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</si>
  <si>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</si>
  <si>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</si>
  <si>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</si>
  <si>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</si>
  <si>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</si>
  <si>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</si>
  <si>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</si>
  <si>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</si>
  <si>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</si>
  <si>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</si>
  <si>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</si>
  <si>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</si>
  <si>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</si>
  <si>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</si>
  <si>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</si>
  <si>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</si>
  <si>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</si>
  <si>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</si>
  <si>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</si>
  <si>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</si>
  <si>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</si>
  <si>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</si>
  <si>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</si>
  <si>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</si>
  <si>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</si>
  <si>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</si>
  <si>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</si>
  <si>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</si>
  <si>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</si>
  <si>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</si>
  <si>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</si>
  <si>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</si>
  <si>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</si>
  <si>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</si>
  <si>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</si>
  <si>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</si>
  <si>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</si>
  <si>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</si>
  <si>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</si>
  <si>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</si>
  <si>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</si>
  <si>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</si>
  <si>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</si>
  <si>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</si>
  <si>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</si>
  <si>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</si>
  <si>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</si>
  <si>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</si>
  <si>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</si>
  <si>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</si>
  <si>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</si>
  <si>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</si>
  <si>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</si>
  <si>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</si>
  <si>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</si>
  <si>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</si>
  <si>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</si>
  <si>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</si>
  <si>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</si>
  <si>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</si>
  <si>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</si>
  <si>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</si>
  <si>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</si>
  <si>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</si>
  <si>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</si>
  <si>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</si>
  <si>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</si>
  <si>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</si>
  <si>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</si>
  <si>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</si>
  <si>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</si>
  <si>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</si>
  <si>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</si>
  <si>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</si>
  <si>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</si>
  <si>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</si>
  <si>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</si>
  <si>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</si>
  <si>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</si>
  <si>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</si>
  <si>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</si>
  <si>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</si>
  <si>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</si>
  <si>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</si>
  <si>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</si>
  <si>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</si>
  <si>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</si>
  <si>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</si>
  <si>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</si>
  <si>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</si>
  <si>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</si>
  <si>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</si>
  <si>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</si>
  <si>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</si>
  <si>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</si>
  <si>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</si>
  <si>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</si>
  <si>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</si>
  <si>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</si>
  <si>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</si>
  <si>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</si>
  <si>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</si>
  <si>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</si>
  <si>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</si>
  <si>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</si>
  <si>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</si>
  <si>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</si>
  <si>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</si>
  <si>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</si>
  <si>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</si>
  <si>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</si>
  <si>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</si>
  <si>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</si>
  <si>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</si>
  <si>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</si>
  <si>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</si>
  <si>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</si>
  <si>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</si>
  <si>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</si>
  <si>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</si>
  <si>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</si>
  <si>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</si>
  <si>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</si>
  <si>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</si>
  <si>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</si>
  <si>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</si>
  <si>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</si>
  <si>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</si>
  <si>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</si>
  <si>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</si>
  <si>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</si>
  <si>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</si>
  <si>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</si>
  <si>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</si>
  <si>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</si>
  <si>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</si>
  <si>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</si>
  <si>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</si>
  <si>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</si>
  <si>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</si>
  <si>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</si>
  <si>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</si>
  <si>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</si>
  <si>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</si>
  <si>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</si>
  <si>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</si>
  <si>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</si>
  <si>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</si>
  <si>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</si>
  <si>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</si>
  <si>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</si>
  <si>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</si>
  <si>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</si>
  <si>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</si>
  <si>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</si>
  <si>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</si>
  <si>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</si>
  <si>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</si>
  <si>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</si>
  <si>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</si>
  <si>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</si>
  <si>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</si>
  <si>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</si>
  <si>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</si>
  <si>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</si>
  <si>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</si>
  <si>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 xml:space="preserve">Presentar a la alta Dirección los resultados de la gestión del proceso de Atención a la ciudadanía </t>
  </si>
  <si>
    <t>Adecuación de espacios físico de la sede del Palomar de acuerdo con el plan de trabajo de ajustes razonables de accesibilidad aprobado por el IDPC</t>
  </si>
  <si>
    <t xml:space="preserve">Oficilalizar la participación del IDPC en el super CADE Virtual </t>
  </si>
  <si>
    <t xml:space="preserve">Revisar, ajustar e implementar la estrategia de reconocimiento al mejor servidor de atención a la ciudadania </t>
  </si>
  <si>
    <t>Implementar el anexo 2 de la resolución Min TIC  1519 de 2020</t>
  </si>
  <si>
    <t>Realizar y publicar boletines mensuales de seguimiento a las solicitudes de acceso a la información pública que ingresan a la entidad, a través de la página web del Instituto</t>
  </si>
  <si>
    <t xml:space="preserve">3 Presentaciones a la Dirección de resultados del proceso de Atención a la Ciudadanía del IDPC </t>
  </si>
  <si>
    <t xml:space="preserve">100% de adecuaciones aprobadas en el plan de ajuste razonable de accesibilidad </t>
  </si>
  <si>
    <t># de presentaciones realizadas/ # presentaciones programadas</t>
  </si>
  <si>
    <t xml:space="preserve"># de actividades ejecutadas / # actividades programadas </t>
  </si>
  <si>
    <t>Angela Castro</t>
  </si>
  <si>
    <t>1 convenio con la Secretaria General de la Alcaldía Mayor de Bogotá</t>
  </si>
  <si>
    <t># convenios</t>
  </si>
  <si>
    <t xml:space="preserve">1 estrategia aprobada por el Subdirector de Gestión Corporativa 
Reconocimiento a servidores del cuatrimestre </t>
  </si>
  <si>
    <t># de estrategias aprobadas 
# de reconocimientos realizados</t>
  </si>
  <si>
    <t>Sección de Transparencia de la página web ajustada de acuerdo con los criterios del anexo 2 de la resolución Min TIC  1519 de 2020</t>
  </si>
  <si>
    <t># de ítems actualizados / # de ítems a actualizar x 100</t>
  </si>
  <si>
    <t xml:space="preserve">11 boletines de seguimiento a las solicitudes de acceso a la información pública </t>
  </si>
  <si>
    <t># boletines realizados</t>
  </si>
  <si>
    <t xml:space="preserve">Formalizar en el Sistema Integrado de Gestión 2 protocolos de Atención al Ciudadano </t>
  </si>
  <si>
    <t xml:space="preserve">2 protocolos formalizados </t>
  </si>
  <si>
    <t xml:space="preserve"># protocolos formalizados </t>
  </si>
  <si>
    <t xml:space="preserve">1 política de conflictos de interes actualizada  y publicada </t>
  </si>
  <si>
    <t>Actualizar, aprobar y publicar en la intranet y la página web la Política de Conflictos de Intereses del IDPC</t>
  </si>
  <si>
    <t># política actualizada y publicada</t>
  </si>
  <si>
    <t>Diseñar una herramienta de seguimiento al estado de los trámites</t>
  </si>
  <si>
    <t>1 herramienta diseñada</t>
  </si>
  <si>
    <t># de herramientas diseñadas</t>
  </si>
  <si>
    <t xml:space="preserve">Realizar informes mensuales y trimestrales de seguimiento a la gestión de las PQRS </t>
  </si>
  <si>
    <t xml:space="preserve">Realizar informes mensuales y trimestrales de seguimiento a la satisfacción de la ciudadanía. </t>
  </si>
  <si>
    <t xml:space="preserve">Realizar informes semestrales de seguimiento a la gestión del Defensor del Ciudadano. </t>
  </si>
  <si>
    <t xml:space="preserve">12 informes mensuales y 4 trimestrales </t>
  </si>
  <si>
    <t xml:space="preserve">2 informes semestrales de seguimiento a la gestión del Defensor del Ciudadano </t>
  </si>
  <si>
    <t xml:space="preserve"># informes realizados </t>
  </si>
  <si>
    <t># informes realizados</t>
  </si>
  <si>
    <t>Talento humano</t>
  </si>
  <si>
    <t>oficinas, muebles de oficina</t>
  </si>
  <si>
    <t>Equipos de computo, tecnologicos y de comunicaciones</t>
  </si>
  <si>
    <t>Para el mes de febrero, se realizó una revisión general de los ajustes que se debían realizar en la sede Palomar del Príncipe y se adquirieron los compromisos por parte de las diferentes oficinas (Talento Humano y Almacén) 
Para el mes de marzo, se realizó una reunión de revisión frente al cumplimiento de los compromisos adquiridos
EVIDENCIAS
&gt; Acta mes de febrero y listado de asistencia
&gt; Acta mes de marzo y listado de asistencia
&gt; Excel con porcentaje de avance por compromiso adquirido</t>
  </si>
  <si>
    <t xml:space="preserve">Se realizó la revisión y ajuste de la Estrategia de Reconocimiento al mejor servidor de atención a la ciudadanía. 
EVIDENCIAS
&gt; Estratégia  de reconocimiento al mejor servidor de atención a la ciudadania </t>
  </si>
  <si>
    <r>
      <rPr>
        <u/>
        <sz val="10"/>
        <color rgb="FF3F3F3F"/>
        <rFont val="Calibri"/>
        <family val="2"/>
      </rPr>
      <t xml:space="preserve">Se realizaron y publicaron los boletines de solicitudes de acceso a la información pública correspondiente a los meses de enero y febrero de 2021 que están disponibles en: 
</t>
    </r>
    <r>
      <rPr>
        <sz val="10"/>
        <color rgb="FF000000"/>
        <rFont val="Calibri"/>
        <family val="2"/>
      </rPr>
      <t>https://idpc.gov.co/boletines-informes-de-solicitudes-de-informacion-publica/</t>
    </r>
    <r>
      <rPr>
        <u/>
        <sz val="10"/>
        <color rgb="FF3F3F3F"/>
        <rFont val="Calibri"/>
        <family val="2"/>
      </rPr>
      <t xml:space="preserve"> 
</t>
    </r>
    <r>
      <rPr>
        <b/>
        <u/>
        <sz val="10"/>
        <color rgb="FF3F3F3F"/>
        <rFont val="Calibri"/>
        <family val="2"/>
      </rPr>
      <t>Evidencias</t>
    </r>
    <r>
      <rPr>
        <u/>
        <sz val="10"/>
        <color rgb="FF3F3F3F"/>
        <rFont val="Calibri"/>
        <family val="2"/>
      </rPr>
      <t xml:space="preserve">
- Boletín de solicitudes de acceso a la información mes de enero
- Boletín de solicitudes de acceso a la información mes de febrero
</t>
    </r>
  </si>
  <si>
    <r>
      <rPr>
        <sz val="10"/>
        <color rgb="FF3F3F3F"/>
        <rFont val="Calibri"/>
        <family val="2"/>
      </rPr>
      <t xml:space="preserve">Se realizó la actualización de dos protocolos para atención a la ciudadanía: i. protocolo para la atención por correspondencia y ii. protocolo para la atención a denuncias de actos de corrupción. Los documentos se encuentran actualizados en el Sistema Integrado de Gestión.
</t>
    </r>
    <r>
      <rPr>
        <b/>
        <sz val="10"/>
        <color rgb="FF3F3F3F"/>
        <rFont val="Calibri"/>
        <family val="2"/>
      </rPr>
      <t>Evidencias:</t>
    </r>
    <r>
      <rPr>
        <sz val="10"/>
        <color rgb="FF3F3F3F"/>
        <rFont val="Calibri"/>
        <family val="2"/>
      </rPr>
      <t xml:space="preserve">
&gt; Protocolo para atención de correspondencia actualizado 
&gt; Protocolo de atención de denuncias de actos de corrupción actualizado 
&gt; Correo desde Planeación informando que los protocolos ya se encuentran actualizados dentro del Sistema Integrado de Gestión - SIG y publicados en la intranet 
&gt; Publicación en la Intranet 
</t>
    </r>
  </si>
  <si>
    <r>
      <rPr>
        <sz val="10"/>
        <color rgb="FF000000"/>
        <rFont val="Calibri"/>
        <family val="2"/>
      </rPr>
      <t xml:space="preserve">Se realizaron los siguientes informes de seguimiento a la gestión de las PQRS:
- Informe de diciembre 2020
- Informe iv trimestre 2020
- Informe de enero 2021
- Informe de febrero 2021
El informe se encuenta publicado en el siguiente enlace: 
https://idpc.gov.co/10-9-informes-peticiones-quejas-reclamos-denuncias-y-solicitudes-de-acceso-a-la-informacion/ 
</t>
    </r>
    <r>
      <rPr>
        <b/>
        <sz val="10"/>
        <color rgb="FF000000"/>
        <rFont val="Calibri"/>
        <family val="2"/>
      </rPr>
      <t xml:space="preserve">
Evidencias:</t>
    </r>
    <r>
      <rPr>
        <sz val="10"/>
        <color rgb="FF000000"/>
        <rFont val="Calibri"/>
        <family val="2"/>
      </rPr>
      <t xml:space="preserve"> 
- Informe de gestión PQRS diciembre 2020
- Informe de gestión PQRS iv trimestre 2020
- Informe de gestión PQRS enero 2021
- Informe de gestión PQRS febrero 2021</t>
    </r>
  </si>
  <si>
    <t>Se observa evidencia suficiente de la ejecución de la actividad</t>
  </si>
  <si>
    <t xml:space="preserve">Se realizaron los siguientes informes de seguimiento a la satisfacción de la ciudadanía:
- Informe de diciembre 2020
- Informe iv trimestre 2020
- Informe de enero 2021
- Informe de febrero 2021
Los informes se encuentran publicados en el siguiente enlace: 
https://idpc.gov.co/10-9-informes-peticiones-quejas-reclamos-denuncias-y-solicitudes-de-acceso-a-la-informacion/ 
Evidencias: 
- Informe de aplicación de encuestas de satisfacción ciudadana diciembre 2020
- Informe de aplicación de encuestas de satisfacción ciudadana iv trimestre 2020
- Informe de aplicación de encuestas de satisfacción ciudadana enero 2021
- Informe de aplicación de encuestas de satisfacción ciudadana febrero 2021
</t>
  </si>
  <si>
    <t>Reporte cualititivo: 
Se realizó una mesa de trabajo con la Dirección General para revisar el estado del proyecto atención a la Ciudadanía para la vigencia en el marco del proyecto de inversión y el Plan Distrital de Desarrollo.  La mesa de trabajo se llevó a cabo en el mes de marzo de 2021. 
Evidencias: 
- Presentación proyecto de atención a la ciudadanía- Dirección General</t>
  </si>
  <si>
    <t xml:space="preserve">
Para el mes de junio, se realizó una revisión general de los cambios que se habían planteado en el cronograma de ajustes razonables de la sede Palomar del Príncipe
Evidencia
 Acta de reunión
 Lista de asistencia </t>
  </si>
  <si>
    <t xml:space="preserve">En el mes de junio, se realizó el envío a la Secretaría General de la documentación requerida para la ejecuición del convenio interadministrativo de inscripción en el SuperCADE virtual
Evidencia:
&gt; Carta de intención 
&gt; Correo de envío de documentación 
&gt; Documentación enviada </t>
  </si>
  <si>
    <t xml:space="preserve">Se observa que no hay  evidencia del los avances de la ejecución de la actividad cargada en el Drive de acuerdo con el reporte cualitativo </t>
  </si>
  <si>
    <t xml:space="preserve">Se realizó la actualización de la información en la sección de Transparencia y acceso a la información pública, la sección participa y la sección de Atención y servicio a la ciudadanía en cumplimiento del anexo 2 de la Resolución 1519 de 2020. 
Se presentó en Comité Directivo los avances en la implementación de la Resolución 1519 de 2020. 
Evidencias
- Presentación Comité Directivo
- Agenda Comité Directivo
- Lista de asistencia Comité 
- Correos electrónicos de Públicación. 
- Sección Participa: https://idpc.gov.co/transparencia-y-acceso-a-la-informacion-publica-ley-1712-del-6-de-marzo-de-2014/participa/ 
- Sección Atención y Servicios a la Ciudadanía: https://idpc.gov.co/atencion-a-la-ciudadania/ </t>
  </si>
  <si>
    <t>Se realizaron los boletines de solicitudes de acceso a la información pública de los meses de marzo, abril y mayo. 
Evidencias
- Boletín de solicitudes de acceso a la información mes de marzo
- Boletín de solicitudes de acceso a la información mes de abril
- Boletín de solicitudes de acceso a la información mes de mayo</t>
  </si>
  <si>
    <t xml:space="preserve">
Se actualizó y aprobó la Política de Conflictos de Intereses del IDPC ajustada de acuerdo con la normatividad vigente. 
Evidencia 
&gt; Política de Conflictos de Intereses del IDPC </t>
  </si>
  <si>
    <t>Se realizaron los siguientes informes de seguimiento a la gestión de las PQRS:
- Informe de marzo 2021
- Informe I trimestre 2021
El informe se encuenta publicado en el siguiente enlace: 
https://idpc.gov.co/10-9-informes-peticiones-quejas-reclamos-denuncias-y-solicitudes-de-acceso-a-la-informacion/
Evidencias: 
- Informe de gestión PQRS marzo 2021
- Informe de gestión PQRS I trimestre 2021
REPORTE MAYO:
Se realizó el informe de seguimiento a la gestión de las PQRS del mes de abril
- Informe de abril 2021
El informe se encuenta publicado en el siguiente enlace: 
https://idpc.gov.co/10-9-informes-peticiones-quejas-reclamos-denuncias-y-solicitudes-de-acceso-a-la-informacion/
Evidencias: 
- Informe de gestión PQRS abril 2021
REPORTE JUNIO:
Se realizó el informe de seguimiento a la gestión de las PQRS del mes de mayo
Evidencia
- Informe de mayo2021
El informe se encuenta publicado en el siguiente enlace: 
https://idpc.gov.co/10-9-informes-peticiones-quejas-reclamos-denuncias-y-solicitudes-de-acceso-a-la-informacion/</t>
  </si>
  <si>
    <t>Se realizaron los siguientes informes de seguimiento a la satisfacción de la ciudadanía:
- Informe de marzo 2021
- Informe I trimestre 2021
Los informes se encuentran publicados en el siguiente enlace: 
https://idpc.gov.co/10-9-informes-peticiones-quejas-reclamos-denuncias-y-solicitudes-de-acceso-a-la-informacion/ 
Evidencias: 
- Informe de aplicación de encuestas de satisfacción ciudadana marzo 2021
- Informe de aplicación de encuestas de satisfacción ciudadana I trimestre 2021
REPORTE MAYO:
Se realizó el informe de seguimiento a la satisfacción de la ciudadanía:
- Informe de abril 2021
El informes se encuentran publicados en el siguiente enlace: 
https://idpc.gov.co/informes-de-satisfaccion-de-servicio-a-la-ciudadania/
Evidencias: 
- Informe de aplicación de encuestas de satisfacción ciudadana abril 2021
REPORTE JUNIO:
Se realizó el informe de seguimiento a la satisfacción de la ciudadanía:
- Informe de mayo 2021
El informes se encuentran publicados en el siguiente enlace: 
https://idpc.gov.co/informes-de-satisfaccion-de-servicio-a-la-ciudadania/
Evidencias: 
- Informe de aplicación de encuestas de satisfacción ciudadana mayo 2021</t>
  </si>
  <si>
    <t xml:space="preserve">Actualizar el Modelo de Atención a la Ciudadanía en articulación con el Plan Distrital de Desarrollo y el Plan Sectorial de Cultura. </t>
  </si>
  <si>
    <t xml:space="preserve">Realizar un diagnóstico de suficiencia de personal para el proceso de atención a la ciudadanía. </t>
  </si>
  <si>
    <t xml:space="preserve">Traducir dos (2) documentos en lenguaje claro relacionados con el proceso de atención a la ciudadanía a través de los laboratorios de simplicidad del DNP. </t>
  </si>
  <si>
    <t>Desarrollar una herramienta de software en la página web del IDPC para orientar y atender a la ciudadanía y grupos de interés.</t>
  </si>
  <si>
    <t xml:space="preserve">1 documento actualizado </t>
  </si>
  <si>
    <t>1 diagnóstico realizado</t>
  </si>
  <si>
    <t xml:space="preserve">2 documentos traducidos a lenguaje claro </t>
  </si>
  <si>
    <t>1 herramienta desarrollada</t>
  </si>
  <si>
    <t xml:space="preserve"># de documentos actualizados </t>
  </si>
  <si>
    <t xml:space="preserve"># diagnósticos realizados </t>
  </si>
  <si>
    <t># de documentos traducidos a lenguaje claro</t>
  </si>
  <si>
    <t># de herramientas desarrolladas</t>
  </si>
  <si>
    <t>Agosto
Se presentaron a la alta Dirección los resultados de la gestión del proceso de Atención a la ciudadanía 
Evidencias: (Proyecto de inversión /8.Evidencias agosto /Meta 1 MIPG /Atención a la ciudadania/ Plan anticorrupción /Evidencia 1/)
&gt; Presentación
&gt; Invitación a comité</t>
  </si>
  <si>
    <t>Septiembre
En el mes de septiembre, se realizó una reunión de seguimiento a las actividades del plan de Ajustes razonables. Se programó un nuevo cronograma, con el fin de dar cumplimiento a las actividades que no se han podido ejecutar debido a algunas demoras en la entrega de los implementos por parte de ferretería. 
Evidencias
&gt;  Acta de reunión
&gt; Lista de asistencia
&gt; Cronograma</t>
  </si>
  <si>
    <t>Sin comentarios</t>
  </si>
  <si>
    <t>Agosto 
En el mes de agosto se realizó la suscripción del Acta de iniciación - Convenio interadministrativo SúperCADE Virtual
Evidencias
&gt; Acta de iniciación - Convenio interadministrativo de código No. 4220000-926-2021</t>
  </si>
  <si>
    <t>Se observa evidencia suficiente de la ejecución anticipada de la actividad</t>
  </si>
  <si>
    <t>Julio
Se inició la implementación de la Estrategia de Reconocimiento al mejor Servidor de Atención a la Ciudadanía a través de la encuestas de satisfacción ciudadana donde se solicitó a la ciudadanía la valoración o reconocimiento de un servidor. La información se tabulará al finalizar el trimestre. 
Evidencia: (Proyecto de inversión /7. Evidencias julio /Meta 1 MIPG /Atención a la ciudadanía/ 4.PAAC-julio mejor servidor)
&gt; Encuesta y resultados del mes de julio. 
Agosto:
Se continúa con la implementación de la Estrategia de Reconocimiento al mejor Servidor de Atención a la Ciudadanía a través de la encuestas de satisfacción ciudadana donde se solicitó a la ciudadanía la valoración o reconocimiento de un servidor. Se realiza la tabulación respectiva del mes de julio en el Informe de satisfacción
Evidencia: 
&gt; Informe de satisfacción de julio con un apartado de reconocimiento al mejor servidor 
&gt; Encuesta y resultados del mes de agosto.
Septiembre:
Se continúa con la implementación de la Estrategia de Reconocimiento al mejor Servidor de Atención a la Ciudadanía a través de la encuestas de satisfacción ciudadana donde se solicitó a la ciudadanía la valoración o reconocimiento de un servidor. Se realiza la tabulación respectiva del mes de agosto en el Informe de satisfacción
Evidencia: 
&gt; Informe de satisfacción de agosto con un apartado de reconocimiento al mejor servidor 
&gt; Encuesta y resultados del mes de agosto.</t>
  </si>
  <si>
    <t xml:space="preserve">Se observa evidencia de la ejecución de la actividad, sin embargo la programación no corresponde con la versión vigente del plan de acuerdo con el memorando tramitado por el proceso a través del memorando  20215000139823 de 21-09-2021en el cual se elimina el producto programado para este trimestre </t>
  </si>
  <si>
    <t>Julio
Se realizaron los boletines de solicitudes de acceso a la información pública del mes de junio. 
- Boletín de solicitudes de acceso a la información mes de junio
Agosto
Se realizó el boletín de solicitudes de acceso a la información pública del mes de julio
- Boletín de solicitudes de acceso a la información del mes de julio
Septiembre
Se realizó el boletín de solicitudes de acceso a la información pública del mes de agosto
- Boletín de solicitudes de acceso a la información del mes de agosto</t>
  </si>
  <si>
    <t xml:space="preserve">REPORTE JULIO:
Se realizó el informe de seguimiento a la gestión de las PQRS del mes de junio
- Informe de junio 2021
- Informe II trimestre 2021
Evidencia
- Informe de junio 2021
- Informe II trimestre 2021
El informe se encuenta publicado en el siguiente enlace: 
https://idpc.gov.co/10-9-informes-peticiones-quejas-reclamos-denuncias-y-solicitudes-de-acceso-a-la-informacion/
REPORTE AGOSTO:
Se realizó el informe de seguimiento a la gestión de las PQRS del mes de julio
- Informe de julio 2021
Evidencia
- Informe de julio 2021
El informe se encuenta publicado en el siguiente enlace: 
https://idpc.gov.co/10-9-informes-peticiones-quejas-reclamos-denuncias-y-solicitudes-de-acceso-a-la-informacion/
REPORTE SEPTIEMBRE:
Se realizó el informe de seguimiento a la gestión de las PQRS del mes de agosto
- Informe de agosto 2021
Evidencia
- Informe de agosto 2021
El informe se encuenta publicado en el siguiente enlace: 
https://idpc.gov.co/10-9-informes-peticiones-quejas-reclamos-denuncias-y-solicitudes-de-acceso-a-la-informacion/
</t>
  </si>
  <si>
    <t xml:space="preserve">REPORTE JULIO:
Se realizaron los informes de getión del Defensor de la ciudadanía:
- Informe del I semestre de 2021
- Informe para la Veeduría 1 de julio de 2020 - 30 de junio 2021
El informes se encuentran publicados en el siguiente enlace: 
https://idpc.gov.co/10-11-informes-del-defensor-del-ciudadano/
Evidencias: 
- Informe del I semestre de 2021
- Informe para la Veeduría 1 de julio de 2020 - 30 de junio 2021
- Solicitud de publicación en el Micrositio de Transparencia 
</t>
  </si>
  <si>
    <t xml:space="preserve">REPORTE JULIO:
Se realizó el informe de seguimiento a la satisfacción de la ciudadanía:
- Informe de junio 2021
- Informe II Trimestre 2021 
El informes se encuentra publicado en el siguiente enlace: 
https://idpc.gov.co/informes-de-satisfaccion-de-servicio-a-la-ciudadania/
Evidencias: 
- Informe de aplicación de encuestas de satisfacción ciudadana junio 2021
- Informe II trimestre de 2021
REPORTE AGOSTO:
Se realizó el informe de seguimiento a la satisfacción de la ciudadanía:
- Informe de juio 2021
El informe se encuentra publicado en el siguiente enlace: 
https://idpc.gov.co/informes-de-satisfaccion-de-servicio-a-la-ciudadania/
Evidencias: 
- Informe de aplicación de encuestas de satisfacción ciudadana julio 2021
REPORTE SEPTIEMBRE:
Se realizó el informe de seguimiento a la satisfacción de la ciudadanía:
- Informe de agosto 2021
El informe se encuentra publicado en el siguiente enlace: 
https://idpc.gov.co/informes-de-satisfaccion-de-servicio-a-la-ciudadania/
Evidencias: 
- Informe de aplicación de encuestas de satisfacción ciudadana agosto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</si>
</sst>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 _€_-;_-@"/>
    <numFmt numFmtId="165" formatCode="0.0%"/>
    <numFmt numFmtId="166" formatCode="_-* #,##0\ _€_-;\-* #,##0\ _€_-;_-* \-?\ _€_-;_-@"/>
    <numFmt numFmtId="167" formatCode="0.0"/>
    <numFmt numFmtId="168" formatCode="_-[$$-240A]\ * #,##0_-;\-[$$-240A]\ * #,##0_-;_-[$$-240A]\ * &quot;-&quot;??_-;_-@_-"/>
  </numFmts>
  <fonts count="42"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0"/>
      <color theme="1"/>
      <name val="Calibri"/>
      <family val="2"/>
    </font>
    <font>
      <sz val="10"/>
      <color theme="1" tint="4.9989318521683403E-2"/>
      <name val="Calibri"/>
      <family val="2"/>
    </font>
    <font>
      <sz val="11"/>
      <color theme="1"/>
      <name val="Arial"/>
      <family val="2"/>
    </font>
    <font>
      <sz val="10"/>
      <color rgb="FF3F3F3F"/>
      <name val="Calibri"/>
      <family val="2"/>
    </font>
    <font>
      <u/>
      <sz val="10"/>
      <color rgb="FF3F3F3F"/>
      <name val="Calibri"/>
      <family val="2"/>
    </font>
    <font>
      <sz val="10"/>
      <color rgb="FF000000"/>
      <name val="Calibri"/>
      <family val="2"/>
    </font>
    <font>
      <b/>
      <u/>
      <sz val="10"/>
      <color rgb="FF3F3F3F"/>
      <name val="Calibri"/>
      <family val="2"/>
    </font>
    <font>
      <b/>
      <sz val="10"/>
      <color rgb="FF3F3F3F"/>
      <name val="Calibri"/>
      <family val="2"/>
    </font>
    <font>
      <b/>
      <sz val="10"/>
      <color rgb="FF000000"/>
      <name val="Calibri"/>
      <family val="2"/>
    </font>
    <font>
      <sz val="10"/>
      <name val="Calibri"/>
      <family val="2"/>
    </font>
    <font>
      <b/>
      <sz val="9"/>
      <color indexed="81"/>
      <name val="Tahoma"/>
      <charset val="1"/>
    </font>
    <font>
      <sz val="9"/>
      <color indexed="81"/>
      <name val="Tahoma"/>
      <charset val="1"/>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FFFFFF"/>
      </patternFill>
    </fill>
  </fills>
  <borders count="145">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hair">
        <color rgb="FF366092"/>
      </left>
      <right style="hair">
        <color rgb="FF366092"/>
      </right>
      <top/>
      <bottom style="hair">
        <color rgb="FF366092"/>
      </bottom>
      <diagonal/>
    </border>
    <border>
      <left style="hair">
        <color rgb="FF366092"/>
      </left>
      <right style="medium">
        <color rgb="FF366092"/>
      </right>
      <top/>
      <bottom style="hair">
        <color rgb="FF366092"/>
      </bottom>
      <diagonal/>
    </border>
    <border>
      <left style="hair">
        <color rgb="FF3F3F3F"/>
      </left>
      <right/>
      <top/>
      <bottom style="dotted">
        <color rgb="FF3F3F3F"/>
      </bottom>
      <diagonal/>
    </border>
    <border>
      <left style="dotted">
        <color indexed="64"/>
      </left>
      <right style="dotted">
        <color indexed="64"/>
      </right>
      <top style="dotted">
        <color indexed="64"/>
      </top>
      <bottom style="dotted">
        <color indexed="64"/>
      </bottom>
      <diagonal/>
    </border>
    <border>
      <left style="hair">
        <color rgb="FF3F3F3F"/>
      </left>
      <right style="hair">
        <color rgb="FF3F3F3F"/>
      </right>
      <top style="thin">
        <color rgb="FF000000"/>
      </top>
      <bottom/>
      <diagonal/>
    </border>
    <border>
      <left style="hair">
        <color rgb="FF3F3F3F"/>
      </left>
      <right style="hair">
        <color rgb="FF3F3F3F"/>
      </right>
      <top style="dotted">
        <color indexed="64"/>
      </top>
      <bottom style="dotted">
        <color indexed="64"/>
      </bottom>
      <diagonal/>
    </border>
    <border>
      <left style="hair">
        <color rgb="FF3F3F3F"/>
      </left>
      <right style="hair">
        <color rgb="FF3F3F3F"/>
      </right>
      <top/>
      <bottom style="dotted">
        <color rgb="FF3F3F3F"/>
      </bottom>
      <diagonal/>
    </border>
    <border>
      <left style="hair">
        <color rgb="FF3F3F3F"/>
      </left>
      <right style="hair">
        <color rgb="FF3F3F3F"/>
      </right>
      <top/>
      <bottom/>
      <diagonal/>
    </border>
    <border>
      <left style="thin">
        <color rgb="FF3F3F3F"/>
      </left>
      <right style="hair">
        <color rgb="FF3F3F3F"/>
      </right>
      <top/>
      <bottom style="dotted">
        <color rgb="FF3F3F3F"/>
      </bottom>
      <diagonal/>
    </border>
    <border>
      <left style="thin">
        <color rgb="FF3F3F3F"/>
      </left>
      <right style="hair">
        <color rgb="FF3F3F3F"/>
      </right>
      <top style="dotted">
        <color indexed="64"/>
      </top>
      <bottom style="dotted">
        <color indexed="64"/>
      </bottom>
      <diagonal/>
    </border>
    <border>
      <left style="thin">
        <color rgb="FF3F3F3F"/>
      </left>
      <right style="hair">
        <color rgb="FF3F3F3F"/>
      </right>
      <top style="thin">
        <color rgb="FF000000"/>
      </top>
      <bottom/>
      <diagonal/>
    </border>
    <border>
      <left style="thin">
        <color rgb="FF3F3F3F"/>
      </left>
      <right style="hair">
        <color rgb="FF3F3F3F"/>
      </right>
      <top/>
      <bottom/>
      <diagonal/>
    </border>
    <border>
      <left style="hair">
        <color rgb="FF3F3F3F"/>
      </left>
      <right style="hair">
        <color rgb="FF3F3F3F"/>
      </right>
      <top style="dotted">
        <color indexed="64"/>
      </top>
      <bottom/>
      <diagonal/>
    </border>
    <border>
      <left style="thin">
        <color rgb="FF3F3F3F"/>
      </left>
      <right style="hair">
        <color rgb="FF3F3F3F"/>
      </right>
      <top style="dotted">
        <color indexed="64"/>
      </top>
      <bottom/>
      <diagonal/>
    </border>
    <border>
      <left style="thin">
        <color rgb="FF3F3F3F"/>
      </left>
      <right style="hair">
        <color rgb="FF3F3F3F"/>
      </right>
      <top style="dotted">
        <color indexed="64"/>
      </top>
      <bottom style="dotted">
        <color rgb="FF3F3F3F"/>
      </bottom>
      <diagonal/>
    </border>
    <border>
      <left style="hair">
        <color rgb="FF3F3F3F"/>
      </left>
      <right/>
      <top style="dotted">
        <color rgb="FF3F3F3F"/>
      </top>
      <bottom/>
      <diagonal/>
    </border>
    <border>
      <left style="hair">
        <color rgb="FF3F3F3F"/>
      </left>
      <right style="hair">
        <color rgb="FF3F3F3F"/>
      </right>
      <top style="dotted">
        <color rgb="FF3F3F3F"/>
      </top>
      <bottom/>
      <diagonal/>
    </border>
    <border>
      <left style="hair">
        <color rgb="FF3F3F3F"/>
      </left>
      <right style="thin">
        <color rgb="FF3F3F3F"/>
      </right>
      <top style="dotted">
        <color rgb="FF3F3F3F"/>
      </top>
      <bottom/>
      <diagonal/>
    </border>
    <border>
      <left/>
      <right style="medium">
        <color indexed="64"/>
      </right>
      <top style="dotted">
        <color rgb="FF3F3F3F"/>
      </top>
      <bottom/>
      <diagonal/>
    </border>
    <border>
      <left style="medium">
        <color rgb="FF3F3F3F"/>
      </left>
      <right style="hair">
        <color rgb="FF3F3F3F"/>
      </right>
      <top style="dotted">
        <color rgb="FF3F3F3F"/>
      </top>
      <bottom/>
      <diagonal/>
    </border>
    <border>
      <left style="thin">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style="medium">
        <color rgb="FF3F3F3F"/>
      </right>
      <top style="dotted">
        <color rgb="FF3F3F3F"/>
      </top>
      <bottom/>
      <diagonal/>
    </border>
    <border>
      <left style="hair">
        <color rgb="FF3F3F3F"/>
      </left>
      <right style="hair">
        <color rgb="FF3F3F3F"/>
      </right>
      <top style="dotted">
        <color indexed="64"/>
      </top>
      <bottom style="thin">
        <color rgb="FF000000"/>
      </bottom>
      <diagonal/>
    </border>
    <border>
      <left style="thin">
        <color rgb="FF3F3F3F"/>
      </left>
      <right style="hair">
        <color rgb="FF3F3F3F"/>
      </right>
      <top style="dotted">
        <color indexed="64"/>
      </top>
      <bottom style="thin">
        <color rgb="FF000000"/>
      </bottom>
      <diagonal/>
    </border>
    <border>
      <left style="thin">
        <color rgb="FF3F3F3F"/>
      </left>
      <right style="hair">
        <color rgb="FF3F3F3F"/>
      </right>
      <top style="thin">
        <color rgb="FF000000"/>
      </top>
      <bottom style="dotted">
        <color indexed="64"/>
      </bottom>
      <diagonal/>
    </border>
    <border>
      <left style="hair">
        <color rgb="FF366092"/>
      </left>
      <right style="medium">
        <color rgb="FF366092"/>
      </right>
      <top style="thin">
        <color rgb="FF000000"/>
      </top>
      <bottom style="dotted">
        <color indexed="64"/>
      </bottom>
      <diagonal/>
    </border>
    <border>
      <left style="hair">
        <color rgb="FF366092"/>
      </left>
      <right style="hair">
        <color rgb="FF366092"/>
      </right>
      <top style="thin">
        <color rgb="FF366092"/>
      </top>
      <bottom/>
      <diagonal/>
    </border>
    <border>
      <left style="hair">
        <color rgb="FF3F3F3F"/>
      </left>
      <right/>
      <top style="dotted">
        <color indexed="64"/>
      </top>
      <bottom style="dotted">
        <color indexed="64"/>
      </bottom>
      <diagonal/>
    </border>
    <border>
      <left/>
      <right style="thin">
        <color rgb="FF3F3F3F"/>
      </right>
      <top style="dotted">
        <color indexed="64"/>
      </top>
      <bottom style="dotted">
        <color indexed="64"/>
      </bottom>
      <diagonal/>
    </border>
    <border>
      <left style="hair">
        <color rgb="FF3F3F3F"/>
      </left>
      <right style="hair">
        <color rgb="FF3F3F3F"/>
      </right>
      <top style="dotted">
        <color indexed="64"/>
      </top>
      <bottom style="dotted">
        <color rgb="FF3F3F3F"/>
      </bottom>
      <diagonal/>
    </border>
    <border>
      <left style="medium">
        <color rgb="FF366092"/>
      </left>
      <right style="hair">
        <color rgb="FF3F3F3F"/>
      </right>
      <top style="thin">
        <color rgb="FF000000"/>
      </top>
      <bottom style="dotted">
        <color indexed="64"/>
      </bottom>
      <diagonal/>
    </border>
    <border>
      <left style="medium">
        <color rgb="FF366092"/>
      </left>
      <right style="hair">
        <color rgb="FF3F3F3F"/>
      </right>
      <top style="dotted">
        <color indexed="64"/>
      </top>
      <bottom style="dotted">
        <color indexed="64"/>
      </bottom>
      <diagonal/>
    </border>
    <border>
      <left style="medium">
        <color rgb="FF366092"/>
      </left>
      <right style="hair">
        <color rgb="FF3F3F3F"/>
      </right>
      <top style="dotted">
        <color indexed="64"/>
      </top>
      <bottom/>
      <diagonal/>
    </border>
    <border>
      <left/>
      <right style="thin">
        <color rgb="FF3F3F3F"/>
      </right>
      <top style="dotted">
        <color indexed="64"/>
      </top>
      <bottom style="dotted">
        <color rgb="FF3F3F3F"/>
      </bottom>
      <diagonal/>
    </border>
    <border>
      <left style="hair">
        <color rgb="FF366092"/>
      </left>
      <right style="medium">
        <color rgb="FF366092"/>
      </right>
      <top style="thin">
        <color rgb="FF366092"/>
      </top>
      <bottom/>
      <diagonal/>
    </border>
    <border>
      <left style="thin">
        <color rgb="FF366092"/>
      </left>
      <right style="medium">
        <color rgb="FF366092"/>
      </right>
      <top style="dotted">
        <color indexed="64"/>
      </top>
      <bottom style="thin">
        <color rgb="FF366092"/>
      </bottom>
      <diagonal/>
    </border>
    <border>
      <left style="thin">
        <color rgb="FF366092"/>
      </left>
      <right style="medium">
        <color rgb="FF366092"/>
      </right>
      <top style="medium">
        <color rgb="FF366092"/>
      </top>
      <bottom/>
      <diagonal/>
    </border>
    <border>
      <left style="thin">
        <color rgb="FF366092"/>
      </left>
      <right style="thin">
        <color rgb="FF366092"/>
      </right>
      <top style="dotted">
        <color indexed="64"/>
      </top>
      <bottom style="thin">
        <color rgb="FF366092"/>
      </bottom>
      <diagonal/>
    </border>
    <border>
      <left style="thin">
        <color rgb="FF366092"/>
      </left>
      <right style="thin">
        <color rgb="FF366092"/>
      </right>
      <top style="medium">
        <color rgb="FF366092"/>
      </top>
      <bottom/>
      <diagonal/>
    </border>
    <border>
      <left style="thin">
        <color rgb="FF366092"/>
      </left>
      <right style="thin">
        <color rgb="FF366092"/>
      </right>
      <top style="dotted">
        <color indexed="64"/>
      </top>
      <bottom/>
      <diagonal/>
    </border>
    <border>
      <left style="thin">
        <color rgb="FF366092"/>
      </left>
      <right style="medium">
        <color rgb="FF366092"/>
      </right>
      <top style="dotted">
        <color indexed="64"/>
      </top>
      <bottom/>
      <diagonal/>
    </border>
    <border>
      <left style="hair">
        <color rgb="FF3F3F3F"/>
      </left>
      <right style="thin">
        <color rgb="FF3F3F3F"/>
      </right>
      <top style="dotted">
        <color indexed="64"/>
      </top>
      <bottom/>
      <diagonal/>
    </border>
  </borders>
  <cellStyleXfs count="2">
    <xf numFmtId="0" fontId="0" fillId="0" borderId="0"/>
    <xf numFmtId="9" fontId="32" fillId="0" borderId="0" applyFont="0" applyFill="0" applyBorder="0" applyAlignment="0" applyProtection="0"/>
  </cellStyleXfs>
  <cellXfs count="374">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9" fontId="11" fillId="0" borderId="16" xfId="0" applyNumberFormat="1" applyFont="1" applyBorder="1" applyAlignment="1" applyProtection="1">
      <alignment horizontal="center" vertical="center" wrapText="1"/>
      <protection locked="0"/>
    </xf>
    <xf numFmtId="14" fontId="30" fillId="0" borderId="102" xfId="0" applyNumberFormat="1" applyFont="1" applyFill="1" applyBorder="1" applyAlignment="1" applyProtection="1">
      <alignment horizontal="center" vertical="center" wrapText="1"/>
    </xf>
    <xf numFmtId="14" fontId="30" fillId="0" borderId="103" xfId="0" applyNumberFormat="1" applyFont="1" applyFill="1" applyBorder="1" applyAlignment="1" applyProtection="1">
      <alignment horizontal="center" vertical="center" wrapText="1"/>
    </xf>
    <xf numFmtId="0" fontId="11" fillId="0" borderId="25" xfId="0" applyFont="1" applyBorder="1" applyAlignment="1" applyProtection="1">
      <alignment horizontal="center" vertical="center" wrapText="1"/>
      <protection locked="0"/>
    </xf>
    <xf numFmtId="0" fontId="11" fillId="0" borderId="104" xfId="0" applyFont="1" applyBorder="1" applyAlignment="1" applyProtection="1">
      <alignment horizontal="center" vertical="center" wrapText="1"/>
      <protection locked="0"/>
    </xf>
    <xf numFmtId="14" fontId="31" fillId="0" borderId="26" xfId="0" applyNumberFormat="1" applyFont="1" applyFill="1" applyBorder="1" applyAlignment="1" applyProtection="1">
      <alignment horizontal="center" vertical="center" wrapText="1"/>
    </xf>
    <xf numFmtId="10" fontId="11" fillId="0" borderId="64" xfId="0" applyNumberFormat="1" applyFont="1" applyBorder="1" applyAlignment="1" applyProtection="1">
      <alignment horizontal="center" vertical="center" wrapText="1"/>
      <protection locked="0"/>
    </xf>
    <xf numFmtId="0" fontId="33" fillId="0" borderId="15" xfId="0" applyFont="1" applyBorder="1" applyAlignment="1">
      <alignment horizontal="center" vertical="center" wrapText="1"/>
    </xf>
    <xf numFmtId="165" fontId="33" fillId="0" borderId="15" xfId="0" applyNumberFormat="1" applyFont="1" applyBorder="1" applyAlignment="1">
      <alignment vertical="center" wrapText="1"/>
    </xf>
    <xf numFmtId="0" fontId="33" fillId="0" borderId="20" xfId="0" applyFont="1" applyBorder="1" applyAlignment="1">
      <alignment horizontal="left" vertical="center" wrapText="1"/>
    </xf>
    <xf numFmtId="0" fontId="33" fillId="0" borderId="16" xfId="0" applyFont="1" applyBorder="1" applyAlignment="1">
      <alignment horizontal="center" vertical="center" wrapText="1"/>
    </xf>
    <xf numFmtId="165" fontId="33" fillId="0" borderId="16" xfId="0" applyNumberFormat="1" applyFont="1" applyBorder="1" applyAlignment="1">
      <alignment vertical="center" wrapText="1"/>
    </xf>
    <xf numFmtId="0" fontId="33" fillId="0" borderId="25" xfId="0" applyFont="1" applyBorder="1" applyAlignment="1">
      <alignment horizontal="left" vertical="center" wrapText="1"/>
    </xf>
    <xf numFmtId="0" fontId="33" fillId="8" borderId="25" xfId="0" applyFont="1" applyFill="1" applyBorder="1" applyAlignment="1">
      <alignment horizontal="left" vertical="center" wrapText="1"/>
    </xf>
    <xf numFmtId="0" fontId="33" fillId="0" borderId="17" xfId="0" applyFont="1" applyBorder="1" applyAlignment="1">
      <alignment horizontal="center" vertical="center" wrapText="1"/>
    </xf>
    <xf numFmtId="0" fontId="33" fillId="8" borderId="16" xfId="0" applyFont="1" applyFill="1" applyBorder="1" applyAlignment="1">
      <alignment horizontal="center" vertical="center" wrapText="1"/>
    </xf>
    <xf numFmtId="0" fontId="35" fillId="8" borderId="25" xfId="0" applyFont="1" applyFill="1" applyBorder="1" applyAlignment="1">
      <alignment horizontal="left" vertical="center" wrapText="1"/>
    </xf>
    <xf numFmtId="9" fontId="2" fillId="0" borderId="0" xfId="1" applyFont="1" applyAlignment="1">
      <alignment vertical="center"/>
    </xf>
    <xf numFmtId="9" fontId="1" fillId="0" borderId="0" xfId="1" applyFont="1" applyAlignment="1">
      <alignment vertical="center"/>
    </xf>
    <xf numFmtId="0" fontId="9" fillId="0" borderId="0" xfId="0" applyFont="1" applyAlignment="1">
      <alignment horizontal="center" vertical="center" wrapText="1"/>
    </xf>
    <xf numFmtId="0" fontId="39" fillId="0" borderId="105" xfId="0" applyFont="1" applyBorder="1" applyAlignment="1">
      <alignment horizontal="center" vertical="center" wrapText="1"/>
    </xf>
    <xf numFmtId="0" fontId="11" fillId="0" borderId="106" xfId="0" applyFont="1" applyBorder="1" applyAlignment="1" applyProtection="1">
      <alignment horizontal="center" vertical="center" wrapText="1"/>
      <protection locked="0"/>
    </xf>
    <xf numFmtId="0" fontId="11" fillId="0" borderId="108" xfId="0" applyFont="1" applyBorder="1" applyAlignment="1" applyProtection="1">
      <alignment horizontal="center" vertical="center" wrapText="1"/>
      <protection locked="0"/>
    </xf>
    <xf numFmtId="0" fontId="11" fillId="0" borderId="107" xfId="0" applyFont="1" applyBorder="1" applyAlignment="1" applyProtection="1">
      <alignment horizontal="center" vertical="center" wrapText="1"/>
      <protection locked="0"/>
    </xf>
    <xf numFmtId="0" fontId="11" fillId="0" borderId="109" xfId="0" applyFont="1" applyBorder="1" applyAlignment="1" applyProtection="1">
      <alignment horizontal="center" vertical="center" wrapText="1"/>
      <protection locked="0"/>
    </xf>
    <xf numFmtId="0" fontId="11" fillId="0" borderId="110" xfId="0" applyFont="1" applyBorder="1" applyAlignment="1" applyProtection="1">
      <alignment horizontal="center" vertical="center" wrapText="1"/>
      <protection locked="0"/>
    </xf>
    <xf numFmtId="0" fontId="11" fillId="0" borderId="112" xfId="0" applyFont="1" applyBorder="1" applyAlignment="1" applyProtection="1">
      <alignment horizontal="center" vertical="center" wrapText="1"/>
      <protection locked="0"/>
    </xf>
    <xf numFmtId="0" fontId="11" fillId="0" borderId="111" xfId="0" applyFont="1" applyBorder="1" applyAlignment="1" applyProtection="1">
      <alignment horizontal="center" vertical="center" wrapText="1"/>
      <protection locked="0"/>
    </xf>
    <xf numFmtId="0" fontId="33" fillId="0" borderId="106" xfId="0" applyFont="1" applyBorder="1" applyAlignment="1">
      <alignment horizontal="center" vertical="center" wrapText="1"/>
    </xf>
    <xf numFmtId="0" fontId="11" fillId="0" borderId="113" xfId="0" applyFont="1" applyBorder="1" applyAlignment="1" applyProtection="1">
      <alignment horizontal="center" vertical="center" wrapText="1"/>
      <protection locked="0"/>
    </xf>
    <xf numFmtId="0" fontId="33" fillId="0" borderId="114" xfId="0" applyFont="1" applyBorder="1" applyAlignment="1">
      <alignment horizontal="center" vertical="center" wrapText="1"/>
    </xf>
    <xf numFmtId="0" fontId="11" fillId="0" borderId="115" xfId="0" applyFont="1" applyBorder="1" applyAlignment="1" applyProtection="1">
      <alignment horizontal="center" vertical="center" wrapText="1"/>
      <protection locked="0"/>
    </xf>
    <xf numFmtId="0" fontId="33" fillId="0" borderId="108" xfId="0" applyFont="1" applyBorder="1" applyAlignment="1">
      <alignment horizontal="center" vertical="center" wrapText="1"/>
    </xf>
    <xf numFmtId="0" fontId="33" fillId="0" borderId="107" xfId="0" applyFont="1" applyBorder="1" applyAlignment="1">
      <alignment horizontal="center" vertical="center" wrapText="1"/>
    </xf>
    <xf numFmtId="0" fontId="11" fillId="0" borderId="116" xfId="0" applyFont="1" applyBorder="1" applyAlignment="1" applyProtection="1">
      <alignment horizontal="center" vertical="center" wrapText="1"/>
      <protection locked="0"/>
    </xf>
    <xf numFmtId="0" fontId="11" fillId="0" borderId="117" xfId="0" applyFont="1" applyBorder="1" applyAlignment="1" applyProtection="1">
      <alignment vertical="center" wrapText="1"/>
      <protection locked="0"/>
    </xf>
    <xf numFmtId="0" fontId="11" fillId="0" borderId="118" xfId="0" applyFont="1" applyBorder="1" applyAlignment="1" applyProtection="1">
      <alignment horizontal="center" vertical="center" wrapText="1"/>
      <protection locked="0"/>
    </xf>
    <xf numFmtId="10" fontId="11" fillId="0" borderId="118" xfId="0" applyNumberFormat="1" applyFont="1" applyBorder="1" applyAlignment="1" applyProtection="1">
      <alignment horizontal="center" vertical="center" wrapText="1"/>
      <protection locked="0"/>
    </xf>
    <xf numFmtId="14" fontId="11" fillId="0" borderId="118" xfId="0" applyNumberFormat="1" applyFont="1" applyBorder="1" applyAlignment="1" applyProtection="1">
      <alignment horizontal="center" vertical="center"/>
      <protection locked="0"/>
    </xf>
    <xf numFmtId="14" fontId="11" fillId="0" borderId="117" xfId="0" applyNumberFormat="1" applyFont="1" applyBorder="1" applyAlignment="1" applyProtection="1">
      <alignment horizontal="center" vertical="center"/>
      <protection locked="0"/>
    </xf>
    <xf numFmtId="0" fontId="33" fillId="0" borderId="118" xfId="0" applyFont="1" applyBorder="1" applyAlignment="1">
      <alignment horizontal="center" vertical="center" wrapText="1"/>
    </xf>
    <xf numFmtId="0" fontId="33" fillId="0" borderId="109" xfId="0" applyFont="1" applyBorder="1" applyAlignment="1">
      <alignment horizontal="center" vertical="center" wrapText="1"/>
    </xf>
    <xf numFmtId="0" fontId="33" fillId="0" borderId="117" xfId="0" applyFont="1" applyBorder="1" applyAlignment="1">
      <alignment horizontal="left" vertical="center" wrapText="1"/>
    </xf>
    <xf numFmtId="0" fontId="11" fillId="5" borderId="119" xfId="0" applyFont="1" applyFill="1" applyBorder="1" applyAlignment="1" applyProtection="1">
      <alignment horizontal="left" vertical="center" wrapText="1"/>
      <protection locked="0"/>
    </xf>
    <xf numFmtId="165" fontId="11" fillId="0" borderId="118" xfId="0" applyNumberFormat="1" applyFont="1" applyBorder="1" applyAlignment="1" applyProtection="1">
      <alignment vertical="center" wrapText="1"/>
      <protection locked="0"/>
    </xf>
    <xf numFmtId="0" fontId="11" fillId="0" borderId="117" xfId="0" applyFont="1" applyBorder="1" applyAlignment="1" applyProtection="1">
      <alignment horizontal="left" vertical="center" wrapText="1"/>
      <protection locked="0"/>
    </xf>
    <xf numFmtId="0" fontId="11" fillId="0" borderId="119" xfId="0" applyFont="1" applyBorder="1" applyAlignment="1" applyProtection="1">
      <alignment horizontal="center" vertical="center" wrapText="1"/>
      <protection locked="0"/>
    </xf>
    <xf numFmtId="164" fontId="11" fillId="0" borderId="120" xfId="0" applyNumberFormat="1" applyFont="1" applyBorder="1" applyAlignment="1" applyProtection="1">
      <alignment horizontal="center" vertical="center" wrapText="1"/>
      <protection locked="0"/>
    </xf>
    <xf numFmtId="0" fontId="11" fillId="5" borderId="121" xfId="0" applyFont="1" applyFill="1" applyBorder="1" applyAlignment="1" applyProtection="1">
      <alignment horizontal="center" vertical="center" wrapText="1"/>
      <protection locked="0"/>
    </xf>
    <xf numFmtId="2" fontId="11" fillId="5" borderId="119" xfId="0" applyNumberFormat="1" applyFont="1" applyFill="1" applyBorder="1" applyAlignment="1" applyProtection="1">
      <alignment vertical="center" wrapText="1"/>
      <protection locked="0"/>
    </xf>
    <xf numFmtId="2" fontId="11" fillId="5" borderId="122" xfId="0" applyNumberFormat="1" applyFont="1" applyFill="1" applyBorder="1" applyAlignment="1" applyProtection="1">
      <alignment vertical="center" wrapText="1"/>
      <protection locked="0"/>
    </xf>
    <xf numFmtId="2" fontId="11" fillId="5" borderId="123" xfId="0" applyNumberFormat="1" applyFont="1" applyFill="1" applyBorder="1" applyAlignment="1" applyProtection="1">
      <alignment vertical="center" wrapText="1"/>
      <protection locked="0"/>
    </xf>
    <xf numFmtId="2" fontId="11" fillId="5" borderId="117" xfId="0" applyNumberFormat="1" applyFont="1" applyFill="1" applyBorder="1" applyAlignment="1" applyProtection="1">
      <alignment vertical="center" wrapText="1"/>
      <protection locked="0"/>
    </xf>
    <xf numFmtId="167" fontId="11" fillId="0" borderId="122" xfId="0" applyNumberFormat="1" applyFont="1" applyBorder="1" applyAlignment="1" applyProtection="1">
      <alignment vertical="center" wrapText="1"/>
      <protection locked="0"/>
    </xf>
    <xf numFmtId="165" fontId="11" fillId="0" borderId="124" xfId="0" applyNumberFormat="1" applyFont="1" applyBorder="1" applyAlignment="1" applyProtection="1">
      <alignment vertical="center" wrapText="1"/>
      <protection locked="0"/>
    </xf>
    <xf numFmtId="0" fontId="11" fillId="0" borderId="25" xfId="0" applyFont="1" applyFill="1" applyBorder="1" applyAlignment="1" applyProtection="1">
      <alignment vertical="center" wrapText="1"/>
      <protection locked="0"/>
    </xf>
    <xf numFmtId="0" fontId="11" fillId="0" borderId="125" xfId="0" applyFont="1" applyBorder="1" applyAlignment="1" applyProtection="1">
      <alignment horizontal="center" vertical="center" wrapText="1"/>
      <protection locked="0"/>
    </xf>
    <xf numFmtId="0" fontId="11" fillId="0" borderId="126" xfId="0" applyFont="1" applyBorder="1" applyAlignment="1" applyProtection="1">
      <alignment horizontal="center" vertical="center" wrapText="1"/>
      <protection locked="0"/>
    </xf>
    <xf numFmtId="0" fontId="11" fillId="0" borderId="127" xfId="0" applyFont="1" applyBorder="1" applyAlignment="1" applyProtection="1">
      <alignment horizontal="center" vertical="center" wrapText="1"/>
      <protection locked="0"/>
    </xf>
    <xf numFmtId="14" fontId="31" fillId="0" borderId="128" xfId="0" applyNumberFormat="1" applyFont="1" applyFill="1" applyBorder="1" applyAlignment="1" applyProtection="1">
      <alignment horizontal="center" vertical="center" wrapText="1"/>
    </xf>
    <xf numFmtId="14" fontId="31" fillId="0" borderId="129" xfId="0" applyNumberFormat="1" applyFont="1" applyFill="1" applyBorder="1" applyAlignment="1" applyProtection="1">
      <alignment horizontal="center" vertical="center" wrapText="1"/>
    </xf>
    <xf numFmtId="14" fontId="31" fillId="0" borderId="130" xfId="0" applyNumberFormat="1" applyFont="1" applyFill="1" applyBorder="1" applyAlignment="1" applyProtection="1">
      <alignment horizontal="center" vertical="center" wrapText="1"/>
    </xf>
    <xf numFmtId="14" fontId="31" fillId="0" borderId="131" xfId="0" applyNumberFormat="1" applyFont="1" applyFill="1" applyBorder="1" applyAlignment="1" applyProtection="1">
      <alignment horizontal="center" vertical="center" wrapText="1"/>
    </xf>
    <xf numFmtId="0" fontId="11" fillId="0" borderId="114" xfId="0" applyFont="1" applyBorder="1" applyAlignment="1" applyProtection="1">
      <alignment horizontal="center" vertical="center" wrapText="1"/>
      <protection locked="0"/>
    </xf>
    <xf numFmtId="0" fontId="11" fillId="0" borderId="132" xfId="0" applyFont="1" applyBorder="1" applyAlignment="1" applyProtection="1">
      <alignment horizontal="center" vertical="center" wrapText="1"/>
      <protection locked="0"/>
    </xf>
    <xf numFmtId="0" fontId="11" fillId="0" borderId="133" xfId="0" applyFont="1" applyBorder="1" applyAlignment="1" applyProtection="1">
      <alignment horizontal="center" vertical="center" wrapText="1"/>
      <protection locked="0"/>
    </xf>
    <xf numFmtId="0" fontId="11" fillId="0" borderId="134" xfId="0" applyFont="1" applyBorder="1" applyAlignment="1" applyProtection="1">
      <alignment horizontal="center" vertical="center" wrapText="1"/>
      <protection locked="0"/>
    </xf>
    <xf numFmtId="0" fontId="11" fillId="0" borderId="135" xfId="0" applyFont="1" applyBorder="1" applyAlignment="1" applyProtection="1">
      <alignment horizontal="center" vertical="center" wrapText="1"/>
      <protection locked="0"/>
    </xf>
    <xf numFmtId="14" fontId="11" fillId="0" borderId="132" xfId="0" applyNumberFormat="1" applyFont="1" applyBorder="1" applyAlignment="1" applyProtection="1">
      <alignment horizontal="center" vertical="center"/>
      <protection locked="0"/>
    </xf>
    <xf numFmtId="14" fontId="31" fillId="0" borderId="137" xfId="0" applyNumberFormat="1" applyFont="1" applyFill="1" applyBorder="1" applyAlignment="1" applyProtection="1">
      <alignment horizontal="center" vertical="center" wrapText="1"/>
    </xf>
    <xf numFmtId="14" fontId="31" fillId="0" borderId="136" xfId="0" applyNumberFormat="1" applyFont="1" applyFill="1" applyBorder="1" applyAlignment="1" applyProtection="1">
      <alignment horizontal="center" vertical="center" wrapText="1"/>
    </xf>
    <xf numFmtId="9" fontId="11" fillId="0" borderId="111" xfId="0" applyNumberFormat="1" applyFont="1" applyBorder="1" applyAlignment="1" applyProtection="1">
      <alignment horizontal="center" vertical="center" wrapText="1"/>
      <protection locked="0"/>
    </xf>
    <xf numFmtId="9" fontId="11" fillId="0" borderId="20" xfId="0" applyNumberFormat="1" applyFont="1" applyBorder="1" applyAlignment="1" applyProtection="1">
      <alignment horizontal="left" vertical="center" wrapText="1"/>
      <protection locked="0"/>
    </xf>
    <xf numFmtId="0" fontId="11" fillId="0" borderId="117" xfId="0" applyFont="1" applyBorder="1" applyAlignment="1" applyProtection="1">
      <alignment horizontal="center" vertical="center" wrapText="1"/>
      <protection locked="0"/>
    </xf>
    <xf numFmtId="14" fontId="30" fillId="0" borderId="139" xfId="0" applyNumberFormat="1" applyFont="1" applyFill="1" applyBorder="1" applyAlignment="1" applyProtection="1">
      <alignment horizontal="center" vertical="center" wrapText="1"/>
    </xf>
    <xf numFmtId="14" fontId="30" fillId="0" borderId="138" xfId="0" applyNumberFormat="1" applyFont="1" applyFill="1" applyBorder="1" applyAlignment="1" applyProtection="1">
      <alignment horizontal="center" vertical="center" wrapText="1"/>
    </xf>
    <xf numFmtId="14" fontId="30" fillId="0" borderId="141" xfId="0" applyNumberFormat="1" applyFont="1" applyFill="1" applyBorder="1" applyAlignment="1" applyProtection="1">
      <alignment horizontal="center" vertical="center" wrapText="1"/>
    </xf>
    <xf numFmtId="14" fontId="30" fillId="0" borderId="140" xfId="0" applyNumberFormat="1" applyFont="1" applyFill="1" applyBorder="1" applyAlignment="1" applyProtection="1">
      <alignment horizontal="center" vertical="center" wrapText="1"/>
    </xf>
    <xf numFmtId="14" fontId="30" fillId="0" borderId="142" xfId="0" applyNumberFormat="1" applyFont="1" applyFill="1" applyBorder="1" applyAlignment="1" applyProtection="1">
      <alignment horizontal="center" vertical="center" wrapText="1"/>
    </xf>
    <xf numFmtId="14" fontId="30" fillId="0" borderId="143" xfId="0" applyNumberFormat="1" applyFont="1" applyFill="1" applyBorder="1" applyAlignment="1" applyProtection="1">
      <alignment horizontal="center" vertical="center" wrapText="1"/>
    </xf>
    <xf numFmtId="14" fontId="11" fillId="0" borderId="114" xfId="0" applyNumberFormat="1" applyFont="1" applyBorder="1" applyAlignment="1" applyProtection="1">
      <alignment horizontal="center" vertical="center"/>
      <protection locked="0"/>
    </xf>
    <xf numFmtId="14" fontId="11" fillId="0" borderId="144" xfId="0" applyNumberFormat="1" applyFont="1" applyBorder="1" applyAlignment="1" applyProtection="1">
      <alignment horizontal="center" vertical="center"/>
      <protection locked="0"/>
    </xf>
    <xf numFmtId="0" fontId="17" fillId="2" borderId="51" xfId="0" applyFont="1" applyFill="1" applyBorder="1" applyAlignment="1">
      <alignment horizontal="center" vertical="center"/>
    </xf>
    <xf numFmtId="0" fontId="12" fillId="0" borderId="52" xfId="0" applyFont="1" applyBorder="1"/>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5"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6" fillId="0" borderId="47" xfId="0" applyFont="1" applyBorder="1" applyAlignment="1">
      <alignment horizontal="center" vertical="center" wrapText="1"/>
    </xf>
    <xf numFmtId="168" fontId="7" fillId="0" borderId="72" xfId="0" applyNumberFormat="1" applyFont="1" applyBorder="1" applyAlignment="1">
      <alignment horizontal="center" vertical="center" wrapText="1"/>
    </xf>
    <xf numFmtId="168" fontId="7" fillId="0" borderId="47" xfId="0" applyNumberFormat="1" applyFont="1" applyBorder="1" applyAlignment="1">
      <alignment horizontal="center" vertical="center" wrapText="1"/>
    </xf>
    <xf numFmtId="168" fontId="7" fillId="0" borderId="92" xfId="0" applyNumberFormat="1" applyFont="1" applyBorder="1" applyAlignment="1">
      <alignment horizontal="center" vertical="center" wrapText="1"/>
    </xf>
    <xf numFmtId="168" fontId="7" fillId="0" borderId="93"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94"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29" fillId="0" borderId="47" xfId="0" applyFont="1" applyBorder="1" applyAlignment="1">
      <alignment horizontal="center" vertical="center"/>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7" fillId="0" borderId="7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cellXfs>
  <cellStyles count="2">
    <cellStyle name="Normal" xfId="0" builtinId="0"/>
    <cellStyle name="Porcentaje" xfId="1" builtinId="5"/>
  </cellStyles>
  <dxfs count="419">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418" dataDxfId="417">
  <tableColumns count="1">
    <tableColumn id="1" name="1.Gestión Estratégica del Talento humano" dataDxfId="416"/>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15" dataDxfId="414" tableBorderDxfId="413">
  <autoFilter ref="K2:K21"/>
  <tableColumns count="1">
    <tableColumn id="1" name="Meta proyecto de inversión" dataDxfId="412"/>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0"/>
      <c r="W2" s="170"/>
      <c r="X2" s="170"/>
      <c r="Y2" s="170"/>
    </row>
    <row r="3" spans="1:25" ht="24" x14ac:dyDescent="0.2">
      <c r="B3" s="205" t="s">
        <v>202</v>
      </c>
      <c r="H3" s="58" t="s">
        <v>231</v>
      </c>
      <c r="I3" s="58" t="s">
        <v>232</v>
      </c>
      <c r="K3" s="205" t="s">
        <v>195</v>
      </c>
      <c r="R3" s="170" t="s">
        <v>90</v>
      </c>
      <c r="S3" s="58" t="s">
        <v>210</v>
      </c>
    </row>
    <row r="4" spans="1:25" x14ac:dyDescent="0.2">
      <c r="B4" s="205" t="s">
        <v>55</v>
      </c>
      <c r="H4" s="58" t="s">
        <v>169</v>
      </c>
      <c r="I4" s="58" t="s">
        <v>115</v>
      </c>
      <c r="K4" s="58" t="s">
        <v>239</v>
      </c>
      <c r="R4" s="170" t="s">
        <v>203</v>
      </c>
      <c r="S4" s="58" t="s">
        <v>211</v>
      </c>
    </row>
    <row r="5" spans="1:25" ht="24" x14ac:dyDescent="0.2">
      <c r="B5" s="205" t="s">
        <v>4</v>
      </c>
      <c r="H5" s="58" t="s">
        <v>116</v>
      </c>
      <c r="I5" s="58" t="s">
        <v>117</v>
      </c>
      <c r="K5" s="58" t="s">
        <v>240</v>
      </c>
      <c r="R5" s="170" t="s">
        <v>204</v>
      </c>
      <c r="S5" s="58" t="s">
        <v>212</v>
      </c>
    </row>
    <row r="6" spans="1:25" x14ac:dyDescent="0.2">
      <c r="B6" s="205" t="s">
        <v>1</v>
      </c>
      <c r="H6" s="58" t="s">
        <v>118</v>
      </c>
      <c r="I6" s="58" t="s">
        <v>119</v>
      </c>
      <c r="K6" s="58" t="s">
        <v>241</v>
      </c>
      <c r="R6" s="170" t="s">
        <v>205</v>
      </c>
      <c r="S6" s="58" t="s">
        <v>213</v>
      </c>
    </row>
    <row r="7" spans="1:25" x14ac:dyDescent="0.2">
      <c r="B7" s="205" t="s">
        <v>8</v>
      </c>
      <c r="H7" s="58" t="s">
        <v>120</v>
      </c>
      <c r="I7" s="58" t="s">
        <v>121</v>
      </c>
      <c r="K7" s="58" t="s">
        <v>235</v>
      </c>
      <c r="R7" s="170" t="s">
        <v>206</v>
      </c>
      <c r="S7" s="58" t="s">
        <v>214</v>
      </c>
    </row>
    <row r="8" spans="1:25" x14ac:dyDescent="0.2">
      <c r="B8" s="205" t="s">
        <v>5</v>
      </c>
      <c r="H8" s="58" t="s">
        <v>122</v>
      </c>
      <c r="I8" s="58" t="s">
        <v>123</v>
      </c>
      <c r="K8" s="58" t="s">
        <v>236</v>
      </c>
      <c r="R8" s="170" t="s">
        <v>207</v>
      </c>
      <c r="S8" s="58" t="s">
        <v>215</v>
      </c>
    </row>
    <row r="9" spans="1:25" ht="24" x14ac:dyDescent="0.2">
      <c r="B9" s="205" t="s">
        <v>56</v>
      </c>
      <c r="H9" s="58" t="s">
        <v>124</v>
      </c>
      <c r="I9" s="58" t="s">
        <v>125</v>
      </c>
      <c r="K9" s="58" t="s">
        <v>237</v>
      </c>
      <c r="R9" s="170" t="s">
        <v>208</v>
      </c>
      <c r="S9" s="58" t="s">
        <v>216</v>
      </c>
    </row>
    <row r="10" spans="1:25" x14ac:dyDescent="0.2">
      <c r="K10" s="58" t="s">
        <v>242</v>
      </c>
      <c r="R10" s="170"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21"/>
  <sheetViews>
    <sheetView showGridLines="0" tabSelected="1" topLeftCell="AI1" zoomScale="50" zoomScaleNormal="50" workbookViewId="0">
      <selection activeCell="AS15" sqref="AS15"/>
    </sheetView>
  </sheetViews>
  <sheetFormatPr baseColWidth="10" defaultColWidth="12.625" defaultRowHeight="15" outlineLevelCol="1" x14ac:dyDescent="0.25"/>
  <cols>
    <col min="1" max="1" width="2.75" style="16" customWidth="1"/>
    <col min="2" max="2" width="13.375" style="75" customWidth="1"/>
    <col min="3" max="3" width="18.625" style="16" customWidth="1"/>
    <col min="4" max="4" width="24.875" style="16" customWidth="1"/>
    <col min="5" max="5" width="8.25" style="16" customWidth="1"/>
    <col min="6" max="6" width="46.75" style="16" customWidth="1"/>
    <col min="7" max="8" width="25.625" style="16" customWidth="1"/>
    <col min="9" max="9" width="17.875" style="16" customWidth="1" outlineLevel="1"/>
    <col min="10" max="10" width="22.375" style="16" customWidth="1" outlineLevel="1"/>
    <col min="11" max="11" width="19.875" style="16" customWidth="1"/>
    <col min="12" max="13" width="10.875" style="16" customWidth="1"/>
    <col min="14" max="14" width="12.25" style="16" customWidth="1"/>
    <col min="15" max="20" width="4.625" style="16" customWidth="1" outlineLevel="1"/>
    <col min="21" max="21" width="8.375" style="16" customWidth="1"/>
    <col min="22" max="22" width="10.125" style="16" customWidth="1"/>
    <col min="23" max="23" width="53.375" style="16" customWidth="1"/>
    <col min="24" max="24" width="34.25" style="16" customWidth="1" outlineLevel="1"/>
    <col min="25" max="25" width="7.75" style="16" customWidth="1"/>
    <col min="26" max="31" width="4.625" style="16" customWidth="1" outlineLevel="1"/>
    <col min="32" max="32" width="6.625" style="16" customWidth="1"/>
    <col min="33" max="33" width="10.125" style="16" customWidth="1"/>
    <col min="34" max="34" width="65.5" style="16" customWidth="1"/>
    <col min="35" max="35" width="32.875" style="16" customWidth="1" outlineLevel="1"/>
    <col min="36" max="36" width="9.75" style="16" customWidth="1"/>
    <col min="37" max="42" width="4.625" style="16" customWidth="1" outlineLevel="1"/>
    <col min="43" max="43" width="7.625" style="16" customWidth="1"/>
    <col min="44" max="44" width="10.125" style="16" customWidth="1"/>
    <col min="45" max="45" width="80.125" style="16" customWidth="1"/>
    <col min="46" max="46" width="34.2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31"/>
      <c r="C1" s="353"/>
      <c r="D1" s="353"/>
      <c r="E1" s="365" t="s">
        <v>234</v>
      </c>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15"/>
    </row>
    <row r="2" spans="1:78" ht="43.5" customHeight="1" x14ac:dyDescent="0.25">
      <c r="A2" s="14"/>
      <c r="B2" s="130"/>
      <c r="C2" s="353"/>
      <c r="D2" s="353"/>
      <c r="E2" s="354" t="s">
        <v>233</v>
      </c>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15"/>
    </row>
    <row r="3" spans="1:78" ht="43.5" customHeight="1" x14ac:dyDescent="0.25">
      <c r="A3" s="14"/>
      <c r="B3" s="130"/>
      <c r="C3" s="353"/>
      <c r="D3" s="353"/>
      <c r="E3" s="354" t="s">
        <v>196</v>
      </c>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15"/>
    </row>
    <row r="4" spans="1:78" ht="16.5" thickBot="1" x14ac:dyDescent="0.3">
      <c r="A4" s="17"/>
      <c r="B4" s="69"/>
      <c r="C4" s="18"/>
      <c r="D4" s="120"/>
      <c r="E4" s="120"/>
      <c r="F4" s="18"/>
      <c r="G4" s="18"/>
      <c r="H4" s="19"/>
      <c r="I4" s="18"/>
      <c r="J4" s="18"/>
      <c r="K4" s="18"/>
      <c r="L4" s="18"/>
      <c r="M4" s="18"/>
      <c r="N4" s="18"/>
      <c r="O4" s="18"/>
      <c r="P4" s="120"/>
      <c r="Q4" s="18"/>
      <c r="R4" s="120"/>
      <c r="S4" s="18"/>
      <c r="T4" s="120"/>
      <c r="U4" s="18"/>
      <c r="V4" s="18"/>
      <c r="W4" s="20"/>
      <c r="X4" s="20"/>
      <c r="Y4" s="18"/>
      <c r="Z4" s="21"/>
      <c r="AA4" s="126"/>
      <c r="AB4" s="21"/>
      <c r="AC4" s="126"/>
      <c r="AD4" s="21"/>
      <c r="AE4" s="126"/>
      <c r="AF4" s="18"/>
      <c r="AG4" s="18"/>
      <c r="AH4" s="18"/>
      <c r="AI4" s="20"/>
      <c r="AJ4" s="18"/>
      <c r="AK4" s="21"/>
      <c r="AL4" s="126"/>
      <c r="AM4" s="21"/>
      <c r="AN4" s="126"/>
      <c r="AO4" s="21"/>
      <c r="AP4" s="126"/>
      <c r="AQ4" s="18"/>
      <c r="AR4" s="18"/>
      <c r="AS4" s="18"/>
      <c r="AT4" s="20"/>
      <c r="AU4" s="18"/>
      <c r="AV4" s="21"/>
      <c r="AW4" s="126"/>
      <c r="AX4" s="21"/>
      <c r="AY4" s="126"/>
      <c r="AZ4" s="21"/>
      <c r="BA4" s="126"/>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324" t="s">
        <v>2</v>
      </c>
      <c r="D5" s="325"/>
      <c r="E5" s="325"/>
      <c r="F5" s="325"/>
      <c r="G5" s="366" t="s">
        <v>8</v>
      </c>
      <c r="H5" s="366" t="s">
        <v>5</v>
      </c>
      <c r="I5" s="366" t="s">
        <v>5</v>
      </c>
      <c r="J5" s="366" t="s">
        <v>5</v>
      </c>
      <c r="K5" s="366" t="s">
        <v>5</v>
      </c>
      <c r="L5" s="366" t="s">
        <v>5</v>
      </c>
      <c r="M5" s="367"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301" t="s">
        <v>170</v>
      </c>
      <c r="D6" s="302"/>
      <c r="E6" s="302"/>
      <c r="F6" s="302"/>
      <c r="G6" s="359" t="s">
        <v>59</v>
      </c>
      <c r="H6" s="359"/>
      <c r="I6" s="359"/>
      <c r="J6" s="359"/>
      <c r="K6" s="359"/>
      <c r="L6" s="359"/>
      <c r="M6" s="360"/>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357" t="s">
        <v>6</v>
      </c>
      <c r="D7" s="358"/>
      <c r="E7" s="358"/>
      <c r="F7" s="358"/>
      <c r="G7" s="329">
        <v>2021</v>
      </c>
      <c r="H7" s="329"/>
      <c r="I7" s="329"/>
      <c r="J7" s="329"/>
      <c r="K7" s="329"/>
      <c r="L7" s="329"/>
      <c r="M7" s="330"/>
      <c r="N7" s="64">
        <f>SUM(N15:N25,N33:N43)</f>
        <v>13</v>
      </c>
      <c r="O7" s="18"/>
      <c r="P7" s="120"/>
      <c r="Q7" s="18"/>
      <c r="R7" s="120"/>
      <c r="S7" s="18"/>
      <c r="T7" s="120"/>
      <c r="U7" s="64">
        <f>SUM(U15:U98)</f>
        <v>13</v>
      </c>
      <c r="V7" s="18"/>
      <c r="W7" s="20"/>
      <c r="X7" s="20"/>
      <c r="Y7" s="64">
        <f>SUM(Y14:Y99)</f>
        <v>14</v>
      </c>
      <c r="Z7" s="21"/>
      <c r="AA7" s="126"/>
      <c r="AB7" s="21"/>
      <c r="AC7" s="126"/>
      <c r="AD7" s="21"/>
      <c r="AE7" s="126"/>
      <c r="AF7" s="64">
        <f>SUM(AF14:AF99)</f>
        <v>14</v>
      </c>
      <c r="AG7" s="18"/>
      <c r="AH7" s="18"/>
      <c r="AI7" s="20"/>
      <c r="AJ7" s="64">
        <f>SUM(AJ14:AJ99)</f>
        <v>13</v>
      </c>
      <c r="AK7" s="21"/>
      <c r="AL7" s="126"/>
      <c r="AM7" s="21"/>
      <c r="AN7" s="126"/>
      <c r="AO7" s="21"/>
      <c r="AP7" s="126"/>
      <c r="AQ7" s="64">
        <f>SUM(AQ14:AQ99)</f>
        <v>14</v>
      </c>
      <c r="AR7" s="18"/>
      <c r="AS7" s="18"/>
      <c r="AT7" s="20"/>
      <c r="AU7" s="64">
        <f>SUM(AU14:AU99)</f>
        <v>22</v>
      </c>
      <c r="AV7" s="21"/>
      <c r="AW7" s="126"/>
      <c r="AX7" s="21"/>
      <c r="AY7" s="126"/>
      <c r="AZ7" s="21"/>
      <c r="BA7" s="126"/>
      <c r="BB7" s="64">
        <f>SUM(BB14:BB99)</f>
        <v>0</v>
      </c>
      <c r="BC7" s="18"/>
      <c r="BD7" s="18"/>
      <c r="BE7" s="20"/>
      <c r="BF7" s="64">
        <f>SUM(BF14:BF43)</f>
        <v>62</v>
      </c>
      <c r="BG7" s="64">
        <f>SUM(BG14:BG43)</f>
        <v>41</v>
      </c>
      <c r="BH7" s="18"/>
      <c r="BI7" s="22"/>
      <c r="BJ7" s="23"/>
      <c r="BM7" s="20"/>
      <c r="BN7" s="20"/>
      <c r="BO7" s="20"/>
      <c r="BP7" s="20"/>
      <c r="BQ7" s="20"/>
      <c r="BR7" s="20"/>
      <c r="BS7" s="20"/>
      <c r="BT7" s="20"/>
      <c r="BU7" s="20"/>
      <c r="BV7" s="20"/>
      <c r="BW7" s="20"/>
      <c r="BX7" s="20"/>
      <c r="BY7" s="18"/>
      <c r="BZ7" s="18"/>
    </row>
    <row r="8" spans="1:78" s="66" customFormat="1" ht="12" thickBot="1" x14ac:dyDescent="0.25">
      <c r="A8" s="10"/>
      <c r="B8" s="355"/>
      <c r="C8" s="356"/>
      <c r="D8" s="356"/>
      <c r="E8" s="356"/>
      <c r="F8" s="356"/>
      <c r="G8" s="65"/>
      <c r="H8" s="65"/>
      <c r="I8" s="65"/>
      <c r="J8" s="65"/>
      <c r="K8" s="65"/>
      <c r="L8" s="11"/>
      <c r="M8" s="65"/>
      <c r="N8" s="65"/>
      <c r="O8" s="65"/>
      <c r="P8" s="118"/>
      <c r="Q8" s="65"/>
      <c r="R8" s="118"/>
      <c r="S8" s="65"/>
      <c r="T8" s="118"/>
      <c r="U8" s="65"/>
      <c r="V8" s="65"/>
      <c r="W8" s="65"/>
      <c r="X8" s="65"/>
      <c r="Y8" s="65"/>
      <c r="Z8" s="65"/>
      <c r="AA8" s="118"/>
      <c r="AB8" s="65"/>
      <c r="AC8" s="118"/>
      <c r="AD8" s="65"/>
      <c r="AE8" s="118"/>
      <c r="AF8" s="65"/>
      <c r="AG8" s="65"/>
      <c r="AH8" s="65"/>
      <c r="AI8" s="65"/>
      <c r="AJ8" s="65"/>
      <c r="AK8" s="65"/>
      <c r="AL8" s="118"/>
      <c r="AM8" s="65"/>
      <c r="AN8" s="118"/>
      <c r="AO8" s="65"/>
      <c r="AP8" s="118"/>
      <c r="AQ8" s="65"/>
      <c r="AR8" s="65"/>
      <c r="AS8" s="65"/>
      <c r="AT8" s="65"/>
      <c r="AU8" s="65"/>
      <c r="AV8" s="65"/>
      <c r="AW8" s="119"/>
      <c r="AX8" s="65"/>
      <c r="AY8" s="119"/>
      <c r="AZ8" s="65"/>
      <c r="BA8" s="119"/>
      <c r="BB8" s="65"/>
      <c r="BC8" s="65"/>
      <c r="BD8" s="65"/>
      <c r="BE8" s="65"/>
      <c r="BF8" s="65"/>
      <c r="BG8" s="12"/>
      <c r="BH8" s="12"/>
      <c r="BI8" s="13"/>
      <c r="BJ8" s="11"/>
      <c r="BM8" s="65"/>
      <c r="BN8" s="65"/>
      <c r="BO8" s="65"/>
      <c r="BP8" s="65"/>
      <c r="BQ8" s="65"/>
      <c r="BR8" s="65"/>
      <c r="BS8" s="65"/>
      <c r="BT8" s="65"/>
      <c r="BU8" s="65"/>
      <c r="BV8" s="65"/>
      <c r="BW8" s="65"/>
      <c r="BX8" s="65"/>
      <c r="BY8" s="65"/>
      <c r="BZ8" s="12"/>
    </row>
    <row r="9" spans="1:78" s="169" customFormat="1" ht="29.25" customHeight="1" x14ac:dyDescent="0.2">
      <c r="A9" s="10"/>
      <c r="B9" s="168"/>
      <c r="C9" s="324" t="s">
        <v>230</v>
      </c>
      <c r="D9" s="325"/>
      <c r="E9" s="325"/>
      <c r="F9" s="325"/>
      <c r="G9" s="303" t="s">
        <v>124</v>
      </c>
      <c r="H9" s="304"/>
      <c r="I9" s="304"/>
      <c r="J9" s="304"/>
      <c r="K9" s="304"/>
      <c r="L9" s="304"/>
      <c r="M9" s="305"/>
      <c r="N9" s="361" t="s">
        <v>100</v>
      </c>
      <c r="O9" s="362"/>
      <c r="P9" s="362"/>
      <c r="Q9" s="362"/>
      <c r="R9" s="362"/>
      <c r="S9" s="362"/>
      <c r="T9" s="362"/>
      <c r="U9" s="362"/>
      <c r="V9" s="362"/>
      <c r="W9" s="362"/>
      <c r="X9" s="363"/>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2"/>
      <c r="BH9" s="12"/>
      <c r="BI9" s="13"/>
      <c r="BJ9" s="11"/>
      <c r="BM9" s="168"/>
      <c r="BN9" s="168"/>
      <c r="BO9" s="168"/>
      <c r="BP9" s="168"/>
      <c r="BQ9" s="168"/>
      <c r="BR9" s="168"/>
      <c r="BS9" s="168"/>
      <c r="BT9" s="168"/>
      <c r="BU9" s="168"/>
      <c r="BV9" s="168"/>
      <c r="BW9" s="168"/>
      <c r="BX9" s="168"/>
      <c r="BY9" s="168"/>
      <c r="BZ9" s="12"/>
    </row>
    <row r="10" spans="1:78" ht="36.75" customHeight="1" thickBot="1" x14ac:dyDescent="0.3">
      <c r="A10" s="24"/>
      <c r="B10" s="70"/>
      <c r="C10" s="301" t="s">
        <v>87</v>
      </c>
      <c r="D10" s="302"/>
      <c r="E10" s="302"/>
      <c r="F10" s="302"/>
      <c r="G10" s="303" t="str">
        <f>+VLOOKUP(G9,LISTAS!$H$3:$I$10,2,FALSE)</f>
        <v>Proyecto 7597 - Fortalecer la capacidad administrativa para el desarrollo de la gestión institucional</v>
      </c>
      <c r="H10" s="304"/>
      <c r="I10" s="304"/>
      <c r="J10" s="304"/>
      <c r="K10" s="304"/>
      <c r="L10" s="304"/>
      <c r="M10" s="305"/>
      <c r="N10" s="364" t="s">
        <v>93</v>
      </c>
      <c r="O10" s="344"/>
      <c r="P10" s="344"/>
      <c r="Q10" s="344"/>
      <c r="R10" s="344"/>
      <c r="S10" s="344" t="s">
        <v>94</v>
      </c>
      <c r="T10" s="344"/>
      <c r="U10" s="344"/>
      <c r="V10" s="344"/>
      <c r="W10" s="178" t="s">
        <v>95</v>
      </c>
      <c r="X10" s="179"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SUM(BM14:BM26)</f>
        <v>0</v>
      </c>
      <c r="BN10" s="64"/>
      <c r="BO10" s="64"/>
      <c r="BP10" s="64">
        <f>SUM(BP14:BP26)</f>
        <v>0</v>
      </c>
      <c r="BQ10" s="64"/>
      <c r="BR10" s="64"/>
      <c r="BS10" s="64">
        <f>SUM(BS14:BS26)</f>
        <v>0</v>
      </c>
      <c r="BT10" s="64"/>
      <c r="BU10" s="64"/>
      <c r="BV10" s="64">
        <f>SUM(BV14:BV26)</f>
        <v>0</v>
      </c>
      <c r="BW10" s="64"/>
      <c r="BX10" s="64"/>
      <c r="BY10" s="64">
        <f>SUM(BY14:BY26)</f>
        <v>0</v>
      </c>
      <c r="BZ10" s="64"/>
    </row>
    <row r="11" spans="1:78" ht="24" customHeight="1" thickBot="1" x14ac:dyDescent="0.3">
      <c r="A11" s="24"/>
      <c r="B11" s="70" t="str">
        <f>+VLOOKUP($G$10,LISTAS!$B$47:$D$65,2,FALSE)</f>
        <v>OBJ_6</v>
      </c>
      <c r="C11" s="301" t="s">
        <v>168</v>
      </c>
      <c r="D11" s="302"/>
      <c r="E11" s="302"/>
      <c r="F11" s="302"/>
      <c r="G11" s="306" t="s">
        <v>133</v>
      </c>
      <c r="H11" s="306"/>
      <c r="I11" s="306"/>
      <c r="J11" s="306"/>
      <c r="K11" s="306"/>
      <c r="L11" s="306"/>
      <c r="M11" s="307"/>
      <c r="N11" s="345">
        <v>3837341310</v>
      </c>
      <c r="O11" s="346"/>
      <c r="P11" s="346"/>
      <c r="Q11" s="346"/>
      <c r="R11" s="346"/>
      <c r="S11" s="349" t="s">
        <v>293</v>
      </c>
      <c r="T11" s="349"/>
      <c r="U11" s="349"/>
      <c r="V11" s="349"/>
      <c r="W11" s="349" t="s">
        <v>294</v>
      </c>
      <c r="X11" s="351" t="s">
        <v>295</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308" t="s">
        <v>108</v>
      </c>
      <c r="BN11" s="309"/>
      <c r="BO11" s="309"/>
      <c r="BP11" s="309"/>
      <c r="BQ11" s="309"/>
      <c r="BR11" s="309"/>
      <c r="BS11" s="309"/>
      <c r="BT11" s="309"/>
      <c r="BU11" s="309"/>
      <c r="BV11" s="309"/>
      <c r="BW11" s="309"/>
      <c r="BX11" s="309"/>
      <c r="BY11" s="309"/>
      <c r="BZ11" s="310"/>
    </row>
    <row r="12" spans="1:78" ht="24" customHeight="1" thickBot="1" x14ac:dyDescent="0.3">
      <c r="A12" s="24"/>
      <c r="B12" s="70" t="str">
        <f>+VLOOKUP($G$11,LISTAS!$B$112:$D$132,2,FALSE)</f>
        <v>PROD_OBJ_6</v>
      </c>
      <c r="C12" s="311" t="s">
        <v>166</v>
      </c>
      <c r="D12" s="312"/>
      <c r="E12" s="312"/>
      <c r="F12" s="313"/>
      <c r="G12" s="314" t="s">
        <v>151</v>
      </c>
      <c r="H12" s="315"/>
      <c r="I12" s="315"/>
      <c r="J12" s="315"/>
      <c r="K12" s="315"/>
      <c r="L12" s="315"/>
      <c r="M12" s="316"/>
      <c r="N12" s="347"/>
      <c r="O12" s="348"/>
      <c r="P12" s="348"/>
      <c r="Q12" s="348"/>
      <c r="R12" s="348"/>
      <c r="S12" s="350"/>
      <c r="T12" s="350"/>
      <c r="U12" s="350"/>
      <c r="V12" s="350"/>
      <c r="W12" s="350"/>
      <c r="X12" s="352"/>
      <c r="Y12" s="76"/>
      <c r="Z12" s="76"/>
      <c r="AA12" s="76"/>
      <c r="AB12" s="76"/>
      <c r="AC12" s="76"/>
      <c r="AD12" s="76"/>
      <c r="AE12" s="76"/>
      <c r="AF12" s="180"/>
      <c r="AG12" s="76"/>
      <c r="AH12" s="76"/>
      <c r="AI12" s="76"/>
      <c r="AJ12" s="76"/>
      <c r="AK12" s="76"/>
      <c r="AL12" s="76"/>
      <c r="AM12" s="76"/>
      <c r="AN12" s="76"/>
      <c r="AO12" s="76"/>
      <c r="AP12" s="76"/>
      <c r="AQ12" s="180"/>
      <c r="AR12" s="76"/>
      <c r="AS12" s="76"/>
      <c r="AT12" s="76"/>
      <c r="AU12" s="76"/>
      <c r="AV12" s="76"/>
      <c r="AW12" s="76"/>
      <c r="AX12" s="76"/>
      <c r="AY12" s="76"/>
      <c r="AZ12" s="76"/>
      <c r="BA12" s="76"/>
      <c r="BB12" s="180"/>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317" t="s">
        <v>173</v>
      </c>
      <c r="D13" s="319" t="s">
        <v>173</v>
      </c>
      <c r="E13" s="319" t="s">
        <v>32</v>
      </c>
      <c r="F13" s="319" t="s">
        <v>10</v>
      </c>
      <c r="G13" s="319" t="s">
        <v>106</v>
      </c>
      <c r="H13" s="319" t="s">
        <v>86</v>
      </c>
      <c r="I13" s="319" t="s">
        <v>89</v>
      </c>
      <c r="J13" s="319" t="s">
        <v>88</v>
      </c>
      <c r="K13" s="319" t="s">
        <v>174</v>
      </c>
      <c r="L13" s="288" t="s">
        <v>33</v>
      </c>
      <c r="M13" s="289"/>
      <c r="N13" s="138"/>
      <c r="O13" s="290" t="s">
        <v>14</v>
      </c>
      <c r="P13" s="291"/>
      <c r="Q13" s="290" t="s">
        <v>15</v>
      </c>
      <c r="R13" s="291"/>
      <c r="S13" s="292" t="s">
        <v>16</v>
      </c>
      <c r="T13" s="292"/>
      <c r="U13" s="139"/>
      <c r="V13" s="139"/>
      <c r="W13" s="174" t="s">
        <v>34</v>
      </c>
      <c r="X13" s="140"/>
      <c r="Y13" s="138"/>
      <c r="Z13" s="292" t="s">
        <v>22</v>
      </c>
      <c r="AA13" s="292"/>
      <c r="AB13" s="292" t="s">
        <v>23</v>
      </c>
      <c r="AC13" s="292"/>
      <c r="AD13" s="292" t="s">
        <v>24</v>
      </c>
      <c r="AE13" s="292"/>
      <c r="AF13" s="139"/>
      <c r="AG13" s="139"/>
      <c r="AH13" s="139" t="s">
        <v>35</v>
      </c>
      <c r="AI13" s="140"/>
      <c r="AJ13" s="138"/>
      <c r="AK13" s="292" t="s">
        <v>25</v>
      </c>
      <c r="AL13" s="292"/>
      <c r="AM13" s="292" t="s">
        <v>26</v>
      </c>
      <c r="AN13" s="292"/>
      <c r="AO13" s="292" t="s">
        <v>27</v>
      </c>
      <c r="AP13" s="292"/>
      <c r="AQ13" s="139"/>
      <c r="AR13" s="139"/>
      <c r="AS13" s="139" t="s">
        <v>36</v>
      </c>
      <c r="AT13" s="140"/>
      <c r="AU13" s="139"/>
      <c r="AV13" s="290" t="s">
        <v>28</v>
      </c>
      <c r="AW13" s="291"/>
      <c r="AX13" s="290" t="s">
        <v>29</v>
      </c>
      <c r="AY13" s="291"/>
      <c r="AZ13" s="290" t="s">
        <v>30</v>
      </c>
      <c r="BA13" s="298"/>
      <c r="BB13" s="139"/>
      <c r="BC13" s="139"/>
      <c r="BD13" s="139" t="s">
        <v>37</v>
      </c>
      <c r="BE13" s="140"/>
      <c r="BF13" s="138"/>
      <c r="BG13" s="139"/>
      <c r="BH13" s="139" t="s">
        <v>38</v>
      </c>
      <c r="BI13" s="299" t="s">
        <v>107</v>
      </c>
      <c r="BJ13" s="28"/>
      <c r="BM13" s="293" t="s">
        <v>34</v>
      </c>
      <c r="BN13" s="294"/>
      <c r="BO13" s="295"/>
      <c r="BP13" s="296" t="s">
        <v>35</v>
      </c>
      <c r="BQ13" s="294"/>
      <c r="BR13" s="295"/>
      <c r="BS13" s="296" t="s">
        <v>36</v>
      </c>
      <c r="BT13" s="294"/>
      <c r="BU13" s="295"/>
      <c r="BV13" s="296" t="s">
        <v>37</v>
      </c>
      <c r="BW13" s="294"/>
      <c r="BX13" s="295"/>
      <c r="BY13" s="296" t="s">
        <v>38</v>
      </c>
      <c r="BZ13" s="297"/>
    </row>
    <row r="14" spans="1:78" ht="26.25" thickBot="1" x14ac:dyDescent="0.3">
      <c r="A14" s="27"/>
      <c r="B14" s="70"/>
      <c r="C14" s="318"/>
      <c r="D14" s="320"/>
      <c r="E14" s="320"/>
      <c r="F14" s="320"/>
      <c r="G14" s="320"/>
      <c r="H14" s="320"/>
      <c r="I14" s="320"/>
      <c r="J14" s="320"/>
      <c r="K14" s="320"/>
      <c r="L14" s="29" t="s">
        <v>11</v>
      </c>
      <c r="M14" s="30" t="s">
        <v>12</v>
      </c>
      <c r="N14" s="31" t="s">
        <v>13</v>
      </c>
      <c r="O14" s="32" t="s">
        <v>171</v>
      </c>
      <c r="P14" s="32" t="s">
        <v>172</v>
      </c>
      <c r="Q14" s="32" t="s">
        <v>171</v>
      </c>
      <c r="R14" s="32" t="s">
        <v>172</v>
      </c>
      <c r="S14" s="177" t="s">
        <v>171</v>
      </c>
      <c r="T14" s="177" t="s">
        <v>172</v>
      </c>
      <c r="U14" s="32" t="s">
        <v>17</v>
      </c>
      <c r="V14" s="59" t="s">
        <v>199</v>
      </c>
      <c r="W14" s="32" t="s">
        <v>18</v>
      </c>
      <c r="X14" s="33" t="s">
        <v>85</v>
      </c>
      <c r="Y14" s="31" t="s">
        <v>13</v>
      </c>
      <c r="Z14" s="177" t="s">
        <v>171</v>
      </c>
      <c r="AA14" s="177" t="s">
        <v>172</v>
      </c>
      <c r="AB14" s="177" t="s">
        <v>171</v>
      </c>
      <c r="AC14" s="177" t="s">
        <v>172</v>
      </c>
      <c r="AD14" s="177" t="s">
        <v>171</v>
      </c>
      <c r="AE14" s="177" t="s">
        <v>172</v>
      </c>
      <c r="AF14" s="32" t="s">
        <v>17</v>
      </c>
      <c r="AG14" s="59" t="s">
        <v>199</v>
      </c>
      <c r="AH14" s="32" t="s">
        <v>18</v>
      </c>
      <c r="AI14" s="33" t="s">
        <v>85</v>
      </c>
      <c r="AJ14" s="31" t="s">
        <v>13</v>
      </c>
      <c r="AK14" s="177" t="s">
        <v>171</v>
      </c>
      <c r="AL14" s="177" t="s">
        <v>172</v>
      </c>
      <c r="AM14" s="177" t="s">
        <v>171</v>
      </c>
      <c r="AN14" s="177" t="s">
        <v>172</v>
      </c>
      <c r="AO14" s="177" t="s">
        <v>171</v>
      </c>
      <c r="AP14" s="177"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300"/>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2" customFormat="1" ht="116.25" customHeight="1" x14ac:dyDescent="0.25">
      <c r="A15" s="80"/>
      <c r="B15" s="81"/>
      <c r="C15" s="141" t="s">
        <v>187</v>
      </c>
      <c r="D15" s="142" t="s">
        <v>187</v>
      </c>
      <c r="E15" s="146">
        <v>1</v>
      </c>
      <c r="F15" s="143" t="s">
        <v>258</v>
      </c>
      <c r="G15" s="82" t="s">
        <v>264</v>
      </c>
      <c r="H15" s="83" t="s">
        <v>266</v>
      </c>
      <c r="I15" s="82" t="s">
        <v>205</v>
      </c>
      <c r="J15" s="82" t="s">
        <v>219</v>
      </c>
      <c r="K15" s="84" t="s">
        <v>268</v>
      </c>
      <c r="L15" s="282">
        <v>44228</v>
      </c>
      <c r="M15" s="280">
        <v>44560</v>
      </c>
      <c r="N15" s="271">
        <f t="shared" ref="N15:N24" si="0">SUM(O15,Q15,S15)</f>
        <v>0</v>
      </c>
      <c r="O15" s="213"/>
      <c r="P15" s="213"/>
      <c r="Q15" s="213"/>
      <c r="R15" s="213"/>
      <c r="S15" s="213"/>
      <c r="T15" s="213"/>
      <c r="U15" s="234">
        <f t="shared" ref="U15:U20" si="1">SUM(P15,R15,T15)</f>
        <v>0</v>
      </c>
      <c r="V15" s="214" t="str">
        <f t="shared" ref="V15:V24" si="2">IFERROR(U15/N15,"")</f>
        <v/>
      </c>
      <c r="W15" s="215"/>
      <c r="X15" s="88"/>
      <c r="Y15" s="232">
        <v>1</v>
      </c>
      <c r="Z15" s="82">
        <v>1</v>
      </c>
      <c r="AA15" s="82">
        <v>1</v>
      </c>
      <c r="AB15" s="82"/>
      <c r="AC15" s="82"/>
      <c r="AD15" s="82"/>
      <c r="AE15" s="82"/>
      <c r="AF15" s="227">
        <f t="shared" ref="AF15:AF24" si="3">SUM(AA15,AC15,AE15)</f>
        <v>1</v>
      </c>
      <c r="AG15" s="87">
        <f t="shared" ref="AG15:AG25" si="4">IFERROR(AF15/Y15,"")</f>
        <v>1</v>
      </c>
      <c r="AH15" s="146" t="s">
        <v>303</v>
      </c>
      <c r="AI15" s="88" t="s">
        <v>301</v>
      </c>
      <c r="AJ15" s="264">
        <f t="shared" ref="AJ15:AJ24" si="5">SUM(AK15,AM15,AO15)</f>
        <v>1</v>
      </c>
      <c r="AK15" s="82"/>
      <c r="AL15" s="82"/>
      <c r="AM15" s="82">
        <v>1</v>
      </c>
      <c r="AN15" s="82">
        <v>1</v>
      </c>
      <c r="AO15" s="82"/>
      <c r="AP15" s="82"/>
      <c r="AQ15" s="227">
        <f t="shared" ref="AQ15:AQ24" si="6">SUM(AL15,AN15,AP15)</f>
        <v>1</v>
      </c>
      <c r="AR15" s="87">
        <f t="shared" ref="AR15:AR25" si="7">IFERROR(AQ15/AJ15,"")</f>
        <v>1</v>
      </c>
      <c r="AS15" s="278" t="s">
        <v>324</v>
      </c>
      <c r="AT15" s="88" t="s">
        <v>301</v>
      </c>
      <c r="AU15" s="264">
        <f t="shared" ref="AU15:AU24" si="8">SUM(AV15,AX15,AZ15)</f>
        <v>1</v>
      </c>
      <c r="AV15" s="82"/>
      <c r="AW15" s="82"/>
      <c r="AX15" s="82">
        <v>1</v>
      </c>
      <c r="AY15" s="82"/>
      <c r="AZ15" s="82"/>
      <c r="BA15" s="82"/>
      <c r="BB15" s="82">
        <f t="shared" ref="BB15:BB24" si="9">SUM(AW15,AY15,BA15)</f>
        <v>0</v>
      </c>
      <c r="BC15" s="87">
        <f t="shared" ref="BC15:BC25" si="10">IFERROR(BB15/AU15,"")</f>
        <v>0</v>
      </c>
      <c r="BD15" s="89"/>
      <c r="BE15" s="88"/>
      <c r="BF15" s="86">
        <f t="shared" ref="BF15:BF25" si="11">+SUM(N15,Y15,AJ15,AU15)</f>
        <v>3</v>
      </c>
      <c r="BG15" s="82">
        <f t="shared" ref="BG15:BG25" si="12">+SUM(U15,AF15,AQ15,BB15)</f>
        <v>2</v>
      </c>
      <c r="BH15" s="90">
        <f>IFERROR(BG15/BF15,"")</f>
        <v>0.66666666666666663</v>
      </c>
      <c r="BI15" s="148"/>
      <c r="BJ15" s="91"/>
      <c r="BM15" s="93"/>
      <c r="BN15" s="87" t="str">
        <f>IFERROR(BM15/N15,"")</f>
        <v/>
      </c>
      <c r="BO15" s="88"/>
      <c r="BP15" s="94" t="str">
        <f t="shared" ref="BP15:BP25" si="13">IFERROR(BO15/Q15,"")</f>
        <v/>
      </c>
      <c r="BQ15" s="87" t="str">
        <f>IFERROR(BP15/Y15,"")</f>
        <v/>
      </c>
      <c r="BR15" s="88" t="str">
        <f t="shared" ref="BR15:BR25" si="14">IFERROR(BQ15/U15,"")</f>
        <v/>
      </c>
      <c r="BS15" s="94"/>
      <c r="BT15" s="87">
        <f>IFERROR(BS15/AJ15,"")</f>
        <v>0</v>
      </c>
      <c r="BU15" s="88"/>
      <c r="BV15" s="95">
        <f>IFERROR(BU15/Y15,"")</f>
        <v>0</v>
      </c>
      <c r="BW15" s="87">
        <f>IFERROR(BV15/AU15,"")</f>
        <v>0</v>
      </c>
      <c r="BX15" s="96" t="str">
        <f>IFERROR(BW15/AB15,"")</f>
        <v/>
      </c>
      <c r="BY15" s="97">
        <f>SUM(BM15,BP15,BS15,BV15)</f>
        <v>0</v>
      </c>
      <c r="BZ15" s="98">
        <f>IFERROR(BY15/BF15,"")</f>
        <v>0</v>
      </c>
    </row>
    <row r="16" spans="1:78" s="92" customFormat="1" ht="153" x14ac:dyDescent="0.25">
      <c r="A16" s="99"/>
      <c r="B16" s="81"/>
      <c r="C16" s="141" t="s">
        <v>187</v>
      </c>
      <c r="D16" s="142" t="s">
        <v>187</v>
      </c>
      <c r="E16" s="279">
        <v>2</v>
      </c>
      <c r="F16" s="142" t="s">
        <v>259</v>
      </c>
      <c r="G16" s="84" t="s">
        <v>265</v>
      </c>
      <c r="H16" s="100" t="s">
        <v>267</v>
      </c>
      <c r="I16" s="84" t="s">
        <v>205</v>
      </c>
      <c r="J16" s="84" t="s">
        <v>219</v>
      </c>
      <c r="K16" s="84" t="s">
        <v>268</v>
      </c>
      <c r="L16" s="284">
        <v>44229</v>
      </c>
      <c r="M16" s="285">
        <v>44561</v>
      </c>
      <c r="N16" s="272">
        <f t="shared" si="0"/>
        <v>0</v>
      </c>
      <c r="O16" s="216"/>
      <c r="P16" s="216"/>
      <c r="Q16" s="216"/>
      <c r="R16" s="216"/>
      <c r="S16" s="216"/>
      <c r="T16" s="216"/>
      <c r="U16" s="239">
        <f t="shared" si="1"/>
        <v>0</v>
      </c>
      <c r="V16" s="217" t="str">
        <f t="shared" si="2"/>
        <v/>
      </c>
      <c r="W16" s="218" t="s">
        <v>296</v>
      </c>
      <c r="X16" s="104" t="s">
        <v>301</v>
      </c>
      <c r="Y16" s="237">
        <f t="shared" ref="Y16:Y24" si="15">SUM(Z16,AB16,AD16)</f>
        <v>0</v>
      </c>
      <c r="Z16" s="84"/>
      <c r="AA16" s="84"/>
      <c r="AB16" s="84"/>
      <c r="AC16" s="84"/>
      <c r="AD16" s="84"/>
      <c r="AE16" s="84"/>
      <c r="AF16" s="229">
        <f t="shared" si="3"/>
        <v>0</v>
      </c>
      <c r="AG16" s="103" t="str">
        <f t="shared" si="4"/>
        <v/>
      </c>
      <c r="AH16" s="150" t="s">
        <v>304</v>
      </c>
      <c r="AI16" s="104" t="s">
        <v>306</v>
      </c>
      <c r="AJ16" s="233">
        <f t="shared" si="5"/>
        <v>0</v>
      </c>
      <c r="AK16" s="84"/>
      <c r="AL16" s="84"/>
      <c r="AM16" s="84"/>
      <c r="AN16" s="84"/>
      <c r="AO16" s="84"/>
      <c r="AP16" s="84"/>
      <c r="AQ16" s="229">
        <f t="shared" si="6"/>
        <v>0</v>
      </c>
      <c r="AR16" s="103" t="str">
        <f t="shared" si="7"/>
        <v/>
      </c>
      <c r="AS16" s="150" t="s">
        <v>325</v>
      </c>
      <c r="AT16" s="104" t="s">
        <v>326</v>
      </c>
      <c r="AU16" s="277">
        <v>1</v>
      </c>
      <c r="AV16" s="84"/>
      <c r="AW16" s="84"/>
      <c r="AX16" s="84"/>
      <c r="AY16" s="84"/>
      <c r="AZ16" s="206">
        <v>1</v>
      </c>
      <c r="BA16" s="84"/>
      <c r="BB16" s="82">
        <f t="shared" si="9"/>
        <v>0</v>
      </c>
      <c r="BC16" s="103">
        <f t="shared" si="10"/>
        <v>0</v>
      </c>
      <c r="BD16" s="105"/>
      <c r="BE16" s="104"/>
      <c r="BF16" s="102">
        <f t="shared" si="11"/>
        <v>1</v>
      </c>
      <c r="BG16" s="84">
        <f t="shared" si="12"/>
        <v>0</v>
      </c>
      <c r="BH16" s="106">
        <f t="shared" ref="BH16:BH25" si="16">IFERROR(BG16/BF16,"")</f>
        <v>0</v>
      </c>
      <c r="BI16" s="151"/>
      <c r="BJ16" s="107"/>
      <c r="BM16" s="108"/>
      <c r="BN16" s="103" t="str">
        <f t="shared" ref="BN16:BN25" si="17">IFERROR(BM16/N16,"")</f>
        <v/>
      </c>
      <c r="BO16" s="109"/>
      <c r="BP16" s="110" t="str">
        <f t="shared" si="13"/>
        <v/>
      </c>
      <c r="BQ16" s="103" t="str">
        <f t="shared" ref="BQ16:BQ25" si="18">IFERROR(BP16/Y16,"")</f>
        <v/>
      </c>
      <c r="BR16" s="109" t="str">
        <f t="shared" si="14"/>
        <v/>
      </c>
      <c r="BS16" s="110"/>
      <c r="BT16" s="103" t="str">
        <f t="shared" ref="BT16:BT25" si="19">IFERROR(BS16/AJ16,"")</f>
        <v/>
      </c>
      <c r="BU16" s="109"/>
      <c r="BV16" s="111" t="str">
        <f t="shared" ref="BV16:BV25" si="20">IFERROR(BU16/Y16,"")</f>
        <v/>
      </c>
      <c r="BW16" s="103" t="str">
        <f t="shared" ref="BW16:BW25" si="21">IFERROR(BV16/AU16,"")</f>
        <v/>
      </c>
      <c r="BX16" s="112"/>
      <c r="BY16" s="113">
        <f t="shared" ref="BY16:BY24" si="22">SUM(BM16,BP16,BS16,BV16)</f>
        <v>0</v>
      </c>
      <c r="BZ16" s="114">
        <f t="shared" ref="BZ16:BZ25" si="23">IFERROR(BY16/BF16,"")</f>
        <v>0</v>
      </c>
    </row>
    <row r="17" spans="1:78" s="92" customFormat="1" ht="172.5" customHeight="1" x14ac:dyDescent="0.25">
      <c r="A17" s="99"/>
      <c r="B17" s="81"/>
      <c r="C17" s="141" t="s">
        <v>187</v>
      </c>
      <c r="D17" s="142" t="s">
        <v>187</v>
      </c>
      <c r="E17" s="270">
        <v>3</v>
      </c>
      <c r="F17" s="142" t="s">
        <v>260</v>
      </c>
      <c r="G17" s="84" t="s">
        <v>269</v>
      </c>
      <c r="H17" s="100" t="s">
        <v>270</v>
      </c>
      <c r="I17" s="84" t="s">
        <v>205</v>
      </c>
      <c r="J17" s="84" t="s">
        <v>219</v>
      </c>
      <c r="K17" s="84" t="s">
        <v>268</v>
      </c>
      <c r="L17" s="286">
        <v>44317</v>
      </c>
      <c r="M17" s="287">
        <v>44561</v>
      </c>
      <c r="N17" s="235">
        <f t="shared" si="0"/>
        <v>0</v>
      </c>
      <c r="O17" s="216"/>
      <c r="P17" s="216"/>
      <c r="Q17" s="216"/>
      <c r="R17" s="216"/>
      <c r="S17" s="216"/>
      <c r="T17" s="216"/>
      <c r="U17" s="247">
        <f t="shared" si="1"/>
        <v>0</v>
      </c>
      <c r="V17" s="217" t="str">
        <f t="shared" si="2"/>
        <v/>
      </c>
      <c r="W17" s="218"/>
      <c r="X17" s="104"/>
      <c r="Y17" s="233">
        <f t="shared" si="15"/>
        <v>0</v>
      </c>
      <c r="Z17" s="84"/>
      <c r="AA17" s="84"/>
      <c r="AB17" s="84"/>
      <c r="AC17" s="84"/>
      <c r="AD17" s="84"/>
      <c r="AE17" s="84"/>
      <c r="AF17" s="229">
        <f t="shared" si="3"/>
        <v>0</v>
      </c>
      <c r="AG17" s="103" t="str">
        <f t="shared" si="4"/>
        <v/>
      </c>
      <c r="AH17" s="150" t="s">
        <v>305</v>
      </c>
      <c r="AI17" s="104" t="s">
        <v>306</v>
      </c>
      <c r="AJ17" s="233">
        <f t="shared" si="5"/>
        <v>0</v>
      </c>
      <c r="AK17" s="84"/>
      <c r="AL17" s="84"/>
      <c r="AM17" s="84"/>
      <c r="AN17" s="84"/>
      <c r="AO17" s="84"/>
      <c r="AP17" s="84">
        <v>1</v>
      </c>
      <c r="AQ17" s="229">
        <f t="shared" si="6"/>
        <v>1</v>
      </c>
      <c r="AR17" s="103" t="str">
        <f t="shared" si="7"/>
        <v/>
      </c>
      <c r="AS17" s="150" t="s">
        <v>327</v>
      </c>
      <c r="AT17" s="104" t="s">
        <v>328</v>
      </c>
      <c r="AU17" s="233">
        <f t="shared" si="8"/>
        <v>1</v>
      </c>
      <c r="AV17" s="84"/>
      <c r="AW17" s="84"/>
      <c r="AX17" s="84"/>
      <c r="AY17" s="84"/>
      <c r="AZ17" s="84">
        <v>1</v>
      </c>
      <c r="BA17" s="84"/>
      <c r="BB17" s="82">
        <f t="shared" si="9"/>
        <v>0</v>
      </c>
      <c r="BC17" s="103">
        <f t="shared" si="10"/>
        <v>0</v>
      </c>
      <c r="BD17" s="105"/>
      <c r="BE17" s="104"/>
      <c r="BF17" s="102">
        <f t="shared" si="11"/>
        <v>1</v>
      </c>
      <c r="BG17" s="84">
        <f t="shared" si="12"/>
        <v>1</v>
      </c>
      <c r="BH17" s="106">
        <f t="shared" si="16"/>
        <v>1</v>
      </c>
      <c r="BI17" s="151"/>
      <c r="BJ17" s="107"/>
      <c r="BM17" s="108"/>
      <c r="BN17" s="103" t="str">
        <f t="shared" si="17"/>
        <v/>
      </c>
      <c r="BO17" s="104"/>
      <c r="BP17" s="115" t="str">
        <f t="shared" si="13"/>
        <v/>
      </c>
      <c r="BQ17" s="103" t="str">
        <f t="shared" si="18"/>
        <v/>
      </c>
      <c r="BR17" s="104" t="str">
        <f t="shared" si="14"/>
        <v/>
      </c>
      <c r="BS17" s="115"/>
      <c r="BT17" s="103" t="str">
        <f t="shared" si="19"/>
        <v/>
      </c>
      <c r="BU17" s="104"/>
      <c r="BV17" s="116" t="str">
        <f t="shared" si="20"/>
        <v/>
      </c>
      <c r="BW17" s="103" t="str">
        <f t="shared" si="21"/>
        <v/>
      </c>
      <c r="BX17" s="117"/>
      <c r="BY17" s="113">
        <f t="shared" si="22"/>
        <v>0</v>
      </c>
      <c r="BZ17" s="114">
        <f t="shared" si="23"/>
        <v>0</v>
      </c>
    </row>
    <row r="18" spans="1:78" s="92" customFormat="1" ht="408.75" customHeight="1" x14ac:dyDescent="0.25">
      <c r="A18" s="99"/>
      <c r="B18" s="81"/>
      <c r="C18" s="141" t="s">
        <v>187</v>
      </c>
      <c r="D18" s="142" t="s">
        <v>187</v>
      </c>
      <c r="E18" s="279">
        <v>4</v>
      </c>
      <c r="F18" s="142" t="s">
        <v>261</v>
      </c>
      <c r="G18" s="84" t="s">
        <v>271</v>
      </c>
      <c r="H18" s="100" t="s">
        <v>272</v>
      </c>
      <c r="I18" s="84" t="s">
        <v>205</v>
      </c>
      <c r="J18" s="84" t="s">
        <v>219</v>
      </c>
      <c r="K18" s="84" t="s">
        <v>268</v>
      </c>
      <c r="L18" s="283">
        <v>44228</v>
      </c>
      <c r="M18" s="281">
        <v>44561</v>
      </c>
      <c r="N18" s="272">
        <f t="shared" si="0"/>
        <v>1</v>
      </c>
      <c r="O18" s="216"/>
      <c r="P18" s="216"/>
      <c r="Q18" s="216"/>
      <c r="R18" s="216"/>
      <c r="S18" s="216">
        <v>1</v>
      </c>
      <c r="T18" s="216">
        <v>1</v>
      </c>
      <c r="U18" s="239">
        <f t="shared" si="1"/>
        <v>1</v>
      </c>
      <c r="V18" s="217">
        <f t="shared" si="2"/>
        <v>1</v>
      </c>
      <c r="W18" s="218" t="s">
        <v>297</v>
      </c>
      <c r="X18" s="104" t="s">
        <v>301</v>
      </c>
      <c r="Y18" s="233">
        <f t="shared" si="15"/>
        <v>0</v>
      </c>
      <c r="Z18" s="84"/>
      <c r="AA18" s="84"/>
      <c r="AB18" s="84"/>
      <c r="AC18" s="84"/>
      <c r="AD18" s="226"/>
      <c r="AE18" s="84"/>
      <c r="AF18" s="229">
        <f t="shared" si="3"/>
        <v>0</v>
      </c>
      <c r="AG18" s="103" t="str">
        <f t="shared" si="4"/>
        <v/>
      </c>
      <c r="AH18" s="150"/>
      <c r="AI18" s="104"/>
      <c r="AJ18" s="235">
        <f t="shared" si="5"/>
        <v>0</v>
      </c>
      <c r="AK18" s="84"/>
      <c r="AL18" s="84"/>
      <c r="AM18" s="84"/>
      <c r="AN18" s="84"/>
      <c r="AO18" s="84"/>
      <c r="AP18" s="84"/>
      <c r="AQ18" s="230">
        <f t="shared" si="6"/>
        <v>0</v>
      </c>
      <c r="AR18" s="103" t="str">
        <f>IFERROR(AQ18/AJ18,"")</f>
        <v/>
      </c>
      <c r="AS18" s="150" t="s">
        <v>329</v>
      </c>
      <c r="AT18" s="104" t="s">
        <v>330</v>
      </c>
      <c r="AU18" s="235">
        <f t="shared" si="8"/>
        <v>1</v>
      </c>
      <c r="AV18" s="84"/>
      <c r="AW18" s="84"/>
      <c r="AX18" s="84">
        <v>1</v>
      </c>
      <c r="AY18" s="84"/>
      <c r="AZ18" s="84"/>
      <c r="BA18" s="84"/>
      <c r="BB18" s="82">
        <f t="shared" si="9"/>
        <v>0</v>
      </c>
      <c r="BC18" s="103">
        <f t="shared" si="10"/>
        <v>0</v>
      </c>
      <c r="BD18" s="105"/>
      <c r="BE18" s="104"/>
      <c r="BF18" s="102">
        <f t="shared" si="11"/>
        <v>2</v>
      </c>
      <c r="BG18" s="84">
        <f>+SUM(U18,AF18,AQ18,BB18)</f>
        <v>1</v>
      </c>
      <c r="BH18" s="106">
        <f>IFERROR(BG18/BF18,"")</f>
        <v>0.5</v>
      </c>
      <c r="BI18" s="151"/>
      <c r="BJ18" s="107"/>
      <c r="BM18" s="108"/>
      <c r="BN18" s="103">
        <f t="shared" si="17"/>
        <v>0</v>
      </c>
      <c r="BO18" s="104"/>
      <c r="BP18" s="115" t="str">
        <f t="shared" si="13"/>
        <v/>
      </c>
      <c r="BQ18" s="103" t="str">
        <f t="shared" si="18"/>
        <v/>
      </c>
      <c r="BR18" s="104" t="str">
        <f t="shared" si="14"/>
        <v/>
      </c>
      <c r="BS18" s="115"/>
      <c r="BT18" s="103" t="str">
        <f t="shared" si="19"/>
        <v/>
      </c>
      <c r="BU18" s="104"/>
      <c r="BV18" s="116" t="str">
        <f t="shared" si="20"/>
        <v/>
      </c>
      <c r="BW18" s="103" t="str">
        <f t="shared" si="21"/>
        <v/>
      </c>
      <c r="BX18" s="117"/>
      <c r="BY18" s="113">
        <f t="shared" si="22"/>
        <v>0</v>
      </c>
      <c r="BZ18" s="114">
        <f t="shared" si="23"/>
        <v>0</v>
      </c>
    </row>
    <row r="19" spans="1:78" s="92" customFormat="1" ht="191.25" x14ac:dyDescent="0.25">
      <c r="A19" s="99"/>
      <c r="B19" s="81"/>
      <c r="C19" s="141" t="s">
        <v>188</v>
      </c>
      <c r="D19" s="142" t="s">
        <v>188</v>
      </c>
      <c r="E19" s="270">
        <v>5</v>
      </c>
      <c r="F19" s="142" t="s">
        <v>262</v>
      </c>
      <c r="G19" s="84" t="s">
        <v>273</v>
      </c>
      <c r="H19" s="100" t="s">
        <v>274</v>
      </c>
      <c r="I19" s="84" t="s">
        <v>205</v>
      </c>
      <c r="J19" s="84" t="s">
        <v>219</v>
      </c>
      <c r="K19" s="84" t="s">
        <v>268</v>
      </c>
      <c r="L19" s="207">
        <v>44228</v>
      </c>
      <c r="M19" s="208">
        <v>44347</v>
      </c>
      <c r="N19" s="235">
        <f t="shared" si="0"/>
        <v>0</v>
      </c>
      <c r="O19" s="216"/>
      <c r="P19" s="216"/>
      <c r="Q19" s="216"/>
      <c r="R19" s="216"/>
      <c r="S19" s="216"/>
      <c r="T19" s="216"/>
      <c r="U19" s="247">
        <f t="shared" si="1"/>
        <v>0</v>
      </c>
      <c r="V19" s="217" t="str">
        <f t="shared" si="2"/>
        <v/>
      </c>
      <c r="W19" s="218"/>
      <c r="X19" s="104"/>
      <c r="Y19" s="235">
        <f t="shared" si="15"/>
        <v>1</v>
      </c>
      <c r="Z19" s="84"/>
      <c r="AA19" s="84"/>
      <c r="AB19" s="84">
        <v>1</v>
      </c>
      <c r="AC19" s="84">
        <v>1</v>
      </c>
      <c r="AD19" s="84"/>
      <c r="AE19" s="84"/>
      <c r="AF19" s="230">
        <f t="shared" si="3"/>
        <v>1</v>
      </c>
      <c r="AG19" s="103">
        <f t="shared" si="4"/>
        <v>1</v>
      </c>
      <c r="AH19" s="150" t="s">
        <v>307</v>
      </c>
      <c r="AI19" s="104" t="s">
        <v>301</v>
      </c>
      <c r="AJ19" s="237">
        <f t="shared" si="5"/>
        <v>0</v>
      </c>
      <c r="AK19" s="84"/>
      <c r="AL19" s="84"/>
      <c r="AM19" s="84"/>
      <c r="AN19" s="84"/>
      <c r="AO19" s="84"/>
      <c r="AP19" s="84"/>
      <c r="AQ19" s="229">
        <f t="shared" si="6"/>
        <v>0</v>
      </c>
      <c r="AR19" s="103" t="str">
        <f t="shared" ref="AR19:AR24" si="24">IFERROR(AQ19/AJ19,"")</f>
        <v/>
      </c>
      <c r="AS19" s="150"/>
      <c r="AT19" s="104"/>
      <c r="AU19" s="233">
        <f t="shared" si="8"/>
        <v>0</v>
      </c>
      <c r="AV19" s="84"/>
      <c r="AW19" s="84"/>
      <c r="AX19" s="84"/>
      <c r="AY19" s="84"/>
      <c r="AZ19" s="84"/>
      <c r="BA19" s="84"/>
      <c r="BB19" s="82">
        <f t="shared" si="9"/>
        <v>0</v>
      </c>
      <c r="BC19" s="103" t="str">
        <f t="shared" si="10"/>
        <v/>
      </c>
      <c r="BD19" s="105"/>
      <c r="BE19" s="104"/>
      <c r="BF19" s="102">
        <f t="shared" si="11"/>
        <v>1</v>
      </c>
      <c r="BG19" s="84">
        <f t="shared" si="12"/>
        <v>1</v>
      </c>
      <c r="BH19" s="106">
        <f t="shared" ref="BH19:BH21" si="25">IFERROR(BG19/BF19,"")</f>
        <v>1</v>
      </c>
      <c r="BI19" s="151"/>
      <c r="BJ19" s="107"/>
      <c r="BM19" s="108"/>
      <c r="BN19" s="103"/>
      <c r="BO19" s="109"/>
      <c r="BP19" s="110"/>
      <c r="BQ19" s="103"/>
      <c r="BR19" s="109"/>
      <c r="BS19" s="110"/>
      <c r="BT19" s="103"/>
      <c r="BU19" s="109"/>
      <c r="BV19" s="111"/>
      <c r="BW19" s="103"/>
      <c r="BX19" s="112"/>
      <c r="BY19" s="113"/>
      <c r="BZ19" s="114"/>
    </row>
    <row r="20" spans="1:78" s="92" customFormat="1" ht="231" customHeight="1" x14ac:dyDescent="0.25">
      <c r="A20" s="99"/>
      <c r="B20" s="81"/>
      <c r="C20" s="141" t="s">
        <v>188</v>
      </c>
      <c r="D20" s="142" t="s">
        <v>188</v>
      </c>
      <c r="E20" s="209">
        <v>6</v>
      </c>
      <c r="F20" s="142" t="s">
        <v>263</v>
      </c>
      <c r="G20" s="84" t="s">
        <v>275</v>
      </c>
      <c r="H20" s="100" t="s">
        <v>276</v>
      </c>
      <c r="I20" s="84" t="s">
        <v>205</v>
      </c>
      <c r="J20" s="84" t="s">
        <v>219</v>
      </c>
      <c r="K20" s="84" t="s">
        <v>268</v>
      </c>
      <c r="L20" s="266">
        <v>44228</v>
      </c>
      <c r="M20" s="275">
        <v>44561</v>
      </c>
      <c r="N20" s="273">
        <f t="shared" si="0"/>
        <v>2</v>
      </c>
      <c r="O20" s="216"/>
      <c r="P20" s="216"/>
      <c r="Q20" s="216">
        <v>1</v>
      </c>
      <c r="R20" s="216">
        <v>1</v>
      </c>
      <c r="S20" s="216">
        <v>1</v>
      </c>
      <c r="T20" s="216">
        <v>1</v>
      </c>
      <c r="U20" s="239">
        <f t="shared" si="1"/>
        <v>2</v>
      </c>
      <c r="V20" s="217">
        <f t="shared" si="2"/>
        <v>1</v>
      </c>
      <c r="W20" s="218" t="s">
        <v>298</v>
      </c>
      <c r="X20" s="104" t="s">
        <v>301</v>
      </c>
      <c r="Y20" s="233">
        <f t="shared" si="15"/>
        <v>3</v>
      </c>
      <c r="Z20" s="84">
        <v>1</v>
      </c>
      <c r="AA20" s="84">
        <v>1</v>
      </c>
      <c r="AB20" s="84">
        <v>1</v>
      </c>
      <c r="AC20" s="84">
        <v>1</v>
      </c>
      <c r="AD20" s="84">
        <v>1</v>
      </c>
      <c r="AE20" s="84">
        <v>1</v>
      </c>
      <c r="AF20" s="269">
        <f t="shared" si="3"/>
        <v>3</v>
      </c>
      <c r="AG20" s="103">
        <f t="shared" si="4"/>
        <v>1</v>
      </c>
      <c r="AH20" s="150" t="s">
        <v>308</v>
      </c>
      <c r="AI20" s="104" t="s">
        <v>301</v>
      </c>
      <c r="AJ20" s="233">
        <f t="shared" si="5"/>
        <v>3</v>
      </c>
      <c r="AK20" s="84">
        <v>1</v>
      </c>
      <c r="AL20" s="84">
        <v>1</v>
      </c>
      <c r="AM20" s="84">
        <v>1</v>
      </c>
      <c r="AN20" s="84">
        <v>1</v>
      </c>
      <c r="AO20" s="84">
        <v>1</v>
      </c>
      <c r="AP20" s="84">
        <v>1</v>
      </c>
      <c r="AQ20" s="229">
        <f t="shared" si="6"/>
        <v>3</v>
      </c>
      <c r="AR20" s="103">
        <f t="shared" si="24"/>
        <v>1</v>
      </c>
      <c r="AS20" s="150" t="s">
        <v>331</v>
      </c>
      <c r="AT20" s="104" t="s">
        <v>301</v>
      </c>
      <c r="AU20" s="233">
        <f t="shared" si="8"/>
        <v>3</v>
      </c>
      <c r="AV20" s="84">
        <v>1</v>
      </c>
      <c r="AW20" s="84"/>
      <c r="AX20" s="84">
        <v>1</v>
      </c>
      <c r="AY20" s="84"/>
      <c r="AZ20" s="84">
        <v>1</v>
      </c>
      <c r="BA20" s="84"/>
      <c r="BB20" s="82">
        <f t="shared" si="9"/>
        <v>0</v>
      </c>
      <c r="BC20" s="103">
        <f t="shared" si="10"/>
        <v>0</v>
      </c>
      <c r="BD20" s="105"/>
      <c r="BE20" s="104"/>
      <c r="BF20" s="102">
        <f t="shared" si="11"/>
        <v>11</v>
      </c>
      <c r="BG20" s="84">
        <f t="shared" si="12"/>
        <v>8</v>
      </c>
      <c r="BH20" s="106">
        <f t="shared" si="25"/>
        <v>0.72727272727272729</v>
      </c>
      <c r="BI20" s="151"/>
      <c r="BJ20" s="107"/>
      <c r="BM20" s="108"/>
      <c r="BN20" s="103"/>
      <c r="BO20" s="109"/>
      <c r="BP20" s="110"/>
      <c r="BQ20" s="103"/>
      <c r="BR20" s="109"/>
      <c r="BS20" s="110"/>
      <c r="BT20" s="103"/>
      <c r="BU20" s="109"/>
      <c r="BV20" s="111"/>
      <c r="BW20" s="103"/>
      <c r="BX20" s="112"/>
      <c r="BY20" s="113"/>
      <c r="BZ20" s="114"/>
    </row>
    <row r="21" spans="1:78" s="92" customFormat="1" x14ac:dyDescent="0.25">
      <c r="A21" s="99"/>
      <c r="B21" s="81"/>
      <c r="C21" s="141"/>
      <c r="D21" s="142"/>
      <c r="E21" s="210"/>
      <c r="F21" s="142"/>
      <c r="G21" s="84"/>
      <c r="H21" s="100"/>
      <c r="I21" s="84"/>
      <c r="J21" s="84"/>
      <c r="K21" s="84"/>
      <c r="L21" s="267"/>
      <c r="M21" s="276"/>
      <c r="N21" s="273">
        <f t="shared" si="0"/>
        <v>0</v>
      </c>
      <c r="O21" s="84"/>
      <c r="P21" s="84"/>
      <c r="Q21" s="84"/>
      <c r="R21" s="84"/>
      <c r="S21" s="84"/>
      <c r="T21" s="84"/>
      <c r="U21" s="229">
        <f t="shared" ref="U21:U24" si="26">SUM(P21,R21,T21)</f>
        <v>0</v>
      </c>
      <c r="V21" s="217" t="str">
        <f t="shared" si="2"/>
        <v/>
      </c>
      <c r="W21" s="150"/>
      <c r="X21" s="104"/>
      <c r="Y21" s="233">
        <f t="shared" si="15"/>
        <v>0</v>
      </c>
      <c r="Z21" s="84"/>
      <c r="AA21" s="84"/>
      <c r="AB21" s="84"/>
      <c r="AC21" s="84"/>
      <c r="AD21" s="84"/>
      <c r="AE21" s="84"/>
      <c r="AF21" s="229"/>
      <c r="AG21" s="103" t="str">
        <f t="shared" si="4"/>
        <v/>
      </c>
      <c r="AH21" s="150"/>
      <c r="AI21" s="104"/>
      <c r="AJ21" s="233">
        <f t="shared" si="5"/>
        <v>0</v>
      </c>
      <c r="AK21" s="84"/>
      <c r="AL21" s="84"/>
      <c r="AM21" s="84"/>
      <c r="AN21" s="84"/>
      <c r="AO21" s="84"/>
      <c r="AP21" s="84"/>
      <c r="AQ21" s="229">
        <f t="shared" si="6"/>
        <v>0</v>
      </c>
      <c r="AR21" s="103" t="str">
        <f t="shared" si="24"/>
        <v/>
      </c>
      <c r="AS21" s="150"/>
      <c r="AT21" s="104"/>
      <c r="AU21" s="233">
        <f t="shared" si="8"/>
        <v>0</v>
      </c>
      <c r="AV21" s="84"/>
      <c r="AW21" s="84"/>
      <c r="AX21" s="84"/>
      <c r="AY21" s="84"/>
      <c r="AZ21" s="84"/>
      <c r="BA21" s="84"/>
      <c r="BB21" s="82">
        <f t="shared" si="9"/>
        <v>0</v>
      </c>
      <c r="BC21" s="103" t="str">
        <f t="shared" si="10"/>
        <v/>
      </c>
      <c r="BD21" s="105"/>
      <c r="BE21" s="104"/>
      <c r="BF21" s="102">
        <f t="shared" si="11"/>
        <v>0</v>
      </c>
      <c r="BG21" s="84">
        <f t="shared" si="12"/>
        <v>0</v>
      </c>
      <c r="BH21" s="106" t="str">
        <f t="shared" si="25"/>
        <v/>
      </c>
      <c r="BI21" s="151"/>
      <c r="BJ21" s="107"/>
      <c r="BM21" s="108"/>
      <c r="BN21" s="103"/>
      <c r="BO21" s="109"/>
      <c r="BP21" s="110"/>
      <c r="BQ21" s="103"/>
      <c r="BR21" s="109"/>
      <c r="BS21" s="110"/>
      <c r="BT21" s="103"/>
      <c r="BU21" s="109"/>
      <c r="BV21" s="111"/>
      <c r="BW21" s="103"/>
      <c r="BX21" s="112"/>
      <c r="BY21" s="113"/>
      <c r="BZ21" s="114"/>
    </row>
    <row r="22" spans="1:78" s="92" customFormat="1" x14ac:dyDescent="0.25">
      <c r="A22" s="99"/>
      <c r="B22" s="81"/>
      <c r="C22" s="141"/>
      <c r="D22" s="142"/>
      <c r="E22" s="142"/>
      <c r="F22" s="142"/>
      <c r="G22" s="84"/>
      <c r="H22" s="100"/>
      <c r="I22" s="84"/>
      <c r="J22" s="84"/>
      <c r="K22" s="84"/>
      <c r="L22" s="274"/>
      <c r="M22" s="149"/>
      <c r="N22" s="273">
        <f t="shared" si="0"/>
        <v>0</v>
      </c>
      <c r="O22" s="84"/>
      <c r="P22" s="84"/>
      <c r="Q22" s="84"/>
      <c r="R22" s="84"/>
      <c r="S22" s="84"/>
      <c r="T22" s="84"/>
      <c r="U22" s="229">
        <f t="shared" si="26"/>
        <v>0</v>
      </c>
      <c r="V22" s="217" t="str">
        <f t="shared" si="2"/>
        <v/>
      </c>
      <c r="W22" s="150"/>
      <c r="X22" s="104"/>
      <c r="Y22" s="233">
        <f t="shared" si="15"/>
        <v>0</v>
      </c>
      <c r="Z22" s="84"/>
      <c r="AA22" s="84"/>
      <c r="AB22" s="84"/>
      <c r="AC22" s="84"/>
      <c r="AD22" s="84"/>
      <c r="AE22" s="84"/>
      <c r="AF22" s="230"/>
      <c r="AG22" s="103" t="str">
        <f t="shared" si="4"/>
        <v/>
      </c>
      <c r="AH22" s="150"/>
      <c r="AI22" s="104"/>
      <c r="AJ22" s="233">
        <f t="shared" si="5"/>
        <v>0</v>
      </c>
      <c r="AK22" s="84"/>
      <c r="AL22" s="84"/>
      <c r="AM22" s="84"/>
      <c r="AN22" s="84"/>
      <c r="AO22" s="84"/>
      <c r="AP22" s="84"/>
      <c r="AQ22" s="229">
        <f t="shared" si="6"/>
        <v>0</v>
      </c>
      <c r="AR22" s="103" t="str">
        <f t="shared" si="24"/>
        <v/>
      </c>
      <c r="AS22" s="150"/>
      <c r="AT22" s="104"/>
      <c r="AU22" s="233">
        <f t="shared" si="8"/>
        <v>0</v>
      </c>
      <c r="AV22" s="84"/>
      <c r="AW22" s="84"/>
      <c r="AX22" s="84"/>
      <c r="AY22" s="84"/>
      <c r="AZ22" s="84"/>
      <c r="BA22" s="84"/>
      <c r="BB22" s="82">
        <f t="shared" si="9"/>
        <v>0</v>
      </c>
      <c r="BC22" s="103"/>
      <c r="BD22" s="105"/>
      <c r="BE22" s="104"/>
      <c r="BF22" s="102">
        <f t="shared" si="11"/>
        <v>0</v>
      </c>
      <c r="BG22" s="84">
        <f t="shared" si="12"/>
        <v>0</v>
      </c>
      <c r="BH22" s="106"/>
      <c r="BI22" s="151"/>
      <c r="BJ22" s="107"/>
      <c r="BM22" s="108"/>
      <c r="BN22" s="103"/>
      <c r="BO22" s="109"/>
      <c r="BP22" s="110"/>
      <c r="BQ22" s="103"/>
      <c r="BR22" s="109"/>
      <c r="BS22" s="110"/>
      <c r="BT22" s="103"/>
      <c r="BU22" s="109"/>
      <c r="BV22" s="111"/>
      <c r="BW22" s="103"/>
      <c r="BX22" s="112"/>
      <c r="BY22" s="113"/>
      <c r="BZ22" s="114"/>
    </row>
    <row r="23" spans="1:78" s="92" customFormat="1" x14ac:dyDescent="0.25">
      <c r="A23" s="99"/>
      <c r="B23" s="81"/>
      <c r="C23" s="141"/>
      <c r="D23" s="142"/>
      <c r="E23" s="142"/>
      <c r="F23" s="142"/>
      <c r="G23" s="84"/>
      <c r="H23" s="100"/>
      <c r="I23" s="84"/>
      <c r="J23" s="84"/>
      <c r="K23" s="84"/>
      <c r="L23" s="101"/>
      <c r="M23" s="149"/>
      <c r="N23" s="273">
        <f t="shared" si="0"/>
        <v>0</v>
      </c>
      <c r="O23" s="84"/>
      <c r="P23" s="84"/>
      <c r="Q23" s="84"/>
      <c r="R23" s="84"/>
      <c r="S23" s="84"/>
      <c r="T23" s="84"/>
      <c r="U23" s="230">
        <f t="shared" si="26"/>
        <v>0</v>
      </c>
      <c r="V23" s="217" t="str">
        <f t="shared" si="2"/>
        <v/>
      </c>
      <c r="W23" s="150"/>
      <c r="X23" s="104"/>
      <c r="Y23" s="233">
        <f t="shared" si="15"/>
        <v>0</v>
      </c>
      <c r="Z23" s="84"/>
      <c r="AA23" s="84"/>
      <c r="AB23" s="84"/>
      <c r="AC23" s="84"/>
      <c r="AD23" s="84"/>
      <c r="AE23" s="84"/>
      <c r="AF23" s="269"/>
      <c r="AG23" s="103" t="str">
        <f t="shared" si="4"/>
        <v/>
      </c>
      <c r="AH23" s="150"/>
      <c r="AI23" s="104"/>
      <c r="AJ23" s="233">
        <f t="shared" si="5"/>
        <v>0</v>
      </c>
      <c r="AK23" s="84"/>
      <c r="AL23" s="84"/>
      <c r="AM23" s="84"/>
      <c r="AN23" s="84"/>
      <c r="AO23" s="84"/>
      <c r="AP23" s="84"/>
      <c r="AQ23" s="229">
        <f t="shared" si="6"/>
        <v>0</v>
      </c>
      <c r="AR23" s="103" t="str">
        <f t="shared" si="24"/>
        <v/>
      </c>
      <c r="AS23" s="150"/>
      <c r="AT23" s="104"/>
      <c r="AU23" s="233">
        <f t="shared" si="8"/>
        <v>0</v>
      </c>
      <c r="AV23" s="84"/>
      <c r="AW23" s="84"/>
      <c r="AX23" s="84"/>
      <c r="AY23" s="84"/>
      <c r="AZ23" s="84"/>
      <c r="BA23" s="84"/>
      <c r="BB23" s="82">
        <f t="shared" si="9"/>
        <v>0</v>
      </c>
      <c r="BC23" s="103"/>
      <c r="BD23" s="105"/>
      <c r="BE23" s="104"/>
      <c r="BF23" s="102"/>
      <c r="BG23" s="84"/>
      <c r="BH23" s="106"/>
      <c r="BI23" s="151"/>
      <c r="BJ23" s="107"/>
      <c r="BM23" s="108"/>
      <c r="BN23" s="103"/>
      <c r="BO23" s="109"/>
      <c r="BP23" s="110"/>
      <c r="BQ23" s="103"/>
      <c r="BR23" s="109"/>
      <c r="BS23" s="110"/>
      <c r="BT23" s="103"/>
      <c r="BU23" s="109"/>
      <c r="BV23" s="111"/>
      <c r="BW23" s="103"/>
      <c r="BX23" s="112"/>
      <c r="BY23" s="113"/>
      <c r="BZ23" s="114"/>
    </row>
    <row r="24" spans="1:78" s="92" customFormat="1" x14ac:dyDescent="0.25">
      <c r="A24" s="99"/>
      <c r="B24" s="81"/>
      <c r="C24" s="141"/>
      <c r="D24" s="142"/>
      <c r="E24" s="142"/>
      <c r="F24" s="142"/>
      <c r="G24" s="84"/>
      <c r="H24" s="100"/>
      <c r="I24" s="84"/>
      <c r="J24" s="84"/>
      <c r="K24" s="84"/>
      <c r="L24" s="101"/>
      <c r="M24" s="149"/>
      <c r="N24" s="273">
        <f t="shared" si="0"/>
        <v>0</v>
      </c>
      <c r="O24" s="84"/>
      <c r="P24" s="84"/>
      <c r="Q24" s="84"/>
      <c r="R24" s="84"/>
      <c r="S24" s="84"/>
      <c r="T24" s="84"/>
      <c r="U24" s="270">
        <f t="shared" si="26"/>
        <v>0</v>
      </c>
      <c r="V24" s="217" t="str">
        <f t="shared" si="2"/>
        <v/>
      </c>
      <c r="W24" s="150"/>
      <c r="X24" s="104"/>
      <c r="Y24" s="233">
        <f t="shared" si="15"/>
        <v>0</v>
      </c>
      <c r="Z24" s="84"/>
      <c r="AA24" s="84"/>
      <c r="AB24" s="84"/>
      <c r="AC24" s="84"/>
      <c r="AD24" s="84"/>
      <c r="AE24" s="84"/>
      <c r="AF24" s="270">
        <f t="shared" si="3"/>
        <v>0</v>
      </c>
      <c r="AG24" s="103" t="str">
        <f t="shared" si="4"/>
        <v/>
      </c>
      <c r="AH24" s="150"/>
      <c r="AI24" s="104"/>
      <c r="AJ24" s="233">
        <f t="shared" si="5"/>
        <v>0</v>
      </c>
      <c r="AK24" s="84"/>
      <c r="AL24" s="84"/>
      <c r="AM24" s="84"/>
      <c r="AN24" s="84"/>
      <c r="AO24" s="84"/>
      <c r="AP24" s="84"/>
      <c r="AQ24" s="229">
        <f t="shared" si="6"/>
        <v>0</v>
      </c>
      <c r="AR24" s="103" t="str">
        <f t="shared" si="24"/>
        <v/>
      </c>
      <c r="AS24" s="150"/>
      <c r="AT24" s="104"/>
      <c r="AU24" s="233">
        <f t="shared" si="8"/>
        <v>0</v>
      </c>
      <c r="AV24" s="84"/>
      <c r="AW24" s="84"/>
      <c r="AX24" s="84"/>
      <c r="AY24" s="84"/>
      <c r="AZ24" s="84"/>
      <c r="BA24" s="84"/>
      <c r="BB24" s="82">
        <f t="shared" si="9"/>
        <v>0</v>
      </c>
      <c r="BC24" s="103" t="str">
        <f t="shared" si="10"/>
        <v/>
      </c>
      <c r="BD24" s="105"/>
      <c r="BE24" s="104"/>
      <c r="BF24" s="102">
        <f t="shared" si="11"/>
        <v>0</v>
      </c>
      <c r="BG24" s="84">
        <f t="shared" si="12"/>
        <v>0</v>
      </c>
      <c r="BH24" s="106" t="str">
        <f t="shared" si="16"/>
        <v/>
      </c>
      <c r="BI24" s="151"/>
      <c r="BJ24" s="107"/>
      <c r="BM24" s="108"/>
      <c r="BN24" s="103" t="str">
        <f t="shared" si="17"/>
        <v/>
      </c>
      <c r="BO24" s="109"/>
      <c r="BP24" s="110" t="str">
        <f t="shared" si="13"/>
        <v/>
      </c>
      <c r="BQ24" s="103" t="str">
        <f t="shared" si="18"/>
        <v/>
      </c>
      <c r="BR24" s="109" t="str">
        <f t="shared" si="14"/>
        <v/>
      </c>
      <c r="BS24" s="110"/>
      <c r="BT24" s="103" t="str">
        <f t="shared" si="19"/>
        <v/>
      </c>
      <c r="BU24" s="109"/>
      <c r="BV24" s="111" t="str">
        <f t="shared" si="20"/>
        <v/>
      </c>
      <c r="BW24" s="103" t="str">
        <f t="shared" si="21"/>
        <v/>
      </c>
      <c r="BX24" s="112"/>
      <c r="BY24" s="113">
        <f t="shared" si="22"/>
        <v>0</v>
      </c>
      <c r="BZ24" s="114" t="str">
        <f t="shared" si="23"/>
        <v/>
      </c>
    </row>
    <row r="25" spans="1:78" ht="33" customHeight="1" thickBot="1" x14ac:dyDescent="0.3">
      <c r="A25" s="37"/>
      <c r="B25" s="70"/>
      <c r="C25" s="152"/>
      <c r="D25" s="153"/>
      <c r="E25" s="153"/>
      <c r="F25" s="154" t="s">
        <v>167</v>
      </c>
      <c r="G25" s="155"/>
      <c r="H25" s="156"/>
      <c r="I25" s="155"/>
      <c r="J25" s="155"/>
      <c r="K25" s="155"/>
      <c r="L25" s="157"/>
      <c r="M25" s="158"/>
      <c r="N25" s="159"/>
      <c r="O25" s="155"/>
      <c r="P25" s="155"/>
      <c r="Q25" s="155"/>
      <c r="R25" s="155"/>
      <c r="S25" s="155"/>
      <c r="T25" s="155"/>
      <c r="U25" s="155"/>
      <c r="V25" s="160" t="str">
        <f t="shared" ref="V25" si="27">IFERROR(U25/N25,"")</f>
        <v/>
      </c>
      <c r="W25" s="161"/>
      <c r="X25" s="162"/>
      <c r="Y25" s="159"/>
      <c r="Z25" s="155"/>
      <c r="AA25" s="155"/>
      <c r="AB25" s="155"/>
      <c r="AC25" s="155"/>
      <c r="AD25" s="155"/>
      <c r="AE25" s="155"/>
      <c r="AF25" s="155"/>
      <c r="AG25" s="160" t="str">
        <f t="shared" si="4"/>
        <v/>
      </c>
      <c r="AH25" s="161"/>
      <c r="AI25" s="162"/>
      <c r="AJ25" s="159"/>
      <c r="AK25" s="155"/>
      <c r="AL25" s="155"/>
      <c r="AM25" s="155"/>
      <c r="AN25" s="155"/>
      <c r="AO25" s="155"/>
      <c r="AP25" s="155"/>
      <c r="AQ25" s="155"/>
      <c r="AR25" s="160" t="str">
        <f t="shared" si="7"/>
        <v/>
      </c>
      <c r="AS25" s="163"/>
      <c r="AT25" s="162"/>
      <c r="AU25" s="159"/>
      <c r="AV25" s="155"/>
      <c r="AW25" s="155"/>
      <c r="AX25" s="155"/>
      <c r="AY25" s="155"/>
      <c r="AZ25" s="155"/>
      <c r="BA25" s="155"/>
      <c r="BB25" s="155"/>
      <c r="BC25" s="160" t="str">
        <f t="shared" si="10"/>
        <v/>
      </c>
      <c r="BD25" s="164"/>
      <c r="BE25" s="162"/>
      <c r="BF25" s="181">
        <f t="shared" si="11"/>
        <v>0</v>
      </c>
      <c r="BG25" s="182">
        <f t="shared" si="12"/>
        <v>0</v>
      </c>
      <c r="BH25" s="165" t="str">
        <f t="shared" si="16"/>
        <v/>
      </c>
      <c r="BI25" s="166"/>
      <c r="BJ25" s="44"/>
      <c r="BM25" s="62"/>
      <c r="BN25" s="38" t="str">
        <f t="shared" si="17"/>
        <v/>
      </c>
      <c r="BO25" s="39"/>
      <c r="BP25" s="40" t="str">
        <f t="shared" si="13"/>
        <v/>
      </c>
      <c r="BQ25" s="38" t="str">
        <f t="shared" si="18"/>
        <v/>
      </c>
      <c r="BR25" s="39" t="str">
        <f t="shared" si="14"/>
        <v/>
      </c>
      <c r="BS25" s="40"/>
      <c r="BT25" s="38" t="str">
        <f t="shared" si="19"/>
        <v/>
      </c>
      <c r="BU25" s="39"/>
      <c r="BV25" s="41" t="str">
        <f t="shared" si="20"/>
        <v/>
      </c>
      <c r="BW25" s="38" t="str">
        <f t="shared" si="21"/>
        <v/>
      </c>
      <c r="BX25" s="42"/>
      <c r="BY25" s="43"/>
      <c r="BZ25" s="63" t="str">
        <f t="shared" si="23"/>
        <v/>
      </c>
    </row>
    <row r="26" spans="1:78" ht="16.5" thickBot="1" x14ac:dyDescent="0.3">
      <c r="A26" s="14"/>
      <c r="B26" s="70"/>
      <c r="C26" s="121"/>
      <c r="D26" s="121"/>
      <c r="E26" s="121"/>
      <c r="F26" s="121"/>
      <c r="G26" s="121"/>
      <c r="H26" s="132"/>
      <c r="I26" s="121"/>
      <c r="J26" s="121"/>
      <c r="K26" s="121"/>
      <c r="L26" s="121"/>
      <c r="M26" s="121"/>
      <c r="N26" s="121"/>
      <c r="O26" s="121"/>
      <c r="P26" s="121"/>
      <c r="Q26" s="121"/>
      <c r="R26" s="121"/>
      <c r="S26" s="121"/>
      <c r="T26" s="121"/>
      <c r="U26" s="133"/>
      <c r="V26" s="133"/>
      <c r="W26" s="121"/>
      <c r="X26" s="121"/>
      <c r="Y26" s="121"/>
      <c r="Z26" s="134"/>
      <c r="AA26" s="134"/>
      <c r="AB26" s="134"/>
      <c r="AC26" s="134"/>
      <c r="AD26" s="134"/>
      <c r="AE26" s="134"/>
      <c r="AF26" s="133"/>
      <c r="AG26" s="133"/>
      <c r="AH26" s="135"/>
      <c r="AI26" s="121"/>
      <c r="AJ26" s="135"/>
      <c r="AK26" s="136"/>
      <c r="AL26" s="136"/>
      <c r="AM26" s="136"/>
      <c r="AN26" s="136"/>
      <c r="AO26" s="136"/>
      <c r="AP26" s="136"/>
      <c r="AQ26" s="133"/>
      <c r="AR26" s="133"/>
      <c r="AS26" s="135"/>
      <c r="AT26" s="121"/>
      <c r="AU26" s="135"/>
      <c r="AV26" s="136"/>
      <c r="AW26" s="136"/>
      <c r="AX26" s="136"/>
      <c r="AY26" s="136"/>
      <c r="AZ26" s="136"/>
      <c r="BA26" s="136"/>
      <c r="BB26" s="133"/>
      <c r="BC26" s="133"/>
      <c r="BD26" s="135"/>
      <c r="BE26" s="121"/>
      <c r="BF26" s="135"/>
      <c r="BG26" s="135"/>
      <c r="BH26" s="135"/>
      <c r="BI26" s="137"/>
      <c r="BJ26" s="15"/>
      <c r="BM26" s="46"/>
      <c r="BN26" s="46"/>
      <c r="BO26" s="46"/>
      <c r="BP26" s="46"/>
      <c r="BQ26" s="46"/>
      <c r="BR26" s="46"/>
      <c r="BS26" s="46"/>
      <c r="BT26" s="46"/>
      <c r="BU26" s="46"/>
      <c r="BV26" s="46"/>
      <c r="BW26" s="46"/>
      <c r="BX26" s="46"/>
      <c r="BY26" s="46"/>
      <c r="BZ26" s="46"/>
    </row>
    <row r="27" spans="1:78" s="173" customFormat="1" ht="17.25" customHeight="1" x14ac:dyDescent="0.2">
      <c r="A27" s="10"/>
      <c r="B27" s="172"/>
      <c r="C27" s="324" t="s">
        <v>230</v>
      </c>
      <c r="D27" s="325"/>
      <c r="E27" s="325"/>
      <c r="F27" s="325"/>
      <c r="G27" s="341" t="s">
        <v>124</v>
      </c>
      <c r="H27" s="342"/>
      <c r="I27" s="342"/>
      <c r="J27" s="342"/>
      <c r="K27" s="342"/>
      <c r="L27" s="342"/>
      <c r="M27" s="343"/>
      <c r="N27" s="361" t="s">
        <v>100</v>
      </c>
      <c r="O27" s="362"/>
      <c r="P27" s="362"/>
      <c r="Q27" s="362"/>
      <c r="R27" s="362"/>
      <c r="S27" s="362"/>
      <c r="T27" s="362"/>
      <c r="U27" s="362"/>
      <c r="V27" s="362"/>
      <c r="W27" s="362"/>
      <c r="X27" s="363"/>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2"/>
      <c r="BH27" s="12"/>
      <c r="BI27" s="13"/>
      <c r="BJ27" s="11"/>
      <c r="BM27" s="172"/>
      <c r="BN27" s="172"/>
      <c r="BO27" s="172"/>
      <c r="BP27" s="172"/>
      <c r="BQ27" s="172"/>
      <c r="BR27" s="172"/>
      <c r="BS27" s="172"/>
      <c r="BT27" s="172"/>
      <c r="BU27" s="172"/>
      <c r="BV27" s="172"/>
      <c r="BW27" s="172"/>
      <c r="BX27" s="172"/>
      <c r="BY27" s="172"/>
      <c r="BZ27" s="12"/>
    </row>
    <row r="28" spans="1:78" ht="36.75" customHeight="1" thickBot="1" x14ac:dyDescent="0.3">
      <c r="A28" s="24"/>
      <c r="B28" s="70"/>
      <c r="C28" s="301" t="s">
        <v>87</v>
      </c>
      <c r="D28" s="302"/>
      <c r="E28" s="302"/>
      <c r="F28" s="302"/>
      <c r="G28" s="303" t="str">
        <f>+VLOOKUP(G27,LISTAS!$H$3:$I$10,2,FALSE)</f>
        <v>Proyecto 7597 - Fortalecer la capacidad administrativa para el desarrollo de la gestión institucional</v>
      </c>
      <c r="H28" s="304"/>
      <c r="I28" s="304"/>
      <c r="J28" s="304"/>
      <c r="K28" s="304"/>
      <c r="L28" s="304"/>
      <c r="M28" s="305"/>
      <c r="N28" s="364" t="s">
        <v>93</v>
      </c>
      <c r="O28" s="344"/>
      <c r="P28" s="344"/>
      <c r="Q28" s="344"/>
      <c r="R28" s="344"/>
      <c r="S28" s="344" t="s">
        <v>94</v>
      </c>
      <c r="T28" s="344"/>
      <c r="U28" s="344"/>
      <c r="V28" s="344"/>
      <c r="W28" s="201" t="s">
        <v>95</v>
      </c>
      <c r="X28" s="179" t="s">
        <v>96</v>
      </c>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24"/>
      <c r="BI28" s="24"/>
      <c r="BM28" s="64">
        <f>SUM(BM32:BM44)</f>
        <v>0</v>
      </c>
      <c r="BN28" s="64"/>
      <c r="BO28" s="64"/>
      <c r="BP28" s="64">
        <f>SUM(BP32:BP44)</f>
        <v>0</v>
      </c>
      <c r="BQ28" s="64"/>
      <c r="BR28" s="64"/>
      <c r="BS28" s="64">
        <f>SUM(BS32:BS44)</f>
        <v>0</v>
      </c>
      <c r="BT28" s="64"/>
      <c r="BU28" s="64"/>
      <c r="BV28" s="64">
        <f>SUM(BV32:BV44)</f>
        <v>0</v>
      </c>
      <c r="BW28" s="64"/>
      <c r="BX28" s="64"/>
      <c r="BY28" s="64">
        <f>SUM(BY32:BY44)</f>
        <v>0</v>
      </c>
      <c r="BZ28" s="64"/>
    </row>
    <row r="29" spans="1:78" ht="24" customHeight="1" thickBot="1" x14ac:dyDescent="0.3">
      <c r="A29" s="24"/>
      <c r="B29" s="70" t="str">
        <f>+VLOOKUP($G$10,LISTAS!$B$47:$D$65,2,FALSE)</f>
        <v>OBJ_6</v>
      </c>
      <c r="C29" s="301" t="s">
        <v>168</v>
      </c>
      <c r="D29" s="302"/>
      <c r="E29" s="302"/>
      <c r="F29" s="302"/>
      <c r="G29" s="306" t="s">
        <v>133</v>
      </c>
      <c r="H29" s="306"/>
      <c r="I29" s="306"/>
      <c r="J29" s="306"/>
      <c r="K29" s="306"/>
      <c r="L29" s="306"/>
      <c r="M29" s="307"/>
      <c r="N29" s="345">
        <v>3837341310</v>
      </c>
      <c r="O29" s="346"/>
      <c r="P29" s="346"/>
      <c r="Q29" s="346"/>
      <c r="R29" s="346"/>
      <c r="S29" s="349" t="s">
        <v>293</v>
      </c>
      <c r="T29" s="349"/>
      <c r="U29" s="349"/>
      <c r="V29" s="349"/>
      <c r="W29" s="349" t="s">
        <v>294</v>
      </c>
      <c r="X29" s="351" t="s">
        <v>295</v>
      </c>
      <c r="Y29" s="26"/>
      <c r="Z29" s="26"/>
      <c r="AA29" s="26"/>
      <c r="AB29" s="26"/>
      <c r="AC29" s="26"/>
      <c r="AD29" s="26"/>
      <c r="AE29" s="26"/>
      <c r="AF29" s="14"/>
      <c r="AG29" s="26"/>
      <c r="AH29" s="26"/>
      <c r="AI29" s="26"/>
      <c r="AJ29" s="26"/>
      <c r="AK29" s="26"/>
      <c r="AL29" s="26"/>
      <c r="AM29" s="26"/>
      <c r="AN29" s="26"/>
      <c r="AO29" s="26"/>
      <c r="AP29" s="26"/>
      <c r="AQ29" s="14"/>
      <c r="AR29" s="26"/>
      <c r="AS29" s="26"/>
      <c r="AT29" s="26"/>
      <c r="AU29" s="26"/>
      <c r="AV29" s="26"/>
      <c r="AW29" s="26"/>
      <c r="AX29" s="26"/>
      <c r="AY29" s="26"/>
      <c r="AZ29" s="26"/>
      <c r="BA29" s="26"/>
      <c r="BB29" s="14"/>
      <c r="BC29" s="26"/>
      <c r="BD29" s="26"/>
      <c r="BE29" s="26"/>
      <c r="BF29" s="26"/>
      <c r="BG29" s="26"/>
      <c r="BH29" s="26"/>
      <c r="BI29" s="26"/>
      <c r="BJ29" s="25"/>
      <c r="BM29" s="308" t="s">
        <v>108</v>
      </c>
      <c r="BN29" s="309"/>
      <c r="BO29" s="309"/>
      <c r="BP29" s="309"/>
      <c r="BQ29" s="309"/>
      <c r="BR29" s="309"/>
      <c r="BS29" s="309"/>
      <c r="BT29" s="309"/>
      <c r="BU29" s="309"/>
      <c r="BV29" s="309"/>
      <c r="BW29" s="309"/>
      <c r="BX29" s="309"/>
      <c r="BY29" s="309"/>
      <c r="BZ29" s="310"/>
    </row>
    <row r="30" spans="1:78" ht="24" customHeight="1" thickBot="1" x14ac:dyDescent="0.3">
      <c r="A30" s="24"/>
      <c r="B30" s="70" t="str">
        <f>+VLOOKUP($G$11,LISTAS!$B$112:$D$132,2,FALSE)</f>
        <v>PROD_OBJ_6</v>
      </c>
      <c r="C30" s="331" t="s">
        <v>166</v>
      </c>
      <c r="D30" s="332"/>
      <c r="E30" s="332"/>
      <c r="F30" s="333"/>
      <c r="G30" s="334" t="s">
        <v>151</v>
      </c>
      <c r="H30" s="335"/>
      <c r="I30" s="335"/>
      <c r="J30" s="335"/>
      <c r="K30" s="335"/>
      <c r="L30" s="335"/>
      <c r="M30" s="336"/>
      <c r="N30" s="347"/>
      <c r="O30" s="348"/>
      <c r="P30" s="348"/>
      <c r="Q30" s="348"/>
      <c r="R30" s="348"/>
      <c r="S30" s="350"/>
      <c r="T30" s="350"/>
      <c r="U30" s="350"/>
      <c r="V30" s="350"/>
      <c r="W30" s="350"/>
      <c r="X30" s="352"/>
      <c r="Y30" s="26"/>
      <c r="Z30" s="26"/>
      <c r="AA30" s="26"/>
      <c r="AB30" s="26"/>
      <c r="AC30" s="26"/>
      <c r="AD30" s="26"/>
      <c r="AE30" s="26"/>
      <c r="AF30" s="14"/>
      <c r="AG30" s="26"/>
      <c r="AH30" s="26"/>
      <c r="AI30" s="26"/>
      <c r="AJ30" s="26"/>
      <c r="AK30" s="26"/>
      <c r="AL30" s="26"/>
      <c r="AM30" s="26"/>
      <c r="AN30" s="26"/>
      <c r="AO30" s="26"/>
      <c r="AP30" s="26"/>
      <c r="AQ30" s="14"/>
      <c r="AR30" s="26"/>
      <c r="AS30" s="26"/>
      <c r="AT30" s="26"/>
      <c r="AU30" s="26"/>
      <c r="AV30" s="26"/>
      <c r="AW30" s="26"/>
      <c r="AX30" s="26"/>
      <c r="AY30" s="26"/>
      <c r="AZ30" s="26"/>
      <c r="BA30" s="26"/>
      <c r="BB30" s="14"/>
      <c r="BC30" s="26"/>
      <c r="BD30" s="26"/>
      <c r="BE30" s="26"/>
      <c r="BF30" s="26"/>
      <c r="BG30" s="26"/>
      <c r="BH30" s="26"/>
      <c r="BI30" s="26"/>
      <c r="BJ30" s="25"/>
      <c r="BM30" s="77"/>
      <c r="BN30" s="78"/>
      <c r="BO30" s="78"/>
      <c r="BP30" s="78"/>
      <c r="BQ30" s="78"/>
      <c r="BR30" s="78"/>
      <c r="BS30" s="78"/>
      <c r="BT30" s="78"/>
      <c r="BU30" s="78"/>
      <c r="BV30" s="78"/>
      <c r="BW30" s="78"/>
      <c r="BX30" s="78"/>
      <c r="BY30" s="78"/>
      <c r="BZ30" s="79"/>
    </row>
    <row r="31" spans="1:78" ht="23.25" customHeight="1" x14ac:dyDescent="0.25">
      <c r="A31" s="27"/>
      <c r="B31" s="70"/>
      <c r="C31" s="317" t="s">
        <v>173</v>
      </c>
      <c r="D31" s="319" t="s">
        <v>173</v>
      </c>
      <c r="E31" s="319" t="s">
        <v>32</v>
      </c>
      <c r="F31" s="319" t="s">
        <v>10</v>
      </c>
      <c r="G31" s="319" t="s">
        <v>106</v>
      </c>
      <c r="H31" s="319" t="s">
        <v>86</v>
      </c>
      <c r="I31" s="319" t="s">
        <v>89</v>
      </c>
      <c r="J31" s="319" t="s">
        <v>88</v>
      </c>
      <c r="K31" s="319" t="s">
        <v>174</v>
      </c>
      <c r="L31" s="288" t="s">
        <v>33</v>
      </c>
      <c r="M31" s="289"/>
      <c r="N31" s="202"/>
      <c r="O31" s="337" t="s">
        <v>14</v>
      </c>
      <c r="P31" s="338"/>
      <c r="Q31" s="337" t="s">
        <v>15</v>
      </c>
      <c r="R31" s="338"/>
      <c r="S31" s="339" t="s">
        <v>16</v>
      </c>
      <c r="T31" s="339"/>
      <c r="U31" s="203"/>
      <c r="V31" s="203"/>
      <c r="W31" s="167" t="s">
        <v>34</v>
      </c>
      <c r="X31" s="204"/>
      <c r="Y31" s="138"/>
      <c r="Z31" s="292" t="s">
        <v>22</v>
      </c>
      <c r="AA31" s="292"/>
      <c r="AB31" s="292" t="s">
        <v>23</v>
      </c>
      <c r="AC31" s="292"/>
      <c r="AD31" s="292" t="s">
        <v>24</v>
      </c>
      <c r="AE31" s="292"/>
      <c r="AF31" s="139"/>
      <c r="AG31" s="139"/>
      <c r="AH31" s="139" t="s">
        <v>35</v>
      </c>
      <c r="AI31" s="140"/>
      <c r="AJ31" s="138"/>
      <c r="AK31" s="323" t="s">
        <v>25</v>
      </c>
      <c r="AL31" s="298"/>
      <c r="AM31" s="323" t="s">
        <v>26</v>
      </c>
      <c r="AN31" s="298"/>
      <c r="AO31" s="323" t="s">
        <v>27</v>
      </c>
      <c r="AP31" s="298"/>
      <c r="AQ31" s="139"/>
      <c r="AR31" s="139"/>
      <c r="AS31" s="139" t="s">
        <v>36</v>
      </c>
      <c r="AT31" s="140"/>
      <c r="AU31" s="139"/>
      <c r="AV31" s="321" t="s">
        <v>28</v>
      </c>
      <c r="AW31" s="340"/>
      <c r="AX31" s="321" t="s">
        <v>29</v>
      </c>
      <c r="AY31" s="340"/>
      <c r="AZ31" s="321" t="s">
        <v>30</v>
      </c>
      <c r="BA31" s="322"/>
      <c r="BB31" s="139"/>
      <c r="BC31" s="139"/>
      <c r="BD31" s="139" t="s">
        <v>37</v>
      </c>
      <c r="BE31" s="140"/>
      <c r="BF31" s="138"/>
      <c r="BG31" s="139"/>
      <c r="BH31" s="139" t="s">
        <v>38</v>
      </c>
      <c r="BI31" s="299" t="s">
        <v>107</v>
      </c>
      <c r="BJ31" s="28"/>
      <c r="BM31" s="293" t="s">
        <v>34</v>
      </c>
      <c r="BN31" s="294"/>
      <c r="BO31" s="295"/>
      <c r="BP31" s="296" t="s">
        <v>35</v>
      </c>
      <c r="BQ31" s="294"/>
      <c r="BR31" s="295"/>
      <c r="BS31" s="296" t="s">
        <v>36</v>
      </c>
      <c r="BT31" s="294"/>
      <c r="BU31" s="295"/>
      <c r="BV31" s="296" t="s">
        <v>37</v>
      </c>
      <c r="BW31" s="294"/>
      <c r="BX31" s="295"/>
      <c r="BY31" s="296" t="s">
        <v>38</v>
      </c>
      <c r="BZ31" s="297"/>
    </row>
    <row r="32" spans="1:78" ht="25.5" x14ac:dyDescent="0.25">
      <c r="A32" s="27"/>
      <c r="B32" s="70"/>
      <c r="C32" s="318"/>
      <c r="D32" s="320"/>
      <c r="E32" s="320"/>
      <c r="F32" s="320"/>
      <c r="G32" s="320"/>
      <c r="H32" s="320"/>
      <c r="I32" s="320"/>
      <c r="J32" s="320"/>
      <c r="K32" s="320"/>
      <c r="L32" s="29" t="s">
        <v>11</v>
      </c>
      <c r="M32" s="30" t="s">
        <v>12</v>
      </c>
      <c r="N32" s="31" t="s">
        <v>13</v>
      </c>
      <c r="O32" s="32" t="s">
        <v>171</v>
      </c>
      <c r="P32" s="32" t="s">
        <v>172</v>
      </c>
      <c r="Q32" s="32" t="s">
        <v>171</v>
      </c>
      <c r="R32" s="32" t="s">
        <v>172</v>
      </c>
      <c r="S32" s="171" t="s">
        <v>171</v>
      </c>
      <c r="T32" s="171" t="s">
        <v>172</v>
      </c>
      <c r="U32" s="32" t="s">
        <v>17</v>
      </c>
      <c r="V32" s="59" t="s">
        <v>199</v>
      </c>
      <c r="W32" s="32" t="s">
        <v>18</v>
      </c>
      <c r="X32" s="33" t="s">
        <v>85</v>
      </c>
      <c r="Y32" s="31" t="s">
        <v>13</v>
      </c>
      <c r="Z32" s="171" t="s">
        <v>171</v>
      </c>
      <c r="AA32" s="171" t="s">
        <v>172</v>
      </c>
      <c r="AB32" s="171" t="s">
        <v>171</v>
      </c>
      <c r="AC32" s="171" t="s">
        <v>172</v>
      </c>
      <c r="AD32" s="171" t="s">
        <v>171</v>
      </c>
      <c r="AE32" s="171" t="s">
        <v>172</v>
      </c>
      <c r="AF32" s="32" t="s">
        <v>17</v>
      </c>
      <c r="AG32" s="59" t="s">
        <v>199</v>
      </c>
      <c r="AH32" s="32" t="s">
        <v>18</v>
      </c>
      <c r="AI32" s="33" t="s">
        <v>85</v>
      </c>
      <c r="AJ32" s="31" t="s">
        <v>13</v>
      </c>
      <c r="AK32" s="171" t="s">
        <v>171</v>
      </c>
      <c r="AL32" s="171" t="s">
        <v>172</v>
      </c>
      <c r="AM32" s="171" t="s">
        <v>171</v>
      </c>
      <c r="AN32" s="171" t="s">
        <v>172</v>
      </c>
      <c r="AO32" s="171" t="s">
        <v>171</v>
      </c>
      <c r="AP32" s="171" t="s">
        <v>172</v>
      </c>
      <c r="AQ32" s="32" t="s">
        <v>17</v>
      </c>
      <c r="AR32" s="59" t="s">
        <v>199</v>
      </c>
      <c r="AS32" s="33" t="s">
        <v>85</v>
      </c>
      <c r="AT32" s="33" t="s">
        <v>85</v>
      </c>
      <c r="AU32" s="34" t="s">
        <v>13</v>
      </c>
      <c r="AV32" s="32" t="s">
        <v>171</v>
      </c>
      <c r="AW32" s="32" t="s">
        <v>172</v>
      </c>
      <c r="AX32" s="32" t="s">
        <v>171</v>
      </c>
      <c r="AY32" s="32" t="s">
        <v>172</v>
      </c>
      <c r="AZ32" s="32" t="s">
        <v>171</v>
      </c>
      <c r="BA32" s="32" t="s">
        <v>172</v>
      </c>
      <c r="BB32" s="32" t="s">
        <v>17</v>
      </c>
      <c r="BC32" s="59" t="s">
        <v>199</v>
      </c>
      <c r="BD32" s="32" t="s">
        <v>18</v>
      </c>
      <c r="BE32" s="33" t="s">
        <v>85</v>
      </c>
      <c r="BF32" s="31" t="s">
        <v>13</v>
      </c>
      <c r="BG32" s="35" t="s">
        <v>17</v>
      </c>
      <c r="BH32" s="59" t="s">
        <v>199</v>
      </c>
      <c r="BI32" s="300"/>
      <c r="BJ32" s="28"/>
      <c r="BM32" s="60" t="s">
        <v>19</v>
      </c>
      <c r="BN32" s="32" t="s">
        <v>20</v>
      </c>
      <c r="BO32" s="33" t="s">
        <v>21</v>
      </c>
      <c r="BP32" s="32" t="s">
        <v>19</v>
      </c>
      <c r="BQ32" s="32" t="s">
        <v>20</v>
      </c>
      <c r="BR32" s="33" t="s">
        <v>21</v>
      </c>
      <c r="BS32" s="32" t="s">
        <v>19</v>
      </c>
      <c r="BT32" s="32" t="s">
        <v>20</v>
      </c>
      <c r="BU32" s="33" t="s">
        <v>21</v>
      </c>
      <c r="BV32" s="32" t="s">
        <v>19</v>
      </c>
      <c r="BW32" s="32" t="s">
        <v>20</v>
      </c>
      <c r="BX32" s="30" t="s">
        <v>21</v>
      </c>
      <c r="BY32" s="36" t="s">
        <v>19</v>
      </c>
      <c r="BZ32" s="61" t="s">
        <v>31</v>
      </c>
    </row>
    <row r="33" spans="1:78" s="92" customFormat="1" ht="194.25" customHeight="1" x14ac:dyDescent="0.25">
      <c r="A33" s="99"/>
      <c r="B33" s="81"/>
      <c r="C33" s="141" t="s">
        <v>198</v>
      </c>
      <c r="D33" s="142" t="s">
        <v>198</v>
      </c>
      <c r="E33" s="210">
        <v>1</v>
      </c>
      <c r="F33" s="142" t="s">
        <v>277</v>
      </c>
      <c r="G33" s="84" t="s">
        <v>278</v>
      </c>
      <c r="H33" s="100" t="s">
        <v>279</v>
      </c>
      <c r="I33" s="84" t="s">
        <v>205</v>
      </c>
      <c r="J33" s="84" t="s">
        <v>219</v>
      </c>
      <c r="K33" s="84" t="s">
        <v>268</v>
      </c>
      <c r="L33" s="266">
        <v>44228</v>
      </c>
      <c r="M33" s="265">
        <v>44286</v>
      </c>
      <c r="N33" s="232">
        <f t="shared" ref="N33" si="28">SUM(O33,Q33,S33)</f>
        <v>2</v>
      </c>
      <c r="O33" s="216"/>
      <c r="P33" s="216"/>
      <c r="Q33" s="216"/>
      <c r="R33" s="216"/>
      <c r="S33" s="216">
        <v>2</v>
      </c>
      <c r="T33" s="216">
        <v>2</v>
      </c>
      <c r="U33" s="234">
        <f>SUM(P33,R33,T33)</f>
        <v>2</v>
      </c>
      <c r="V33" s="217">
        <v>1</v>
      </c>
      <c r="W33" s="219" t="s">
        <v>299</v>
      </c>
      <c r="X33" s="104" t="s">
        <v>301</v>
      </c>
      <c r="Y33" s="232">
        <f t="shared" ref="Y33:Y34" si="29">SUM(Z33,AB33,AD33)</f>
        <v>0</v>
      </c>
      <c r="Z33" s="84"/>
      <c r="AA33" s="84"/>
      <c r="AB33" s="84"/>
      <c r="AC33" s="84"/>
      <c r="AD33" s="84"/>
      <c r="AE33" s="84"/>
      <c r="AF33" s="227">
        <f t="shared" ref="AF33:AF34" si="30">SUM(AA33,AC33,AE33)</f>
        <v>0</v>
      </c>
      <c r="AG33" s="103" t="str">
        <f t="shared" ref="AG33" si="31">IFERROR(AF33/Y33,"")</f>
        <v/>
      </c>
      <c r="AH33" s="150"/>
      <c r="AI33" s="104"/>
      <c r="AJ33" s="232"/>
      <c r="AK33" s="84"/>
      <c r="AL33" s="84"/>
      <c r="AM33" s="84"/>
      <c r="AN33" s="84"/>
      <c r="AO33" s="84"/>
      <c r="AP33" s="84"/>
      <c r="AQ33" s="227"/>
      <c r="AR33" s="103" t="str">
        <f>IFERROR(AQ33/AJ33,"")</f>
        <v/>
      </c>
      <c r="AS33" s="150"/>
      <c r="AT33" s="104"/>
      <c r="AU33" s="264">
        <f>SUM(AV33,AX33,AZ33)</f>
        <v>0</v>
      </c>
      <c r="AV33" s="84"/>
      <c r="AW33" s="84"/>
      <c r="AX33" s="84"/>
      <c r="AY33" s="84"/>
      <c r="AZ33" s="84"/>
      <c r="BA33" s="84"/>
      <c r="BB33" s="227"/>
      <c r="BC33" s="103" t="str">
        <f t="shared" ref="BC33:BC43" si="32">IFERROR(BB33/AU33,"")</f>
        <v/>
      </c>
      <c r="BD33" s="105"/>
      <c r="BE33" s="104"/>
      <c r="BF33" s="102">
        <f t="shared" ref="BF33:BF35" si="33">+SUM(N33,Y33,AJ33,AU33)</f>
        <v>2</v>
      </c>
      <c r="BG33" s="84">
        <f t="shared" ref="BG33:BG35" si="34">+SUM(U33,AF33,AQ33,BB33)</f>
        <v>2</v>
      </c>
      <c r="BH33" s="106">
        <f t="shared" ref="BH33:BH35" si="35">IFERROR(BG33/BF33,"")</f>
        <v>1</v>
      </c>
      <c r="BI33" s="151"/>
      <c r="BJ33" s="107"/>
      <c r="BM33" s="108"/>
      <c r="BN33" s="103"/>
      <c r="BO33" s="109"/>
      <c r="BP33" s="110"/>
      <c r="BQ33" s="103"/>
      <c r="BR33" s="109"/>
      <c r="BS33" s="110"/>
      <c r="BT33" s="103"/>
      <c r="BU33" s="109"/>
      <c r="BV33" s="111"/>
      <c r="BW33" s="103"/>
      <c r="BX33" s="112"/>
      <c r="BY33" s="113"/>
      <c r="BZ33" s="114"/>
    </row>
    <row r="34" spans="1:78" s="92" customFormat="1" ht="106.5" customHeight="1" x14ac:dyDescent="0.25">
      <c r="A34" s="99"/>
      <c r="B34" s="81"/>
      <c r="C34" s="141" t="s">
        <v>198</v>
      </c>
      <c r="D34" s="142" t="s">
        <v>198</v>
      </c>
      <c r="E34" s="210">
        <v>2</v>
      </c>
      <c r="F34" s="142" t="s">
        <v>281</v>
      </c>
      <c r="G34" s="84" t="s">
        <v>280</v>
      </c>
      <c r="H34" s="100" t="s">
        <v>282</v>
      </c>
      <c r="I34" s="84" t="s">
        <v>205</v>
      </c>
      <c r="J34" s="84" t="s">
        <v>219</v>
      </c>
      <c r="K34" s="84" t="s">
        <v>268</v>
      </c>
      <c r="L34" s="267">
        <v>44287</v>
      </c>
      <c r="M34" s="268">
        <v>44377</v>
      </c>
      <c r="N34" s="233"/>
      <c r="O34" s="216"/>
      <c r="P34" s="216"/>
      <c r="Q34" s="216"/>
      <c r="R34" s="216"/>
      <c r="S34" s="216"/>
      <c r="T34" s="216"/>
      <c r="U34" s="239"/>
      <c r="V34" s="217" t="str">
        <f t="shared" ref="V34:V42" si="36">IFERROR(U34/N34,"")</f>
        <v/>
      </c>
      <c r="W34" s="218"/>
      <c r="X34" s="104"/>
      <c r="Y34" s="233">
        <f t="shared" si="29"/>
        <v>1</v>
      </c>
      <c r="Z34" s="84"/>
      <c r="AA34" s="84"/>
      <c r="AB34" s="84"/>
      <c r="AC34" s="84"/>
      <c r="AD34" s="84">
        <v>1</v>
      </c>
      <c r="AE34" s="84">
        <v>1</v>
      </c>
      <c r="AF34" s="229">
        <f t="shared" si="30"/>
        <v>1</v>
      </c>
      <c r="AG34" s="103">
        <f t="shared" ref="AG34:AG43" si="37">IFERROR(AF34/Y34,"")</f>
        <v>1</v>
      </c>
      <c r="AH34" s="150" t="s">
        <v>309</v>
      </c>
      <c r="AI34" s="104" t="s">
        <v>301</v>
      </c>
      <c r="AJ34" s="237"/>
      <c r="AK34" s="84"/>
      <c r="AL34" s="84"/>
      <c r="AM34" s="84"/>
      <c r="AN34" s="84"/>
      <c r="AO34" s="84"/>
      <c r="AP34" s="84"/>
      <c r="AQ34" s="269"/>
      <c r="AR34" s="103" t="str">
        <f>IFERROR(AQ34/AJ34,"")</f>
        <v/>
      </c>
      <c r="AS34" s="150"/>
      <c r="AT34" s="104"/>
      <c r="AU34" s="235">
        <f t="shared" ref="AU34:AU35" si="38">SUM(AV34,AX34,AZ34)</f>
        <v>0</v>
      </c>
      <c r="AV34" s="84"/>
      <c r="AW34" s="84"/>
      <c r="AX34" s="84"/>
      <c r="AY34" s="84"/>
      <c r="AZ34" s="84"/>
      <c r="BA34" s="84"/>
      <c r="BB34" s="229"/>
      <c r="BC34" s="103" t="str">
        <f t="shared" si="32"/>
        <v/>
      </c>
      <c r="BD34" s="105"/>
      <c r="BE34" s="104"/>
      <c r="BF34" s="102">
        <f t="shared" si="33"/>
        <v>1</v>
      </c>
      <c r="BG34" s="84">
        <f t="shared" si="34"/>
        <v>1</v>
      </c>
      <c r="BH34" s="106">
        <f t="shared" si="35"/>
        <v>1</v>
      </c>
      <c r="BI34" s="151"/>
      <c r="BJ34" s="107"/>
      <c r="BM34" s="108"/>
      <c r="BN34" s="103"/>
      <c r="BO34" s="109"/>
      <c r="BP34" s="110"/>
      <c r="BQ34" s="103"/>
      <c r="BR34" s="109"/>
      <c r="BS34" s="110"/>
      <c r="BT34" s="103"/>
      <c r="BU34" s="109"/>
      <c r="BV34" s="111"/>
      <c r="BW34" s="103"/>
      <c r="BX34" s="112"/>
      <c r="BY34" s="113"/>
      <c r="BZ34" s="114"/>
    </row>
    <row r="35" spans="1:78" s="92" customFormat="1" ht="53.25" customHeight="1" x14ac:dyDescent="0.25">
      <c r="A35" s="99"/>
      <c r="B35" s="81"/>
      <c r="C35" s="141" t="s">
        <v>198</v>
      </c>
      <c r="D35" s="142" t="s">
        <v>198</v>
      </c>
      <c r="E35" s="210">
        <v>3</v>
      </c>
      <c r="F35" s="142" t="s">
        <v>283</v>
      </c>
      <c r="G35" s="84" t="s">
        <v>284</v>
      </c>
      <c r="H35" s="100" t="s">
        <v>285</v>
      </c>
      <c r="I35" s="84" t="s">
        <v>205</v>
      </c>
      <c r="J35" s="84" t="s">
        <v>219</v>
      </c>
      <c r="K35" s="84" t="s">
        <v>268</v>
      </c>
      <c r="L35" s="211">
        <v>44228</v>
      </c>
      <c r="M35" s="211">
        <v>44561</v>
      </c>
      <c r="N35" s="235"/>
      <c r="O35" s="216"/>
      <c r="P35" s="216"/>
      <c r="Q35" s="216"/>
      <c r="R35" s="216"/>
      <c r="S35" s="216"/>
      <c r="T35" s="216"/>
      <c r="U35" s="236"/>
      <c r="V35" s="217" t="str">
        <f t="shared" si="36"/>
        <v/>
      </c>
      <c r="W35" s="220"/>
      <c r="X35" s="104"/>
      <c r="Y35" s="233"/>
      <c r="Z35" s="84"/>
      <c r="AA35" s="84"/>
      <c r="AB35" s="84"/>
      <c r="AC35" s="84"/>
      <c r="AD35" s="84"/>
      <c r="AE35" s="84"/>
      <c r="AF35" s="229">
        <f t="shared" ref="AF35:AF42" si="39">SUM(AA35,AC35,AE35)</f>
        <v>0</v>
      </c>
      <c r="AG35" s="103" t="str">
        <f t="shared" si="37"/>
        <v/>
      </c>
      <c r="AH35" s="150"/>
      <c r="AI35" s="104"/>
      <c r="AJ35" s="233"/>
      <c r="AK35" s="84"/>
      <c r="AL35" s="84"/>
      <c r="AM35" s="84"/>
      <c r="AN35" s="84"/>
      <c r="AO35" s="84"/>
      <c r="AP35" s="84"/>
      <c r="AQ35" s="229"/>
      <c r="AR35" s="103" t="str">
        <f>IFERROR(AQ35/AJ35,"")</f>
        <v/>
      </c>
      <c r="AS35" s="150"/>
      <c r="AT35" s="104"/>
      <c r="AU35" s="237">
        <f t="shared" si="38"/>
        <v>1</v>
      </c>
      <c r="AV35" s="84"/>
      <c r="AW35" s="84"/>
      <c r="AX35" s="84"/>
      <c r="AY35" s="84"/>
      <c r="AZ35" s="84">
        <v>1</v>
      </c>
      <c r="BA35" s="84"/>
      <c r="BB35" s="269"/>
      <c r="BC35" s="103">
        <f t="shared" si="32"/>
        <v>0</v>
      </c>
      <c r="BD35" s="105"/>
      <c r="BE35" s="104"/>
      <c r="BF35" s="102">
        <f t="shared" si="33"/>
        <v>1</v>
      </c>
      <c r="BG35" s="84">
        <f t="shared" si="34"/>
        <v>0</v>
      </c>
      <c r="BH35" s="106">
        <f t="shared" si="35"/>
        <v>0</v>
      </c>
      <c r="BI35" s="151"/>
      <c r="BJ35" s="107"/>
      <c r="BM35" s="108"/>
      <c r="BN35" s="103"/>
      <c r="BO35" s="109"/>
      <c r="BP35" s="110"/>
      <c r="BQ35" s="103"/>
      <c r="BR35" s="109"/>
      <c r="BS35" s="110"/>
      <c r="BT35" s="103"/>
      <c r="BU35" s="109"/>
      <c r="BV35" s="111"/>
      <c r="BW35" s="103"/>
      <c r="BX35" s="112"/>
      <c r="BY35" s="113"/>
      <c r="BZ35" s="114"/>
    </row>
    <row r="36" spans="1:78" s="92" customFormat="1" ht="409.5" x14ac:dyDescent="0.25">
      <c r="A36" s="99"/>
      <c r="B36" s="81"/>
      <c r="C36" s="141" t="s">
        <v>198</v>
      </c>
      <c r="D36" s="142" t="s">
        <v>198</v>
      </c>
      <c r="E36" s="209">
        <v>4</v>
      </c>
      <c r="F36" s="142" t="s">
        <v>286</v>
      </c>
      <c r="G36" s="84" t="s">
        <v>289</v>
      </c>
      <c r="H36" s="100" t="s">
        <v>291</v>
      </c>
      <c r="I36" s="84" t="s">
        <v>205</v>
      </c>
      <c r="J36" s="84" t="s">
        <v>219</v>
      </c>
      <c r="K36" s="84" t="s">
        <v>268</v>
      </c>
      <c r="L36" s="101">
        <v>44228</v>
      </c>
      <c r="M36" s="149">
        <v>44561</v>
      </c>
      <c r="N36" s="237">
        <f t="shared" ref="N36:N42" si="40">SUM(O36,Q36,S36)</f>
        <v>4</v>
      </c>
      <c r="O36" s="216"/>
      <c r="P36" s="216"/>
      <c r="Q36" s="216">
        <v>3</v>
      </c>
      <c r="R36" s="221">
        <v>3</v>
      </c>
      <c r="S36" s="216">
        <v>1</v>
      </c>
      <c r="T36" s="216">
        <v>1</v>
      </c>
      <c r="U36" s="239">
        <f t="shared" ref="U36:U42" si="41">SUM(P36,R36,T36)</f>
        <v>4</v>
      </c>
      <c r="V36" s="217">
        <f t="shared" si="36"/>
        <v>1</v>
      </c>
      <c r="W36" s="222" t="s">
        <v>300</v>
      </c>
      <c r="X36" s="104" t="s">
        <v>301</v>
      </c>
      <c r="Y36" s="233">
        <f t="shared" ref="Y36:Y42" si="42">SUM(Z36,AB36,AD36)</f>
        <v>4</v>
      </c>
      <c r="Z36" s="84">
        <v>2</v>
      </c>
      <c r="AA36" s="84">
        <v>2</v>
      </c>
      <c r="AB36" s="84">
        <v>1</v>
      </c>
      <c r="AC36" s="84">
        <v>1</v>
      </c>
      <c r="AD36" s="84">
        <v>1</v>
      </c>
      <c r="AE36" s="84">
        <v>1</v>
      </c>
      <c r="AF36" s="230">
        <f t="shared" si="39"/>
        <v>4</v>
      </c>
      <c r="AG36" s="103">
        <f t="shared" si="37"/>
        <v>1</v>
      </c>
      <c r="AH36" s="150" t="s">
        <v>310</v>
      </c>
      <c r="AI36" s="104" t="s">
        <v>301</v>
      </c>
      <c r="AJ36" s="235">
        <f t="shared" ref="AJ36:AJ42" si="43">SUM(AK36,AM36,AO36)</f>
        <v>4</v>
      </c>
      <c r="AK36" s="84">
        <v>2</v>
      </c>
      <c r="AL36" s="84">
        <v>2</v>
      </c>
      <c r="AM36" s="84">
        <v>1</v>
      </c>
      <c r="AN36" s="84">
        <v>1</v>
      </c>
      <c r="AO36" s="84">
        <v>1</v>
      </c>
      <c r="AP36" s="84">
        <v>1</v>
      </c>
      <c r="AQ36" s="230">
        <f t="shared" ref="AQ36:AQ42" si="44">SUM(AL36,AN36,AP36)</f>
        <v>4</v>
      </c>
      <c r="AR36" s="103">
        <f>IFERROR(AQ36/AJ36,"")</f>
        <v>1</v>
      </c>
      <c r="AS36" s="150" t="s">
        <v>332</v>
      </c>
      <c r="AT36" s="104" t="s">
        <v>301</v>
      </c>
      <c r="AU36" s="263">
        <f t="shared" ref="AU36" si="45">SUM(AV36,AX36,AZ36)</f>
        <v>4</v>
      </c>
      <c r="AV36" s="84">
        <v>2</v>
      </c>
      <c r="AW36" s="84"/>
      <c r="AX36" s="84">
        <v>1</v>
      </c>
      <c r="AY36" s="84"/>
      <c r="AZ36" s="84">
        <v>1</v>
      </c>
      <c r="BA36" s="84"/>
      <c r="BB36" s="262">
        <f t="shared" ref="BB36:BB38" si="46">SUM(AW36,AY36,BA36)</f>
        <v>0</v>
      </c>
      <c r="BC36" s="103">
        <f t="shared" si="32"/>
        <v>0</v>
      </c>
      <c r="BD36" s="105"/>
      <c r="BE36" s="104"/>
      <c r="BF36" s="102">
        <f>+SUM(N36,Y36,AJ36,AU36)</f>
        <v>16</v>
      </c>
      <c r="BG36" s="84">
        <f t="shared" ref="BG36:BG43" si="47">+SUM(U36,AF36,AQ36,BB36)</f>
        <v>12</v>
      </c>
      <c r="BH36" s="106">
        <f>IFERROR(BG36/BF36,"")</f>
        <v>0.75</v>
      </c>
      <c r="BI36" s="151"/>
      <c r="BJ36" s="107"/>
      <c r="BM36" s="108"/>
      <c r="BN36" s="103">
        <f t="shared" ref="BN36:BN43" si="48">IFERROR(BM36/N36,"")</f>
        <v>0</v>
      </c>
      <c r="BO36" s="109"/>
      <c r="BP36" s="110">
        <f t="shared" ref="BP36:BP43" si="49">IFERROR(BO36/Q36,"")</f>
        <v>0</v>
      </c>
      <c r="BQ36" s="103">
        <f t="shared" ref="BQ36:BQ43" si="50">IFERROR(BP36/Y36,"")</f>
        <v>0</v>
      </c>
      <c r="BR36" s="109">
        <f t="shared" ref="BR36:BR43" si="51">IFERROR(BQ36/U36,"")</f>
        <v>0</v>
      </c>
      <c r="BS36" s="110"/>
      <c r="BT36" s="103">
        <f t="shared" ref="BT36:BT43" si="52">IFERROR(BS36/AJ36,"")</f>
        <v>0</v>
      </c>
      <c r="BU36" s="109"/>
      <c r="BV36" s="111">
        <f t="shared" ref="BV36:BV43" si="53">IFERROR(BU36/Y36,"")</f>
        <v>0</v>
      </c>
      <c r="BW36" s="103">
        <f t="shared" ref="BW36:BW43" si="54">IFERROR(BV36/AU36,"")</f>
        <v>0</v>
      </c>
      <c r="BX36" s="112"/>
      <c r="BY36" s="113">
        <f t="shared" ref="BY36:BY38" si="55">SUM(BM36,BP36,BS36,BV36)</f>
        <v>0</v>
      </c>
      <c r="BZ36" s="114">
        <f t="shared" ref="BZ36:BZ43" si="56">IFERROR(BY36/BF36,"")</f>
        <v>0</v>
      </c>
    </row>
    <row r="37" spans="1:78" s="92" customFormat="1" ht="409.5" x14ac:dyDescent="0.25">
      <c r="A37" s="99"/>
      <c r="B37" s="81"/>
      <c r="C37" s="141" t="s">
        <v>198</v>
      </c>
      <c r="D37" s="142" t="s">
        <v>198</v>
      </c>
      <c r="E37" s="209">
        <v>5</v>
      </c>
      <c r="F37" s="142" t="s">
        <v>287</v>
      </c>
      <c r="G37" s="84" t="s">
        <v>289</v>
      </c>
      <c r="H37" s="100" t="s">
        <v>292</v>
      </c>
      <c r="I37" s="84" t="s">
        <v>205</v>
      </c>
      <c r="J37" s="84" t="s">
        <v>219</v>
      </c>
      <c r="K37" s="84" t="s">
        <v>268</v>
      </c>
      <c r="L37" s="101">
        <v>44228</v>
      </c>
      <c r="M37" s="149">
        <v>44561</v>
      </c>
      <c r="N37" s="233">
        <f t="shared" si="40"/>
        <v>4</v>
      </c>
      <c r="O37" s="216"/>
      <c r="P37" s="216"/>
      <c r="Q37" s="216">
        <v>3</v>
      </c>
      <c r="R37" s="221">
        <v>3</v>
      </c>
      <c r="S37" s="216">
        <v>1</v>
      </c>
      <c r="T37" s="216">
        <v>1</v>
      </c>
      <c r="U37" s="239">
        <f t="shared" si="41"/>
        <v>4</v>
      </c>
      <c r="V37" s="217">
        <f t="shared" si="36"/>
        <v>1</v>
      </c>
      <c r="W37" s="222" t="s">
        <v>302</v>
      </c>
      <c r="X37" s="104" t="s">
        <v>301</v>
      </c>
      <c r="Y37" s="235">
        <f t="shared" si="42"/>
        <v>4</v>
      </c>
      <c r="Z37" s="84">
        <v>2</v>
      </c>
      <c r="AA37" s="84">
        <v>2</v>
      </c>
      <c r="AB37" s="84">
        <v>1</v>
      </c>
      <c r="AC37" s="84">
        <v>1</v>
      </c>
      <c r="AD37" s="84">
        <v>1</v>
      </c>
      <c r="AE37" s="84">
        <v>1</v>
      </c>
      <c r="AF37" s="229">
        <f t="shared" si="39"/>
        <v>4</v>
      </c>
      <c r="AG37" s="103">
        <f t="shared" si="37"/>
        <v>1</v>
      </c>
      <c r="AH37" s="150" t="s">
        <v>311</v>
      </c>
      <c r="AI37" s="104" t="s">
        <v>301</v>
      </c>
      <c r="AJ37" s="233">
        <f t="shared" si="43"/>
        <v>4</v>
      </c>
      <c r="AK37" s="84">
        <v>2</v>
      </c>
      <c r="AL37" s="84">
        <v>2</v>
      </c>
      <c r="AM37" s="84">
        <v>1</v>
      </c>
      <c r="AN37" s="84">
        <v>1</v>
      </c>
      <c r="AO37" s="84">
        <v>1</v>
      </c>
      <c r="AP37" s="84">
        <v>1</v>
      </c>
      <c r="AQ37" s="230">
        <f t="shared" si="44"/>
        <v>4</v>
      </c>
      <c r="AR37" s="103">
        <f>IFERROR(AQ37/AJ37,"")</f>
        <v>1</v>
      </c>
      <c r="AS37" s="150" t="s">
        <v>334</v>
      </c>
      <c r="AT37" s="104" t="s">
        <v>301</v>
      </c>
      <c r="AU37" s="264">
        <f t="shared" ref="AU37:AU42" si="57">SUM(AV37,AX37,AZ37)</f>
        <v>4</v>
      </c>
      <c r="AV37" s="84">
        <v>2</v>
      </c>
      <c r="AW37" s="84"/>
      <c r="AX37" s="84">
        <v>1</v>
      </c>
      <c r="AY37" s="84"/>
      <c r="AZ37" s="84">
        <v>1</v>
      </c>
      <c r="BA37" s="84"/>
      <c r="BB37" s="227"/>
      <c r="BC37" s="103">
        <f t="shared" si="32"/>
        <v>0</v>
      </c>
      <c r="BD37" s="105"/>
      <c r="BE37" s="104"/>
      <c r="BF37" s="102">
        <f>+SUM(N37,Y37,AJ37,AU37)</f>
        <v>16</v>
      </c>
      <c r="BG37" s="84">
        <f t="shared" si="47"/>
        <v>12</v>
      </c>
      <c r="BH37" s="106">
        <f>IFERROR(BG37/BF37,"")</f>
        <v>0.75</v>
      </c>
      <c r="BI37" s="151"/>
      <c r="BJ37" s="107"/>
      <c r="BM37" s="108"/>
      <c r="BN37" s="103"/>
      <c r="BO37" s="109"/>
      <c r="BP37" s="110"/>
      <c r="BQ37" s="103"/>
      <c r="BR37" s="109"/>
      <c r="BS37" s="110"/>
      <c r="BT37" s="103"/>
      <c r="BU37" s="109"/>
      <c r="BV37" s="111"/>
      <c r="BW37" s="103"/>
      <c r="BX37" s="112"/>
      <c r="BY37" s="113"/>
      <c r="BZ37" s="114"/>
    </row>
    <row r="38" spans="1:78" s="92" customFormat="1" ht="178.5" x14ac:dyDescent="0.25">
      <c r="A38" s="99"/>
      <c r="B38" s="81"/>
      <c r="C38" s="141" t="s">
        <v>198</v>
      </c>
      <c r="D38" s="142" t="s">
        <v>198</v>
      </c>
      <c r="E38" s="209">
        <v>6</v>
      </c>
      <c r="F38" s="142" t="s">
        <v>288</v>
      </c>
      <c r="G38" s="84" t="s">
        <v>290</v>
      </c>
      <c r="H38" s="100" t="s">
        <v>292</v>
      </c>
      <c r="I38" s="84" t="s">
        <v>205</v>
      </c>
      <c r="J38" s="84" t="s">
        <v>219</v>
      </c>
      <c r="K38" s="84" t="s">
        <v>268</v>
      </c>
      <c r="L38" s="101">
        <v>44228</v>
      </c>
      <c r="M38" s="149">
        <v>44561</v>
      </c>
      <c r="N38" s="231">
        <f t="shared" si="40"/>
        <v>0</v>
      </c>
      <c r="O38" s="216"/>
      <c r="P38" s="216"/>
      <c r="Q38" s="216"/>
      <c r="R38" s="216"/>
      <c r="S38" s="216"/>
      <c r="T38" s="216"/>
      <c r="U38" s="238">
        <f t="shared" si="41"/>
        <v>0</v>
      </c>
      <c r="V38" s="217" t="str">
        <f t="shared" si="36"/>
        <v/>
      </c>
      <c r="W38" s="218"/>
      <c r="X38" s="104"/>
      <c r="Y38" s="240">
        <f t="shared" si="42"/>
        <v>0</v>
      </c>
      <c r="Z38" s="84"/>
      <c r="AA38" s="84"/>
      <c r="AB38" s="84"/>
      <c r="AC38" s="84"/>
      <c r="AD38" s="84"/>
      <c r="AE38" s="84"/>
      <c r="AF38" s="228">
        <f t="shared" si="39"/>
        <v>0</v>
      </c>
      <c r="AG38" s="103" t="str">
        <f t="shared" si="37"/>
        <v/>
      </c>
      <c r="AH38" s="150"/>
      <c r="AI38" s="104"/>
      <c r="AJ38" s="240">
        <f t="shared" si="43"/>
        <v>1</v>
      </c>
      <c r="AK38" s="84">
        <v>1</v>
      </c>
      <c r="AL38" s="84">
        <v>1</v>
      </c>
      <c r="AM38" s="84"/>
      <c r="AN38" s="84"/>
      <c r="AO38" s="84"/>
      <c r="AP38" s="84"/>
      <c r="AQ38" s="228">
        <f t="shared" si="44"/>
        <v>1</v>
      </c>
      <c r="AR38" s="103">
        <f t="shared" ref="AR38:AR43" si="58">IFERROR(AQ38/AJ38,"")</f>
        <v>1</v>
      </c>
      <c r="AS38" s="150" t="s">
        <v>333</v>
      </c>
      <c r="AT38" s="104" t="s">
        <v>301</v>
      </c>
      <c r="AU38" s="231">
        <f t="shared" si="57"/>
        <v>1</v>
      </c>
      <c r="AV38" s="84"/>
      <c r="AW38" s="84"/>
      <c r="AX38" s="84">
        <v>1</v>
      </c>
      <c r="AY38" s="84"/>
      <c r="AZ38" s="84"/>
      <c r="BA38" s="84"/>
      <c r="BB38" s="270">
        <f t="shared" si="46"/>
        <v>0</v>
      </c>
      <c r="BC38" s="103">
        <f t="shared" si="32"/>
        <v>0</v>
      </c>
      <c r="BD38" s="105"/>
      <c r="BE38" s="104"/>
      <c r="BF38" s="102">
        <f t="shared" ref="BF38:BF43" si="59">+SUM(N38,Y38,AJ38,AU38)</f>
        <v>2</v>
      </c>
      <c r="BG38" s="84">
        <f t="shared" si="47"/>
        <v>1</v>
      </c>
      <c r="BH38" s="106">
        <f t="shared" ref="BH38:BH43" si="60">IFERROR(BG38/BF38,"")</f>
        <v>0.5</v>
      </c>
      <c r="BI38" s="151"/>
      <c r="BJ38" s="107"/>
      <c r="BM38" s="108"/>
      <c r="BN38" s="103" t="str">
        <f t="shared" si="48"/>
        <v/>
      </c>
      <c r="BO38" s="109"/>
      <c r="BP38" s="110" t="str">
        <f t="shared" si="49"/>
        <v/>
      </c>
      <c r="BQ38" s="103" t="str">
        <f t="shared" si="50"/>
        <v/>
      </c>
      <c r="BR38" s="109" t="str">
        <f t="shared" si="51"/>
        <v/>
      </c>
      <c r="BS38" s="110"/>
      <c r="BT38" s="103">
        <f t="shared" si="52"/>
        <v>0</v>
      </c>
      <c r="BU38" s="109"/>
      <c r="BV38" s="111" t="str">
        <f t="shared" si="53"/>
        <v/>
      </c>
      <c r="BW38" s="103" t="str">
        <f t="shared" si="54"/>
        <v/>
      </c>
      <c r="BX38" s="112"/>
      <c r="BY38" s="113">
        <f t="shared" si="55"/>
        <v>0</v>
      </c>
      <c r="BZ38" s="114">
        <f t="shared" si="56"/>
        <v>0</v>
      </c>
    </row>
    <row r="39" spans="1:78" s="92" customFormat="1" ht="71.25" customHeight="1" x14ac:dyDescent="0.25">
      <c r="A39" s="99"/>
      <c r="B39" s="81"/>
      <c r="C39" s="141" t="s">
        <v>198</v>
      </c>
      <c r="D39" s="142" t="s">
        <v>198</v>
      </c>
      <c r="E39" s="209">
        <v>7</v>
      </c>
      <c r="F39" s="261" t="s">
        <v>312</v>
      </c>
      <c r="G39" s="242" t="s">
        <v>316</v>
      </c>
      <c r="H39" s="243" t="s">
        <v>320</v>
      </c>
      <c r="I39" s="84" t="s">
        <v>205</v>
      </c>
      <c r="J39" s="84" t="s">
        <v>219</v>
      </c>
      <c r="K39" s="84" t="s">
        <v>268</v>
      </c>
      <c r="L39" s="244">
        <v>44409</v>
      </c>
      <c r="M39" s="245">
        <v>44500</v>
      </c>
      <c r="N39" s="231">
        <f t="shared" si="40"/>
        <v>0</v>
      </c>
      <c r="O39" s="246"/>
      <c r="P39" s="246"/>
      <c r="Q39" s="246"/>
      <c r="R39" s="246"/>
      <c r="S39" s="246"/>
      <c r="T39" s="246"/>
      <c r="U39" s="238">
        <f t="shared" si="41"/>
        <v>0</v>
      </c>
      <c r="V39" s="217" t="str">
        <f t="shared" si="36"/>
        <v/>
      </c>
      <c r="W39" s="248"/>
      <c r="X39" s="249"/>
      <c r="Y39" s="240">
        <f>SUM(Z39,AB39,AD39)</f>
        <v>0</v>
      </c>
      <c r="Z39" s="242"/>
      <c r="AA39" s="242"/>
      <c r="AB39" s="242"/>
      <c r="AC39" s="242"/>
      <c r="AD39" s="242"/>
      <c r="AE39" s="242"/>
      <c r="AF39" s="228">
        <f t="shared" si="39"/>
        <v>0</v>
      </c>
      <c r="AG39" s="103" t="str">
        <f t="shared" si="37"/>
        <v/>
      </c>
      <c r="AH39" s="251"/>
      <c r="AI39" s="249"/>
      <c r="AJ39" s="240">
        <f>SUM(AK39,AM39,AO39)</f>
        <v>0</v>
      </c>
      <c r="AK39" s="242"/>
      <c r="AL39" s="242"/>
      <c r="AM39" s="242"/>
      <c r="AN39" s="242"/>
      <c r="AO39" s="242"/>
      <c r="AP39" s="242"/>
      <c r="AQ39" s="228">
        <f t="shared" si="44"/>
        <v>0</v>
      </c>
      <c r="AR39" s="103" t="str">
        <f t="shared" si="58"/>
        <v/>
      </c>
      <c r="AS39" s="251"/>
      <c r="AT39" s="249"/>
      <c r="AU39" s="231">
        <f t="shared" si="57"/>
        <v>1</v>
      </c>
      <c r="AV39" s="84">
        <v>1</v>
      </c>
      <c r="AW39" s="84"/>
      <c r="AX39" s="84"/>
      <c r="AY39" s="84"/>
      <c r="AZ39" s="84"/>
      <c r="BA39" s="84"/>
      <c r="BB39" s="270">
        <f t="shared" ref="BB39:BB42" si="61">SUM(AW39,AY39,BA39)</f>
        <v>0</v>
      </c>
      <c r="BC39" s="103">
        <f t="shared" si="32"/>
        <v>0</v>
      </c>
      <c r="BD39" s="252"/>
      <c r="BE39" s="249"/>
      <c r="BF39" s="102">
        <f>+SUM(N39,Y39,AJ39,AU39)</f>
        <v>1</v>
      </c>
      <c r="BG39" s="84">
        <f t="shared" si="47"/>
        <v>0</v>
      </c>
      <c r="BH39" s="106">
        <f t="shared" si="60"/>
        <v>0</v>
      </c>
      <c r="BI39" s="253"/>
      <c r="BJ39" s="107"/>
      <c r="BM39" s="254"/>
      <c r="BN39" s="250"/>
      <c r="BO39" s="255"/>
      <c r="BP39" s="256"/>
      <c r="BQ39" s="250"/>
      <c r="BR39" s="255"/>
      <c r="BS39" s="256"/>
      <c r="BT39" s="250"/>
      <c r="BU39" s="255"/>
      <c r="BV39" s="257"/>
      <c r="BW39" s="250"/>
      <c r="BX39" s="258"/>
      <c r="BY39" s="259"/>
      <c r="BZ39" s="260"/>
    </row>
    <row r="40" spans="1:78" s="92" customFormat="1" ht="64.5" customHeight="1" x14ac:dyDescent="0.25">
      <c r="A40" s="99"/>
      <c r="B40" s="81"/>
      <c r="C40" s="141" t="s">
        <v>198</v>
      </c>
      <c r="D40" s="142" t="s">
        <v>198</v>
      </c>
      <c r="E40" s="209">
        <v>8</v>
      </c>
      <c r="F40" s="142" t="s">
        <v>313</v>
      </c>
      <c r="G40" s="242" t="s">
        <v>317</v>
      </c>
      <c r="H40" s="243" t="s">
        <v>321</v>
      </c>
      <c r="I40" s="84" t="s">
        <v>205</v>
      </c>
      <c r="J40" s="84" t="s">
        <v>219</v>
      </c>
      <c r="K40" s="84" t="s">
        <v>268</v>
      </c>
      <c r="L40" s="244">
        <v>44440</v>
      </c>
      <c r="M40" s="245">
        <v>44530</v>
      </c>
      <c r="N40" s="231">
        <f t="shared" si="40"/>
        <v>0</v>
      </c>
      <c r="O40" s="246"/>
      <c r="P40" s="246"/>
      <c r="Q40" s="246"/>
      <c r="R40" s="246"/>
      <c r="S40" s="246"/>
      <c r="T40" s="246"/>
      <c r="U40" s="238">
        <f t="shared" si="41"/>
        <v>0</v>
      </c>
      <c r="V40" s="217" t="str">
        <f t="shared" si="36"/>
        <v/>
      </c>
      <c r="W40" s="248"/>
      <c r="X40" s="249"/>
      <c r="Y40" s="240">
        <f t="shared" si="42"/>
        <v>0</v>
      </c>
      <c r="Z40" s="242"/>
      <c r="AA40" s="242"/>
      <c r="AB40" s="242"/>
      <c r="AC40" s="242"/>
      <c r="AD40" s="242"/>
      <c r="AE40" s="242"/>
      <c r="AF40" s="228">
        <f t="shared" si="39"/>
        <v>0</v>
      </c>
      <c r="AG40" s="103" t="str">
        <f t="shared" si="37"/>
        <v/>
      </c>
      <c r="AH40" s="251"/>
      <c r="AI40" s="249"/>
      <c r="AJ40" s="240">
        <f t="shared" si="43"/>
        <v>0</v>
      </c>
      <c r="AK40" s="242"/>
      <c r="AL40" s="242"/>
      <c r="AM40" s="242"/>
      <c r="AN40" s="242"/>
      <c r="AO40" s="242"/>
      <c r="AP40" s="242"/>
      <c r="AQ40" s="228">
        <f t="shared" si="44"/>
        <v>0</v>
      </c>
      <c r="AR40" s="103" t="str">
        <f t="shared" si="58"/>
        <v/>
      </c>
      <c r="AS40" s="251"/>
      <c r="AT40" s="249"/>
      <c r="AU40" s="231">
        <f t="shared" si="57"/>
        <v>1</v>
      </c>
      <c r="AV40" s="84"/>
      <c r="AW40" s="84"/>
      <c r="AX40" s="84">
        <v>1</v>
      </c>
      <c r="AY40" s="84"/>
      <c r="AZ40" s="84"/>
      <c r="BA40" s="84"/>
      <c r="BB40" s="270">
        <f t="shared" si="61"/>
        <v>0</v>
      </c>
      <c r="BC40" s="103">
        <f t="shared" si="32"/>
        <v>0</v>
      </c>
      <c r="BD40" s="252"/>
      <c r="BE40" s="249"/>
      <c r="BF40" s="102">
        <f t="shared" si="59"/>
        <v>1</v>
      </c>
      <c r="BG40" s="84">
        <f t="shared" si="47"/>
        <v>0</v>
      </c>
      <c r="BH40" s="106">
        <f t="shared" si="60"/>
        <v>0</v>
      </c>
      <c r="BI40" s="253"/>
      <c r="BJ40" s="107"/>
      <c r="BM40" s="254"/>
      <c r="BN40" s="250"/>
      <c r="BO40" s="255"/>
      <c r="BP40" s="256"/>
      <c r="BQ40" s="250"/>
      <c r="BR40" s="255"/>
      <c r="BS40" s="256"/>
      <c r="BT40" s="250"/>
      <c r="BU40" s="255"/>
      <c r="BV40" s="257"/>
      <c r="BW40" s="250"/>
      <c r="BX40" s="258"/>
      <c r="BY40" s="259"/>
      <c r="BZ40" s="260"/>
    </row>
    <row r="41" spans="1:78" s="92" customFormat="1" ht="58.5" customHeight="1" x14ac:dyDescent="0.25">
      <c r="A41" s="99"/>
      <c r="B41" s="81"/>
      <c r="C41" s="141" t="s">
        <v>198</v>
      </c>
      <c r="D41" s="142" t="s">
        <v>198</v>
      </c>
      <c r="E41" s="209">
        <v>9</v>
      </c>
      <c r="F41" s="241" t="s">
        <v>314</v>
      </c>
      <c r="G41" s="242" t="s">
        <v>318</v>
      </c>
      <c r="H41" s="243" t="s">
        <v>322</v>
      </c>
      <c r="I41" s="84" t="s">
        <v>205</v>
      </c>
      <c r="J41" s="84" t="s">
        <v>219</v>
      </c>
      <c r="K41" s="84" t="s">
        <v>268</v>
      </c>
      <c r="L41" s="244">
        <v>44378</v>
      </c>
      <c r="M41" s="245">
        <v>44561</v>
      </c>
      <c r="N41" s="231">
        <f t="shared" si="40"/>
        <v>0</v>
      </c>
      <c r="O41" s="246"/>
      <c r="P41" s="246"/>
      <c r="Q41" s="246"/>
      <c r="R41" s="246"/>
      <c r="S41" s="246"/>
      <c r="T41" s="246"/>
      <c r="U41" s="238">
        <f t="shared" si="41"/>
        <v>0</v>
      </c>
      <c r="V41" s="217" t="str">
        <f t="shared" si="36"/>
        <v/>
      </c>
      <c r="W41" s="248"/>
      <c r="X41" s="249"/>
      <c r="Y41" s="240">
        <f t="shared" si="42"/>
        <v>0</v>
      </c>
      <c r="Z41" s="242"/>
      <c r="AA41" s="242"/>
      <c r="AB41" s="242"/>
      <c r="AC41" s="242"/>
      <c r="AD41" s="242"/>
      <c r="AE41" s="242"/>
      <c r="AF41" s="228">
        <f t="shared" si="39"/>
        <v>0</v>
      </c>
      <c r="AG41" s="103" t="str">
        <f t="shared" si="37"/>
        <v/>
      </c>
      <c r="AH41" s="251"/>
      <c r="AI41" s="249"/>
      <c r="AJ41" s="240">
        <f t="shared" si="43"/>
        <v>0</v>
      </c>
      <c r="AK41" s="242"/>
      <c r="AL41" s="242"/>
      <c r="AM41" s="242"/>
      <c r="AN41" s="242"/>
      <c r="AO41" s="242"/>
      <c r="AP41" s="242"/>
      <c r="AQ41" s="228">
        <f t="shared" si="44"/>
        <v>0</v>
      </c>
      <c r="AR41" s="103" t="str">
        <f t="shared" si="58"/>
        <v/>
      </c>
      <c r="AS41" s="251"/>
      <c r="AT41" s="249"/>
      <c r="AU41" s="231">
        <f t="shared" si="57"/>
        <v>2</v>
      </c>
      <c r="AV41" s="84"/>
      <c r="AW41" s="84"/>
      <c r="AX41" s="84"/>
      <c r="AY41" s="84"/>
      <c r="AZ41" s="84">
        <v>2</v>
      </c>
      <c r="BA41" s="84"/>
      <c r="BB41" s="270">
        <f t="shared" si="61"/>
        <v>0</v>
      </c>
      <c r="BC41" s="103">
        <f t="shared" si="32"/>
        <v>0</v>
      </c>
      <c r="BD41" s="252"/>
      <c r="BE41" s="249"/>
      <c r="BF41" s="102">
        <f t="shared" si="59"/>
        <v>2</v>
      </c>
      <c r="BG41" s="84">
        <f t="shared" si="47"/>
        <v>0</v>
      </c>
      <c r="BH41" s="106">
        <f t="shared" si="60"/>
        <v>0</v>
      </c>
      <c r="BI41" s="253"/>
      <c r="BJ41" s="107"/>
      <c r="BM41" s="254"/>
      <c r="BN41" s="250"/>
      <c r="BO41" s="255"/>
      <c r="BP41" s="256"/>
      <c r="BQ41" s="250"/>
      <c r="BR41" s="255"/>
      <c r="BS41" s="256"/>
      <c r="BT41" s="250"/>
      <c r="BU41" s="255"/>
      <c r="BV41" s="257"/>
      <c r="BW41" s="250"/>
      <c r="BX41" s="258"/>
      <c r="BY41" s="259"/>
      <c r="BZ41" s="260"/>
    </row>
    <row r="42" spans="1:78" s="92" customFormat="1" ht="78" customHeight="1" x14ac:dyDescent="0.25">
      <c r="A42" s="99"/>
      <c r="B42" s="81"/>
      <c r="C42" s="141" t="s">
        <v>198</v>
      </c>
      <c r="D42" s="142" t="s">
        <v>198</v>
      </c>
      <c r="E42" s="209">
        <v>10</v>
      </c>
      <c r="F42" s="241" t="s">
        <v>315</v>
      </c>
      <c r="G42" s="242" t="s">
        <v>319</v>
      </c>
      <c r="H42" s="243" t="s">
        <v>323</v>
      </c>
      <c r="I42" s="84" t="s">
        <v>205</v>
      </c>
      <c r="J42" s="84" t="s">
        <v>219</v>
      </c>
      <c r="K42" s="84" t="s">
        <v>268</v>
      </c>
      <c r="L42" s="244">
        <v>44409</v>
      </c>
      <c r="M42" s="245">
        <v>44561</v>
      </c>
      <c r="N42" s="231">
        <f t="shared" si="40"/>
        <v>0</v>
      </c>
      <c r="O42" s="246"/>
      <c r="P42" s="246"/>
      <c r="Q42" s="246"/>
      <c r="R42" s="246"/>
      <c r="S42" s="246"/>
      <c r="T42" s="246"/>
      <c r="U42" s="238">
        <f t="shared" si="41"/>
        <v>0</v>
      </c>
      <c r="V42" s="217" t="str">
        <f t="shared" si="36"/>
        <v/>
      </c>
      <c r="W42" s="248"/>
      <c r="X42" s="249"/>
      <c r="Y42" s="240">
        <f t="shared" si="42"/>
        <v>0</v>
      </c>
      <c r="Z42" s="242"/>
      <c r="AA42" s="242"/>
      <c r="AB42" s="242"/>
      <c r="AC42" s="242"/>
      <c r="AD42" s="242"/>
      <c r="AE42" s="242"/>
      <c r="AF42" s="228">
        <f t="shared" si="39"/>
        <v>0</v>
      </c>
      <c r="AG42" s="103" t="str">
        <f t="shared" si="37"/>
        <v/>
      </c>
      <c r="AH42" s="251"/>
      <c r="AI42" s="249"/>
      <c r="AJ42" s="240">
        <f t="shared" si="43"/>
        <v>0</v>
      </c>
      <c r="AK42" s="242"/>
      <c r="AL42" s="242"/>
      <c r="AM42" s="242"/>
      <c r="AN42" s="242"/>
      <c r="AO42" s="242"/>
      <c r="AP42" s="242"/>
      <c r="AQ42" s="228">
        <f t="shared" si="44"/>
        <v>0</v>
      </c>
      <c r="AR42" s="103" t="str">
        <f t="shared" si="58"/>
        <v/>
      </c>
      <c r="AS42" s="251"/>
      <c r="AT42" s="249"/>
      <c r="AU42" s="231">
        <f t="shared" si="57"/>
        <v>1</v>
      </c>
      <c r="AV42" s="84"/>
      <c r="AW42" s="84"/>
      <c r="AX42" s="84"/>
      <c r="AY42" s="84"/>
      <c r="AZ42" s="84">
        <v>1</v>
      </c>
      <c r="BA42" s="84"/>
      <c r="BB42" s="270">
        <f t="shared" si="61"/>
        <v>0</v>
      </c>
      <c r="BC42" s="103">
        <f t="shared" si="32"/>
        <v>0</v>
      </c>
      <c r="BD42" s="252"/>
      <c r="BE42" s="249"/>
      <c r="BF42" s="102">
        <f t="shared" si="59"/>
        <v>1</v>
      </c>
      <c r="BG42" s="84">
        <f t="shared" si="47"/>
        <v>0</v>
      </c>
      <c r="BH42" s="106">
        <f t="shared" si="60"/>
        <v>0</v>
      </c>
      <c r="BI42" s="253"/>
      <c r="BJ42" s="107"/>
      <c r="BM42" s="254"/>
      <c r="BN42" s="250"/>
      <c r="BO42" s="255"/>
      <c r="BP42" s="256"/>
      <c r="BQ42" s="250"/>
      <c r="BR42" s="255"/>
      <c r="BS42" s="256"/>
      <c r="BT42" s="250"/>
      <c r="BU42" s="255"/>
      <c r="BV42" s="257"/>
      <c r="BW42" s="250"/>
      <c r="BX42" s="258"/>
      <c r="BY42" s="259"/>
      <c r="BZ42" s="260"/>
    </row>
    <row r="43" spans="1:78" ht="67.5" customHeight="1" thickBot="1" x14ac:dyDescent="0.3">
      <c r="A43" s="37"/>
      <c r="B43" s="70"/>
      <c r="C43" s="152"/>
      <c r="D43" s="153"/>
      <c r="E43" s="153"/>
      <c r="F43" s="154" t="s">
        <v>167</v>
      </c>
      <c r="G43" s="155"/>
      <c r="H43" s="212"/>
      <c r="I43" s="155"/>
      <c r="J43" s="155"/>
      <c r="K43" s="155"/>
      <c r="L43" s="157"/>
      <c r="M43" s="158"/>
      <c r="N43" s="159"/>
      <c r="O43" s="155"/>
      <c r="P43" s="155"/>
      <c r="Q43" s="155"/>
      <c r="R43" s="155"/>
      <c r="S43" s="155"/>
      <c r="T43" s="155"/>
      <c r="U43" s="155"/>
      <c r="V43" s="160" t="str">
        <f t="shared" ref="V43" si="62">IFERROR(U43/N43,"")</f>
        <v/>
      </c>
      <c r="W43" s="161"/>
      <c r="X43" s="162"/>
      <c r="Y43" s="159"/>
      <c r="Z43" s="155"/>
      <c r="AA43" s="155"/>
      <c r="AB43" s="155"/>
      <c r="AC43" s="155"/>
      <c r="AD43" s="155"/>
      <c r="AE43" s="155"/>
      <c r="AF43" s="155"/>
      <c r="AG43" s="160" t="str">
        <f t="shared" si="37"/>
        <v/>
      </c>
      <c r="AH43" s="161"/>
      <c r="AI43" s="162"/>
      <c r="AJ43" s="159"/>
      <c r="AK43" s="155"/>
      <c r="AL43" s="155"/>
      <c r="AM43" s="155"/>
      <c r="AN43" s="155"/>
      <c r="AO43" s="155"/>
      <c r="AP43" s="155"/>
      <c r="AQ43" s="155"/>
      <c r="AR43" s="160" t="str">
        <f t="shared" si="58"/>
        <v/>
      </c>
      <c r="AS43" s="163"/>
      <c r="AT43" s="162"/>
      <c r="AU43" s="159"/>
      <c r="AV43" s="155"/>
      <c r="AW43" s="155"/>
      <c r="AX43" s="155"/>
      <c r="AY43" s="155"/>
      <c r="AZ43" s="155"/>
      <c r="BA43" s="155"/>
      <c r="BB43" s="155"/>
      <c r="BC43" s="160" t="str">
        <f t="shared" si="32"/>
        <v/>
      </c>
      <c r="BD43" s="164"/>
      <c r="BE43" s="162"/>
      <c r="BF43" s="181">
        <f t="shared" si="59"/>
        <v>0</v>
      </c>
      <c r="BG43" s="182">
        <f t="shared" si="47"/>
        <v>0</v>
      </c>
      <c r="BH43" s="165" t="str">
        <f t="shared" si="60"/>
        <v/>
      </c>
      <c r="BI43" s="166"/>
      <c r="BJ43" s="44"/>
      <c r="BM43" s="62"/>
      <c r="BN43" s="38" t="str">
        <f t="shared" si="48"/>
        <v/>
      </c>
      <c r="BO43" s="39"/>
      <c r="BP43" s="40" t="str">
        <f t="shared" si="49"/>
        <v/>
      </c>
      <c r="BQ43" s="38" t="str">
        <f t="shared" si="50"/>
        <v/>
      </c>
      <c r="BR43" s="39" t="str">
        <f t="shared" si="51"/>
        <v/>
      </c>
      <c r="BS43" s="40"/>
      <c r="BT43" s="38" t="str">
        <f t="shared" si="52"/>
        <v/>
      </c>
      <c r="BU43" s="39"/>
      <c r="BV43" s="41" t="str">
        <f t="shared" si="53"/>
        <v/>
      </c>
      <c r="BW43" s="38" t="str">
        <f t="shared" si="54"/>
        <v/>
      </c>
      <c r="BX43" s="42"/>
      <c r="BY43" s="43"/>
      <c r="BZ43" s="63" t="str">
        <f t="shared" si="56"/>
        <v/>
      </c>
    </row>
    <row r="44" spans="1:78" ht="15.75" x14ac:dyDescent="0.25">
      <c r="A44" s="14"/>
      <c r="B44" s="70"/>
      <c r="C44" s="121"/>
      <c r="D44" s="121"/>
      <c r="E44" s="121"/>
      <c r="F44" s="121"/>
      <c r="G44" s="121"/>
      <c r="H44" s="132"/>
      <c r="I44" s="121"/>
      <c r="J44" s="121"/>
      <c r="K44" s="121"/>
      <c r="L44" s="121"/>
      <c r="M44" s="121"/>
      <c r="N44" s="121"/>
      <c r="O44" s="121"/>
      <c r="P44" s="121"/>
      <c r="Q44" s="121"/>
      <c r="R44" s="121"/>
      <c r="S44" s="121"/>
      <c r="T44" s="121"/>
      <c r="U44" s="133"/>
      <c r="V44" s="133"/>
      <c r="W44" s="121"/>
      <c r="X44" s="121"/>
      <c r="Y44" s="121"/>
      <c r="Z44" s="134"/>
      <c r="AA44" s="134"/>
      <c r="AB44" s="134"/>
      <c r="AC44" s="134"/>
      <c r="AD44" s="134"/>
      <c r="AE44" s="134"/>
      <c r="AF44" s="133"/>
      <c r="AG44" s="133"/>
      <c r="AH44" s="135"/>
      <c r="AI44" s="121"/>
      <c r="AJ44" s="135"/>
      <c r="AK44" s="136"/>
      <c r="AL44" s="136"/>
      <c r="AM44" s="136"/>
      <c r="AN44" s="136"/>
      <c r="AO44" s="136"/>
      <c r="AP44" s="136"/>
      <c r="AQ44" s="133"/>
      <c r="AR44" s="133"/>
      <c r="AS44" s="135"/>
      <c r="AT44" s="121"/>
      <c r="AU44" s="135"/>
      <c r="AV44" s="136"/>
      <c r="AW44" s="136"/>
      <c r="AX44" s="136"/>
      <c r="AY44" s="136"/>
      <c r="AZ44" s="136"/>
      <c r="BA44" s="136"/>
      <c r="BB44" s="133"/>
      <c r="BC44" s="133"/>
      <c r="BD44" s="135"/>
      <c r="BE44" s="121"/>
      <c r="BF44" s="135"/>
      <c r="BG44" s="135"/>
      <c r="BH44" s="135"/>
      <c r="BI44" s="137"/>
      <c r="BJ44" s="15"/>
      <c r="BM44" s="46"/>
      <c r="BN44" s="46"/>
      <c r="BO44" s="46"/>
      <c r="BP44" s="46"/>
      <c r="BQ44" s="46"/>
      <c r="BR44" s="46"/>
      <c r="BS44" s="46"/>
      <c r="BT44" s="46"/>
      <c r="BU44" s="46"/>
      <c r="BV44" s="46"/>
      <c r="BW44" s="46"/>
      <c r="BX44" s="46"/>
      <c r="BY44" s="46"/>
      <c r="BZ44" s="46"/>
    </row>
    <row r="45" spans="1:78" s="173" customFormat="1" ht="12.75" hidden="1" customHeight="1" x14ac:dyDescent="0.2">
      <c r="A45" s="10"/>
      <c r="B45" s="172"/>
      <c r="C45" s="324" t="s">
        <v>230</v>
      </c>
      <c r="D45" s="325"/>
      <c r="E45" s="325"/>
      <c r="F45" s="325"/>
      <c r="G45" s="326" t="s">
        <v>231</v>
      </c>
      <c r="H45" s="327"/>
      <c r="I45" s="327"/>
      <c r="J45" s="327"/>
      <c r="K45" s="327"/>
      <c r="L45" s="327"/>
      <c r="M45" s="328"/>
      <c r="N45" s="361" t="s">
        <v>100</v>
      </c>
      <c r="O45" s="362"/>
      <c r="P45" s="362"/>
      <c r="Q45" s="362"/>
      <c r="R45" s="362"/>
      <c r="S45" s="362"/>
      <c r="T45" s="362"/>
      <c r="U45" s="362"/>
      <c r="V45" s="362"/>
      <c r="W45" s="362"/>
      <c r="X45" s="363"/>
      <c r="Y45" s="172"/>
      <c r="Z45" s="172"/>
      <c r="AA45" s="172"/>
      <c r="AB45" s="172"/>
      <c r="AC45" s="172"/>
      <c r="AD45" s="172"/>
      <c r="AE45" s="172"/>
      <c r="AF45" s="172"/>
      <c r="AG45" s="172"/>
      <c r="AH45" s="172"/>
      <c r="AI45" s="225"/>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2"/>
      <c r="BH45" s="12"/>
      <c r="BI45" s="13"/>
      <c r="BJ45" s="11"/>
      <c r="BM45" s="172"/>
      <c r="BN45" s="172"/>
      <c r="BO45" s="172"/>
      <c r="BP45" s="172"/>
      <c r="BQ45" s="172"/>
      <c r="BR45" s="172"/>
      <c r="BS45" s="172"/>
      <c r="BT45" s="172"/>
      <c r="BU45" s="172"/>
      <c r="BV45" s="172"/>
      <c r="BW45" s="172"/>
      <c r="BX45" s="172"/>
      <c r="BY45" s="172"/>
      <c r="BZ45" s="12"/>
    </row>
    <row r="46" spans="1:78" ht="36.75" hidden="1" customHeight="1" thickBot="1" x14ac:dyDescent="0.3">
      <c r="A46" s="24"/>
      <c r="B46" s="70"/>
      <c r="C46" s="301" t="s">
        <v>87</v>
      </c>
      <c r="D46" s="302"/>
      <c r="E46" s="302"/>
      <c r="F46" s="302"/>
      <c r="G46" s="303" t="str">
        <f>+VLOOKUP(G45,LISTAS!$H$3:$I$10,2,FALSE)</f>
        <v>&lt;Por favor seleccione los objetivos estratégicos asociados al proceso</v>
      </c>
      <c r="H46" s="304"/>
      <c r="I46" s="304"/>
      <c r="J46" s="304"/>
      <c r="K46" s="304"/>
      <c r="L46" s="304"/>
      <c r="M46" s="305"/>
      <c r="N46" s="364" t="s">
        <v>93</v>
      </c>
      <c r="O46" s="344"/>
      <c r="P46" s="344"/>
      <c r="Q46" s="344"/>
      <c r="R46" s="344"/>
      <c r="S46" s="344" t="s">
        <v>94</v>
      </c>
      <c r="T46" s="344"/>
      <c r="U46" s="344"/>
      <c r="V46" s="344"/>
      <c r="W46" s="201" t="s">
        <v>95</v>
      </c>
      <c r="X46" s="179" t="s">
        <v>96</v>
      </c>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24"/>
      <c r="BI46" s="24"/>
      <c r="BM46" s="64">
        <f>SUM(BM50:BM58)</f>
        <v>0</v>
      </c>
      <c r="BN46" s="64"/>
      <c r="BO46" s="64"/>
      <c r="BP46" s="64">
        <f>SUM(BP50:BP58)</f>
        <v>0</v>
      </c>
      <c r="BQ46" s="64"/>
      <c r="BR46" s="64"/>
      <c r="BS46" s="64">
        <f>SUM(BS50:BS58)</f>
        <v>0</v>
      </c>
      <c r="BT46" s="64"/>
      <c r="BU46" s="64"/>
      <c r="BV46" s="64">
        <f>SUM(BV50:BV58)</f>
        <v>0</v>
      </c>
      <c r="BW46" s="64"/>
      <c r="BX46" s="64"/>
      <c r="BY46" s="64">
        <f>SUM(BY50:BY58)</f>
        <v>0</v>
      </c>
      <c r="BZ46" s="64"/>
    </row>
    <row r="47" spans="1:78" ht="24" hidden="1" customHeight="1" thickBot="1" x14ac:dyDescent="0.3">
      <c r="A47" s="24"/>
      <c r="B47" s="70" t="str">
        <f>+VLOOKUP($G$10,LISTAS!$B$47:$D$65,2,FALSE)</f>
        <v>OBJ_6</v>
      </c>
      <c r="C47" s="301" t="s">
        <v>168</v>
      </c>
      <c r="D47" s="302"/>
      <c r="E47" s="302"/>
      <c r="F47" s="302"/>
      <c r="G47" s="306"/>
      <c r="H47" s="306"/>
      <c r="I47" s="306"/>
      <c r="J47" s="306"/>
      <c r="K47" s="306"/>
      <c r="L47" s="306"/>
      <c r="M47" s="307"/>
      <c r="N47" s="370"/>
      <c r="O47" s="349"/>
      <c r="P47" s="349"/>
      <c r="Q47" s="349"/>
      <c r="R47" s="349"/>
      <c r="S47" s="349"/>
      <c r="T47" s="349"/>
      <c r="U47" s="349"/>
      <c r="V47" s="349"/>
      <c r="W47" s="349"/>
      <c r="X47" s="351"/>
      <c r="Y47" s="26"/>
      <c r="Z47" s="26"/>
      <c r="AA47" s="26"/>
      <c r="AB47" s="26"/>
      <c r="AC47" s="26"/>
      <c r="AD47" s="26"/>
      <c r="AE47" s="26"/>
      <c r="AF47" s="14"/>
      <c r="AG47" s="26"/>
      <c r="AH47" s="26"/>
      <c r="AI47" s="26"/>
      <c r="AJ47" s="26"/>
      <c r="AK47" s="26"/>
      <c r="AL47" s="26"/>
      <c r="AM47" s="26"/>
      <c r="AN47" s="26"/>
      <c r="AO47" s="26"/>
      <c r="AP47" s="26"/>
      <c r="AQ47" s="14"/>
      <c r="AR47" s="26"/>
      <c r="AS47" s="26"/>
      <c r="AT47" s="26"/>
      <c r="AU47" s="26"/>
      <c r="AV47" s="26"/>
      <c r="AW47" s="26"/>
      <c r="AX47" s="26"/>
      <c r="AY47" s="26"/>
      <c r="AZ47" s="26"/>
      <c r="BA47" s="26"/>
      <c r="BB47" s="14"/>
      <c r="BC47" s="26"/>
      <c r="BD47" s="26"/>
      <c r="BE47" s="26"/>
      <c r="BF47" s="26"/>
      <c r="BG47" s="26"/>
      <c r="BH47" s="26"/>
      <c r="BI47" s="26"/>
      <c r="BJ47" s="25"/>
      <c r="BM47" s="308" t="s">
        <v>108</v>
      </c>
      <c r="BN47" s="309"/>
      <c r="BO47" s="309"/>
      <c r="BP47" s="309"/>
      <c r="BQ47" s="309"/>
      <c r="BR47" s="309"/>
      <c r="BS47" s="309"/>
      <c r="BT47" s="309"/>
      <c r="BU47" s="309"/>
      <c r="BV47" s="309"/>
      <c r="BW47" s="309"/>
      <c r="BX47" s="309"/>
      <c r="BY47" s="309"/>
      <c r="BZ47" s="310"/>
    </row>
    <row r="48" spans="1:78" ht="24" hidden="1" customHeight="1" thickBot="1" x14ac:dyDescent="0.3">
      <c r="A48" s="24"/>
      <c r="B48" s="70" t="str">
        <f>+VLOOKUP($G$11,LISTAS!$B$112:$D$132,2,FALSE)</f>
        <v>PROD_OBJ_6</v>
      </c>
      <c r="C48" s="311" t="s">
        <v>166</v>
      </c>
      <c r="D48" s="312"/>
      <c r="E48" s="312"/>
      <c r="F48" s="313"/>
      <c r="G48" s="314"/>
      <c r="H48" s="315"/>
      <c r="I48" s="315"/>
      <c r="J48" s="315"/>
      <c r="K48" s="315"/>
      <c r="L48" s="315"/>
      <c r="M48" s="316"/>
      <c r="N48" s="371"/>
      <c r="O48" s="372"/>
      <c r="P48" s="372"/>
      <c r="Q48" s="372"/>
      <c r="R48" s="372"/>
      <c r="S48" s="372"/>
      <c r="T48" s="372"/>
      <c r="U48" s="372"/>
      <c r="V48" s="372"/>
      <c r="W48" s="372"/>
      <c r="X48" s="373"/>
      <c r="Y48" s="76"/>
      <c r="Z48" s="76"/>
      <c r="AA48" s="76"/>
      <c r="AB48" s="76"/>
      <c r="AC48" s="76"/>
      <c r="AD48" s="76"/>
      <c r="AE48" s="76"/>
      <c r="AF48" s="180"/>
      <c r="AG48" s="76"/>
      <c r="AH48" s="76"/>
      <c r="AI48" s="76"/>
      <c r="AJ48" s="76"/>
      <c r="AK48" s="76"/>
      <c r="AL48" s="76"/>
      <c r="AM48" s="76"/>
      <c r="AN48" s="76"/>
      <c r="AO48" s="76"/>
      <c r="AP48" s="76"/>
      <c r="AQ48" s="180"/>
      <c r="AR48" s="76"/>
      <c r="AS48" s="76"/>
      <c r="AT48" s="76"/>
      <c r="AU48" s="76"/>
      <c r="AV48" s="76"/>
      <c r="AW48" s="76"/>
      <c r="AX48" s="76"/>
      <c r="AY48" s="76"/>
      <c r="AZ48" s="76"/>
      <c r="BA48" s="76"/>
      <c r="BB48" s="180"/>
      <c r="BC48" s="76"/>
      <c r="BD48" s="76"/>
      <c r="BE48" s="76"/>
      <c r="BF48" s="76"/>
      <c r="BG48" s="76"/>
      <c r="BH48" s="76"/>
      <c r="BI48" s="76"/>
      <c r="BJ48" s="25"/>
      <c r="BM48" s="77"/>
      <c r="BN48" s="78"/>
      <c r="BO48" s="78"/>
      <c r="BP48" s="78"/>
      <c r="BQ48" s="78"/>
      <c r="BR48" s="78"/>
      <c r="BS48" s="78"/>
      <c r="BT48" s="78"/>
      <c r="BU48" s="78"/>
      <c r="BV48" s="78"/>
      <c r="BW48" s="78"/>
      <c r="BX48" s="78"/>
      <c r="BY48" s="78"/>
      <c r="BZ48" s="79"/>
    </row>
    <row r="49" spans="1:78" ht="23.25" hidden="1" customHeight="1" x14ac:dyDescent="0.25">
      <c r="A49" s="27"/>
      <c r="B49" s="70"/>
      <c r="C49" s="317" t="s">
        <v>173</v>
      </c>
      <c r="D49" s="319" t="s">
        <v>173</v>
      </c>
      <c r="E49" s="319" t="s">
        <v>32</v>
      </c>
      <c r="F49" s="319" t="s">
        <v>10</v>
      </c>
      <c r="G49" s="319" t="s">
        <v>106</v>
      </c>
      <c r="H49" s="319" t="s">
        <v>86</v>
      </c>
      <c r="I49" s="319" t="s">
        <v>89</v>
      </c>
      <c r="J49" s="319" t="s">
        <v>88</v>
      </c>
      <c r="K49" s="319" t="s">
        <v>174</v>
      </c>
      <c r="L49" s="288" t="s">
        <v>33</v>
      </c>
      <c r="M49" s="289"/>
      <c r="N49" s="138"/>
      <c r="O49" s="290" t="s">
        <v>14</v>
      </c>
      <c r="P49" s="291"/>
      <c r="Q49" s="290" t="s">
        <v>15</v>
      </c>
      <c r="R49" s="291"/>
      <c r="S49" s="292" t="s">
        <v>16</v>
      </c>
      <c r="T49" s="292"/>
      <c r="U49" s="139"/>
      <c r="V49" s="139"/>
      <c r="W49" s="174" t="s">
        <v>34</v>
      </c>
      <c r="X49" s="140"/>
      <c r="Y49" s="138"/>
      <c r="Z49" s="292" t="s">
        <v>22</v>
      </c>
      <c r="AA49" s="292"/>
      <c r="AB49" s="292" t="s">
        <v>23</v>
      </c>
      <c r="AC49" s="292"/>
      <c r="AD49" s="292" t="s">
        <v>24</v>
      </c>
      <c r="AE49" s="292"/>
      <c r="AF49" s="139"/>
      <c r="AG49" s="139"/>
      <c r="AH49" s="139" t="s">
        <v>35</v>
      </c>
      <c r="AI49" s="140"/>
      <c r="AJ49" s="138"/>
      <c r="AK49" s="292" t="s">
        <v>25</v>
      </c>
      <c r="AL49" s="292"/>
      <c r="AM49" s="292" t="s">
        <v>26</v>
      </c>
      <c r="AN49" s="292"/>
      <c r="AO49" s="292" t="s">
        <v>27</v>
      </c>
      <c r="AP49" s="292"/>
      <c r="AQ49" s="139"/>
      <c r="AR49" s="139"/>
      <c r="AS49" s="139" t="s">
        <v>36</v>
      </c>
      <c r="AT49" s="140"/>
      <c r="AU49" s="139"/>
      <c r="AV49" s="290" t="s">
        <v>28</v>
      </c>
      <c r="AW49" s="291"/>
      <c r="AX49" s="290" t="s">
        <v>29</v>
      </c>
      <c r="AY49" s="291"/>
      <c r="AZ49" s="290" t="s">
        <v>30</v>
      </c>
      <c r="BA49" s="298"/>
      <c r="BB49" s="139"/>
      <c r="BC49" s="139"/>
      <c r="BD49" s="139" t="s">
        <v>37</v>
      </c>
      <c r="BE49" s="140"/>
      <c r="BF49" s="138"/>
      <c r="BG49" s="139"/>
      <c r="BH49" s="139" t="s">
        <v>38</v>
      </c>
      <c r="BI49" s="299" t="s">
        <v>107</v>
      </c>
      <c r="BJ49" s="28"/>
      <c r="BM49" s="293" t="s">
        <v>34</v>
      </c>
      <c r="BN49" s="294"/>
      <c r="BO49" s="295"/>
      <c r="BP49" s="296" t="s">
        <v>35</v>
      </c>
      <c r="BQ49" s="294"/>
      <c r="BR49" s="295"/>
      <c r="BS49" s="296" t="s">
        <v>36</v>
      </c>
      <c r="BT49" s="294"/>
      <c r="BU49" s="295"/>
      <c r="BV49" s="296" t="s">
        <v>37</v>
      </c>
      <c r="BW49" s="294"/>
      <c r="BX49" s="295"/>
      <c r="BY49" s="296" t="s">
        <v>38</v>
      </c>
      <c r="BZ49" s="297"/>
    </row>
    <row r="50" spans="1:78" ht="25.5" hidden="1" customHeight="1" x14ac:dyDescent="0.25">
      <c r="A50" s="27"/>
      <c r="B50" s="70"/>
      <c r="C50" s="318"/>
      <c r="D50" s="320"/>
      <c r="E50" s="320"/>
      <c r="F50" s="320"/>
      <c r="G50" s="320"/>
      <c r="H50" s="320"/>
      <c r="I50" s="320"/>
      <c r="J50" s="320"/>
      <c r="K50" s="320"/>
      <c r="L50" s="29" t="s">
        <v>11</v>
      </c>
      <c r="M50" s="30" t="s">
        <v>12</v>
      </c>
      <c r="N50" s="31" t="s">
        <v>13</v>
      </c>
      <c r="O50" s="32" t="s">
        <v>171</v>
      </c>
      <c r="P50" s="32" t="s">
        <v>172</v>
      </c>
      <c r="Q50" s="32" t="s">
        <v>171</v>
      </c>
      <c r="R50" s="32" t="s">
        <v>172</v>
      </c>
      <c r="S50" s="177" t="s">
        <v>171</v>
      </c>
      <c r="T50" s="177" t="s">
        <v>172</v>
      </c>
      <c r="U50" s="32" t="s">
        <v>17</v>
      </c>
      <c r="V50" s="59" t="s">
        <v>199</v>
      </c>
      <c r="W50" s="32" t="s">
        <v>18</v>
      </c>
      <c r="X50" s="33" t="s">
        <v>85</v>
      </c>
      <c r="Y50" s="31" t="s">
        <v>13</v>
      </c>
      <c r="Z50" s="177" t="s">
        <v>171</v>
      </c>
      <c r="AA50" s="177" t="s">
        <v>172</v>
      </c>
      <c r="AB50" s="177" t="s">
        <v>171</v>
      </c>
      <c r="AC50" s="177" t="s">
        <v>172</v>
      </c>
      <c r="AD50" s="177" t="s">
        <v>171</v>
      </c>
      <c r="AE50" s="177" t="s">
        <v>172</v>
      </c>
      <c r="AF50" s="32" t="s">
        <v>17</v>
      </c>
      <c r="AG50" s="59" t="s">
        <v>199</v>
      </c>
      <c r="AH50" s="32" t="s">
        <v>18</v>
      </c>
      <c r="AI50" s="33" t="s">
        <v>85</v>
      </c>
      <c r="AJ50" s="31" t="s">
        <v>13</v>
      </c>
      <c r="AK50" s="177" t="s">
        <v>171</v>
      </c>
      <c r="AL50" s="177" t="s">
        <v>172</v>
      </c>
      <c r="AM50" s="177" t="s">
        <v>171</v>
      </c>
      <c r="AN50" s="177" t="s">
        <v>172</v>
      </c>
      <c r="AO50" s="177" t="s">
        <v>171</v>
      </c>
      <c r="AP50" s="177" t="s">
        <v>172</v>
      </c>
      <c r="AQ50" s="32" t="s">
        <v>17</v>
      </c>
      <c r="AR50" s="59" t="s">
        <v>199</v>
      </c>
      <c r="AS50" s="33" t="s">
        <v>85</v>
      </c>
      <c r="AT50" s="33" t="s">
        <v>85</v>
      </c>
      <c r="AU50" s="34" t="s">
        <v>13</v>
      </c>
      <c r="AV50" s="32" t="s">
        <v>171</v>
      </c>
      <c r="AW50" s="32" t="s">
        <v>172</v>
      </c>
      <c r="AX50" s="32" t="s">
        <v>171</v>
      </c>
      <c r="AY50" s="32" t="s">
        <v>172</v>
      </c>
      <c r="AZ50" s="32" t="s">
        <v>171</v>
      </c>
      <c r="BA50" s="32" t="s">
        <v>172</v>
      </c>
      <c r="BB50" s="32" t="s">
        <v>17</v>
      </c>
      <c r="BC50" s="59" t="s">
        <v>199</v>
      </c>
      <c r="BD50" s="32" t="s">
        <v>18</v>
      </c>
      <c r="BE50" s="33" t="s">
        <v>85</v>
      </c>
      <c r="BF50" s="31" t="s">
        <v>13</v>
      </c>
      <c r="BG50" s="35" t="s">
        <v>17</v>
      </c>
      <c r="BH50" s="59" t="s">
        <v>199</v>
      </c>
      <c r="BI50" s="300"/>
      <c r="BJ50" s="28"/>
      <c r="BM50" s="60" t="s">
        <v>19</v>
      </c>
      <c r="BN50" s="32" t="s">
        <v>20</v>
      </c>
      <c r="BO50" s="33" t="s">
        <v>21</v>
      </c>
      <c r="BP50" s="32" t="s">
        <v>19</v>
      </c>
      <c r="BQ50" s="32" t="s">
        <v>20</v>
      </c>
      <c r="BR50" s="33" t="s">
        <v>21</v>
      </c>
      <c r="BS50" s="32" t="s">
        <v>19</v>
      </c>
      <c r="BT50" s="32" t="s">
        <v>20</v>
      </c>
      <c r="BU50" s="33" t="s">
        <v>21</v>
      </c>
      <c r="BV50" s="32" t="s">
        <v>19</v>
      </c>
      <c r="BW50" s="32" t="s">
        <v>20</v>
      </c>
      <c r="BX50" s="30" t="s">
        <v>21</v>
      </c>
      <c r="BY50" s="36" t="s">
        <v>19</v>
      </c>
      <c r="BZ50" s="61" t="s">
        <v>31</v>
      </c>
    </row>
    <row r="51" spans="1:78" s="92" customFormat="1" ht="15" hidden="1" customHeight="1" x14ac:dyDescent="0.25">
      <c r="A51" s="80"/>
      <c r="B51" s="81"/>
      <c r="C51" s="141"/>
      <c r="D51" s="142"/>
      <c r="E51" s="143"/>
      <c r="F51" s="143"/>
      <c r="G51" s="82"/>
      <c r="H51" s="83"/>
      <c r="I51" s="82"/>
      <c r="J51" s="82"/>
      <c r="K51" s="84"/>
      <c r="L51" s="85"/>
      <c r="M51" s="144"/>
      <c r="N51" s="86">
        <f t="shared" ref="N51:N56" si="63">SUM(O51,Q51,S51)</f>
        <v>0</v>
      </c>
      <c r="O51" s="82"/>
      <c r="P51" s="82"/>
      <c r="Q51" s="82"/>
      <c r="R51" s="82"/>
      <c r="S51" s="82"/>
      <c r="T51" s="82"/>
      <c r="U51" s="82">
        <f t="shared" ref="U51:U56" si="64">SUM(P51,R51,T51)</f>
        <v>0</v>
      </c>
      <c r="V51" s="87" t="str">
        <f t="shared" ref="V51:V57" si="65">IFERROR(U51/N51,"")</f>
        <v/>
      </c>
      <c r="W51" s="145"/>
      <c r="X51" s="88"/>
      <c r="Y51" s="86">
        <f t="shared" ref="Y51:Y56" si="66">SUM(Z51,AB51,AD51)</f>
        <v>0</v>
      </c>
      <c r="Z51" s="82"/>
      <c r="AA51" s="82"/>
      <c r="AB51" s="82"/>
      <c r="AC51" s="82"/>
      <c r="AD51" s="82"/>
      <c r="AE51" s="82"/>
      <c r="AF51" s="82">
        <f t="shared" ref="AF51:AF56" si="67">SUM(AA51,AC51,AE51)</f>
        <v>0</v>
      </c>
      <c r="AG51" s="87" t="str">
        <f t="shared" ref="AG51:AG57" si="68">IFERROR(AF51/Y51,"")</f>
        <v/>
      </c>
      <c r="AH51" s="146"/>
      <c r="AI51" s="88"/>
      <c r="AJ51" s="86">
        <f t="shared" ref="AJ51:AJ56" si="69">SUM(AK51,AM51,AO51)</f>
        <v>0</v>
      </c>
      <c r="AK51" s="82"/>
      <c r="AL51" s="82"/>
      <c r="AM51" s="82"/>
      <c r="AN51" s="82"/>
      <c r="AO51" s="82"/>
      <c r="AP51" s="82"/>
      <c r="AQ51" s="82">
        <f t="shared" ref="AQ51:AQ56" si="70">SUM(AL51,AN51,AP51)</f>
        <v>0</v>
      </c>
      <c r="AR51" s="87" t="str">
        <f t="shared" ref="AR51:AR53" si="71">IFERROR(AQ51/AJ51,"")</f>
        <v/>
      </c>
      <c r="AS51" s="147"/>
      <c r="AT51" s="88"/>
      <c r="AU51" s="86">
        <f t="shared" ref="AU51:AU56" si="72">SUM(AV51,AX51,AZ51)</f>
        <v>0</v>
      </c>
      <c r="AV51" s="82"/>
      <c r="AW51" s="82"/>
      <c r="AX51" s="82"/>
      <c r="AY51" s="82"/>
      <c r="AZ51" s="82"/>
      <c r="BA51" s="82"/>
      <c r="BB51" s="82">
        <f t="shared" ref="BB51:BB56" si="73">SUM(AW51,AY51,BA51)</f>
        <v>0</v>
      </c>
      <c r="BC51" s="87" t="str">
        <f t="shared" ref="BC51:BC57" si="74">IFERROR(BB51/AU51,"")</f>
        <v/>
      </c>
      <c r="BD51" s="89"/>
      <c r="BE51" s="88"/>
      <c r="BF51" s="86">
        <f t="shared" ref="BF51:BF57" si="75">+SUM(N51,Y51,AJ51,AU51)</f>
        <v>0</v>
      </c>
      <c r="BG51" s="82">
        <f t="shared" ref="BG51:BG57" si="76">+SUM(U51,AF51,AQ51,BB51)</f>
        <v>0</v>
      </c>
      <c r="BH51" s="90" t="str">
        <f>IFERROR(BG51/BF51,"")</f>
        <v/>
      </c>
      <c r="BI51" s="148"/>
      <c r="BJ51" s="91"/>
      <c r="BM51" s="93"/>
      <c r="BN51" s="87" t="str">
        <f t="shared" ref="BN51:BN57" si="77">IFERROR(BM51/N51,"")</f>
        <v/>
      </c>
      <c r="BO51" s="88"/>
      <c r="BP51" s="94" t="str">
        <f t="shared" ref="BP51:BP57" si="78">IFERROR(BO51/Q51,"")</f>
        <v/>
      </c>
      <c r="BQ51" s="87" t="str">
        <f t="shared" ref="BQ51:BQ57" si="79">IFERROR(BP51/Y51,"")</f>
        <v/>
      </c>
      <c r="BR51" s="88" t="str">
        <f t="shared" ref="BR51:BR57" si="80">IFERROR(BQ51/U51,"")</f>
        <v/>
      </c>
      <c r="BS51" s="94"/>
      <c r="BT51" s="87" t="str">
        <f t="shared" ref="BT51:BT57" si="81">IFERROR(BS51/AJ51,"")</f>
        <v/>
      </c>
      <c r="BU51" s="88"/>
      <c r="BV51" s="95" t="str">
        <f t="shared" ref="BV51:BV57" si="82">IFERROR(BU51/Y51,"")</f>
        <v/>
      </c>
      <c r="BW51" s="87" t="str">
        <f t="shared" ref="BW51:BW57" si="83">IFERROR(BV51/AU51,"")</f>
        <v/>
      </c>
      <c r="BX51" s="96" t="str">
        <f>IFERROR(BW51/AB51,"")</f>
        <v/>
      </c>
      <c r="BY51" s="97">
        <f t="shared" ref="BY51:BY56" si="84">SUM(BM51,BP51,BS51,BV51)</f>
        <v>0</v>
      </c>
      <c r="BZ51" s="98" t="str">
        <f>IFERROR(BY51/BF51,"")</f>
        <v/>
      </c>
    </row>
    <row r="52" spans="1:78" s="92" customFormat="1" ht="15" hidden="1" customHeight="1" x14ac:dyDescent="0.25">
      <c r="A52" s="99"/>
      <c r="B52" s="81"/>
      <c r="C52" s="141"/>
      <c r="D52" s="142"/>
      <c r="E52" s="142"/>
      <c r="F52" s="142"/>
      <c r="G52" s="84"/>
      <c r="H52" s="100"/>
      <c r="I52" s="84"/>
      <c r="J52" s="84"/>
      <c r="K52" s="84"/>
      <c r="L52" s="101"/>
      <c r="M52" s="149"/>
      <c r="N52" s="86">
        <f t="shared" si="63"/>
        <v>0</v>
      </c>
      <c r="O52" s="84"/>
      <c r="P52" s="84"/>
      <c r="Q52" s="84"/>
      <c r="R52" s="84"/>
      <c r="S52" s="84"/>
      <c r="T52" s="84"/>
      <c r="U52" s="82">
        <f t="shared" si="64"/>
        <v>0</v>
      </c>
      <c r="V52" s="103" t="str">
        <f t="shared" si="65"/>
        <v/>
      </c>
      <c r="W52" s="150"/>
      <c r="X52" s="104"/>
      <c r="Y52" s="86">
        <f t="shared" si="66"/>
        <v>0</v>
      </c>
      <c r="Z52" s="84"/>
      <c r="AA52" s="84"/>
      <c r="AB52" s="84"/>
      <c r="AC52" s="84"/>
      <c r="AD52" s="84"/>
      <c r="AE52" s="84"/>
      <c r="AF52" s="82">
        <f t="shared" si="67"/>
        <v>0</v>
      </c>
      <c r="AG52" s="103" t="str">
        <f t="shared" si="68"/>
        <v/>
      </c>
      <c r="AH52" s="150"/>
      <c r="AI52" s="104"/>
      <c r="AJ52" s="86">
        <f t="shared" si="69"/>
        <v>0</v>
      </c>
      <c r="AK52" s="84"/>
      <c r="AL52" s="84"/>
      <c r="AM52" s="84"/>
      <c r="AN52" s="84"/>
      <c r="AO52" s="84"/>
      <c r="AP52" s="84"/>
      <c r="AQ52" s="82">
        <f t="shared" si="70"/>
        <v>0</v>
      </c>
      <c r="AR52" s="103" t="str">
        <f t="shared" si="71"/>
        <v/>
      </c>
      <c r="AS52" s="150"/>
      <c r="AT52" s="104"/>
      <c r="AU52" s="86">
        <f t="shared" si="72"/>
        <v>0</v>
      </c>
      <c r="AV52" s="84"/>
      <c r="AW52" s="84"/>
      <c r="AX52" s="84"/>
      <c r="AY52" s="84"/>
      <c r="AZ52" s="84"/>
      <c r="BA52" s="84"/>
      <c r="BB52" s="82">
        <f t="shared" si="73"/>
        <v>0</v>
      </c>
      <c r="BC52" s="103" t="str">
        <f t="shared" si="74"/>
        <v/>
      </c>
      <c r="BD52" s="105"/>
      <c r="BE52" s="104"/>
      <c r="BF52" s="102">
        <f t="shared" si="75"/>
        <v>0</v>
      </c>
      <c r="BG52" s="84">
        <f t="shared" si="76"/>
        <v>0</v>
      </c>
      <c r="BH52" s="106" t="str">
        <f t="shared" ref="BH52:BH53" si="85">IFERROR(BG52/BF52,"")</f>
        <v/>
      </c>
      <c r="BI52" s="151"/>
      <c r="BJ52" s="107"/>
      <c r="BM52" s="108"/>
      <c r="BN52" s="103" t="str">
        <f t="shared" si="77"/>
        <v/>
      </c>
      <c r="BO52" s="109"/>
      <c r="BP52" s="110" t="str">
        <f t="shared" si="78"/>
        <v/>
      </c>
      <c r="BQ52" s="103" t="str">
        <f t="shared" si="79"/>
        <v/>
      </c>
      <c r="BR52" s="109" t="str">
        <f t="shared" si="80"/>
        <v/>
      </c>
      <c r="BS52" s="110"/>
      <c r="BT52" s="103" t="str">
        <f t="shared" si="81"/>
        <v/>
      </c>
      <c r="BU52" s="109"/>
      <c r="BV52" s="111" t="str">
        <f t="shared" si="82"/>
        <v/>
      </c>
      <c r="BW52" s="103" t="str">
        <f t="shared" si="83"/>
        <v/>
      </c>
      <c r="BX52" s="112"/>
      <c r="BY52" s="113">
        <f t="shared" si="84"/>
        <v>0</v>
      </c>
      <c r="BZ52" s="114" t="str">
        <f t="shared" ref="BZ52:BZ57" si="86">IFERROR(BY52/BF52,"")</f>
        <v/>
      </c>
    </row>
    <row r="53" spans="1:78" s="92" customFormat="1" ht="15" hidden="1" customHeight="1" x14ac:dyDescent="0.25">
      <c r="A53" s="99"/>
      <c r="B53" s="81"/>
      <c r="C53" s="141"/>
      <c r="D53" s="142"/>
      <c r="E53" s="142"/>
      <c r="F53" s="142"/>
      <c r="G53" s="84"/>
      <c r="H53" s="100"/>
      <c r="I53" s="84"/>
      <c r="J53" s="84"/>
      <c r="K53" s="84"/>
      <c r="L53" s="101"/>
      <c r="M53" s="149"/>
      <c r="N53" s="86">
        <f t="shared" si="63"/>
        <v>0</v>
      </c>
      <c r="O53" s="84"/>
      <c r="P53" s="84"/>
      <c r="Q53" s="84"/>
      <c r="R53" s="84"/>
      <c r="S53" s="84"/>
      <c r="T53" s="84"/>
      <c r="U53" s="82">
        <f t="shared" si="64"/>
        <v>0</v>
      </c>
      <c r="V53" s="103" t="str">
        <f t="shared" si="65"/>
        <v/>
      </c>
      <c r="W53" s="150"/>
      <c r="X53" s="104"/>
      <c r="Y53" s="86">
        <f t="shared" si="66"/>
        <v>0</v>
      </c>
      <c r="Z53" s="84"/>
      <c r="AA53" s="84"/>
      <c r="AB53" s="84"/>
      <c r="AC53" s="84"/>
      <c r="AD53" s="84"/>
      <c r="AE53" s="84"/>
      <c r="AF53" s="82">
        <f t="shared" si="67"/>
        <v>0</v>
      </c>
      <c r="AG53" s="103" t="str">
        <f t="shared" si="68"/>
        <v/>
      </c>
      <c r="AH53" s="150"/>
      <c r="AI53" s="104"/>
      <c r="AJ53" s="86">
        <f t="shared" si="69"/>
        <v>0</v>
      </c>
      <c r="AK53" s="84"/>
      <c r="AL53" s="84"/>
      <c r="AM53" s="84"/>
      <c r="AN53" s="84"/>
      <c r="AO53" s="84"/>
      <c r="AP53" s="84"/>
      <c r="AQ53" s="82">
        <f t="shared" si="70"/>
        <v>0</v>
      </c>
      <c r="AR53" s="103" t="str">
        <f t="shared" si="71"/>
        <v/>
      </c>
      <c r="AS53" s="150"/>
      <c r="AT53" s="104"/>
      <c r="AU53" s="86">
        <f t="shared" si="72"/>
        <v>0</v>
      </c>
      <c r="AV53" s="84"/>
      <c r="AW53" s="84"/>
      <c r="AX53" s="84"/>
      <c r="AY53" s="84"/>
      <c r="AZ53" s="84"/>
      <c r="BA53" s="84"/>
      <c r="BB53" s="82">
        <f t="shared" si="73"/>
        <v>0</v>
      </c>
      <c r="BC53" s="103" t="str">
        <f t="shared" si="74"/>
        <v/>
      </c>
      <c r="BD53" s="105"/>
      <c r="BE53" s="104"/>
      <c r="BF53" s="102">
        <f t="shared" si="75"/>
        <v>0</v>
      </c>
      <c r="BG53" s="84">
        <f t="shared" si="76"/>
        <v>0</v>
      </c>
      <c r="BH53" s="106" t="str">
        <f t="shared" si="85"/>
        <v/>
      </c>
      <c r="BI53" s="151"/>
      <c r="BJ53" s="107"/>
      <c r="BM53" s="108"/>
      <c r="BN53" s="103" t="str">
        <f t="shared" si="77"/>
        <v/>
      </c>
      <c r="BO53" s="104"/>
      <c r="BP53" s="115" t="str">
        <f t="shared" si="78"/>
        <v/>
      </c>
      <c r="BQ53" s="103" t="str">
        <f t="shared" si="79"/>
        <v/>
      </c>
      <c r="BR53" s="104" t="str">
        <f t="shared" si="80"/>
        <v/>
      </c>
      <c r="BS53" s="115"/>
      <c r="BT53" s="103" t="str">
        <f t="shared" si="81"/>
        <v/>
      </c>
      <c r="BU53" s="104"/>
      <c r="BV53" s="116" t="str">
        <f t="shared" si="82"/>
        <v/>
      </c>
      <c r="BW53" s="103" t="str">
        <f t="shared" si="83"/>
        <v/>
      </c>
      <c r="BX53" s="117"/>
      <c r="BY53" s="113">
        <f t="shared" si="84"/>
        <v>0</v>
      </c>
      <c r="BZ53" s="114" t="str">
        <f t="shared" si="86"/>
        <v/>
      </c>
    </row>
    <row r="54" spans="1:78" s="92" customFormat="1" ht="15" hidden="1" customHeight="1" x14ac:dyDescent="0.25">
      <c r="A54" s="99"/>
      <c r="B54" s="81"/>
      <c r="C54" s="141"/>
      <c r="D54" s="142"/>
      <c r="E54" s="142"/>
      <c r="F54" s="142"/>
      <c r="G54" s="84"/>
      <c r="H54" s="100"/>
      <c r="I54" s="84"/>
      <c r="J54" s="84"/>
      <c r="K54" s="84"/>
      <c r="L54" s="101"/>
      <c r="M54" s="149"/>
      <c r="N54" s="86">
        <f t="shared" si="63"/>
        <v>0</v>
      </c>
      <c r="O54" s="84"/>
      <c r="P54" s="84"/>
      <c r="Q54" s="84"/>
      <c r="R54" s="84"/>
      <c r="S54" s="84"/>
      <c r="T54" s="84"/>
      <c r="U54" s="82">
        <f t="shared" si="64"/>
        <v>0</v>
      </c>
      <c r="V54" s="103" t="str">
        <f t="shared" si="65"/>
        <v/>
      </c>
      <c r="W54" s="150"/>
      <c r="X54" s="104"/>
      <c r="Y54" s="86">
        <f t="shared" si="66"/>
        <v>0</v>
      </c>
      <c r="Z54" s="84"/>
      <c r="AA54" s="84"/>
      <c r="AB54" s="84"/>
      <c r="AC54" s="84"/>
      <c r="AD54" s="84"/>
      <c r="AE54" s="84"/>
      <c r="AF54" s="82">
        <f t="shared" si="67"/>
        <v>0</v>
      </c>
      <c r="AG54" s="103" t="str">
        <f t="shared" si="68"/>
        <v/>
      </c>
      <c r="AH54" s="150"/>
      <c r="AI54" s="104"/>
      <c r="AJ54" s="86">
        <f t="shared" si="69"/>
        <v>0</v>
      </c>
      <c r="AK54" s="84"/>
      <c r="AL54" s="84"/>
      <c r="AM54" s="84"/>
      <c r="AN54" s="84"/>
      <c r="AO54" s="84"/>
      <c r="AP54" s="84"/>
      <c r="AQ54" s="82">
        <f t="shared" si="70"/>
        <v>0</v>
      </c>
      <c r="AR54" s="103" t="str">
        <f>IFERROR(AQ54/AJ54,"")</f>
        <v/>
      </c>
      <c r="AS54" s="150"/>
      <c r="AT54" s="104"/>
      <c r="AU54" s="86">
        <f t="shared" si="72"/>
        <v>0</v>
      </c>
      <c r="AV54" s="84"/>
      <c r="AW54" s="84"/>
      <c r="AX54" s="84"/>
      <c r="AY54" s="84"/>
      <c r="AZ54" s="84"/>
      <c r="BA54" s="84"/>
      <c r="BB54" s="82">
        <f t="shared" si="73"/>
        <v>0</v>
      </c>
      <c r="BC54" s="103" t="str">
        <f t="shared" si="74"/>
        <v/>
      </c>
      <c r="BD54" s="105"/>
      <c r="BE54" s="104"/>
      <c r="BF54" s="102">
        <f t="shared" si="75"/>
        <v>0</v>
      </c>
      <c r="BG54" s="84">
        <f t="shared" si="76"/>
        <v>0</v>
      </c>
      <c r="BH54" s="106" t="str">
        <f>IFERROR(BG54/BF54,"")</f>
        <v/>
      </c>
      <c r="BI54" s="151"/>
      <c r="BJ54" s="107"/>
      <c r="BM54" s="108"/>
      <c r="BN54" s="103" t="str">
        <f t="shared" si="77"/>
        <v/>
      </c>
      <c r="BO54" s="104"/>
      <c r="BP54" s="115" t="str">
        <f t="shared" si="78"/>
        <v/>
      </c>
      <c r="BQ54" s="103" t="str">
        <f t="shared" si="79"/>
        <v/>
      </c>
      <c r="BR54" s="104" t="str">
        <f t="shared" si="80"/>
        <v/>
      </c>
      <c r="BS54" s="115"/>
      <c r="BT54" s="103" t="str">
        <f t="shared" si="81"/>
        <v/>
      </c>
      <c r="BU54" s="104"/>
      <c r="BV54" s="116" t="str">
        <f t="shared" si="82"/>
        <v/>
      </c>
      <c r="BW54" s="103" t="str">
        <f t="shared" si="83"/>
        <v/>
      </c>
      <c r="BX54" s="117"/>
      <c r="BY54" s="113">
        <f t="shared" si="84"/>
        <v>0</v>
      </c>
      <c r="BZ54" s="114" t="str">
        <f t="shared" si="86"/>
        <v/>
      </c>
    </row>
    <row r="55" spans="1:78" s="92" customFormat="1" ht="15" hidden="1" customHeight="1" x14ac:dyDescent="0.25">
      <c r="A55" s="99"/>
      <c r="B55" s="81"/>
      <c r="C55" s="141"/>
      <c r="D55" s="142"/>
      <c r="E55" s="142"/>
      <c r="F55" s="142"/>
      <c r="G55" s="84"/>
      <c r="H55" s="100"/>
      <c r="I55" s="84"/>
      <c r="J55" s="84"/>
      <c r="K55" s="84"/>
      <c r="L55" s="101"/>
      <c r="M55" s="149"/>
      <c r="N55" s="86">
        <f t="shared" si="63"/>
        <v>0</v>
      </c>
      <c r="O55" s="84"/>
      <c r="P55" s="84"/>
      <c r="Q55" s="84"/>
      <c r="R55" s="84"/>
      <c r="S55" s="84"/>
      <c r="T55" s="84"/>
      <c r="U55" s="82">
        <f t="shared" si="64"/>
        <v>0</v>
      </c>
      <c r="V55" s="103" t="str">
        <f t="shared" si="65"/>
        <v/>
      </c>
      <c r="W55" s="150"/>
      <c r="X55" s="104"/>
      <c r="Y55" s="86">
        <f t="shared" si="66"/>
        <v>0</v>
      </c>
      <c r="Z55" s="84"/>
      <c r="AA55" s="84"/>
      <c r="AB55" s="84"/>
      <c r="AC55" s="84"/>
      <c r="AD55" s="84"/>
      <c r="AE55" s="84"/>
      <c r="AF55" s="82">
        <f t="shared" si="67"/>
        <v>0</v>
      </c>
      <c r="AG55" s="103" t="str">
        <f t="shared" si="68"/>
        <v/>
      </c>
      <c r="AH55" s="150"/>
      <c r="AI55" s="104"/>
      <c r="AJ55" s="86">
        <f t="shared" si="69"/>
        <v>0</v>
      </c>
      <c r="AK55" s="84"/>
      <c r="AL55" s="84"/>
      <c r="AM55" s="84"/>
      <c r="AN55" s="84"/>
      <c r="AO55" s="84"/>
      <c r="AP55" s="84"/>
      <c r="AQ55" s="82">
        <f t="shared" si="70"/>
        <v>0</v>
      </c>
      <c r="AR55" s="103" t="str">
        <f>IFERROR(AQ55/AJ55,"")</f>
        <v/>
      </c>
      <c r="AS55" s="150"/>
      <c r="AT55" s="104"/>
      <c r="AU55" s="86">
        <f t="shared" si="72"/>
        <v>0</v>
      </c>
      <c r="AV55" s="84"/>
      <c r="AW55" s="84"/>
      <c r="AX55" s="84"/>
      <c r="AY55" s="84"/>
      <c r="AZ55" s="84"/>
      <c r="BA55" s="84"/>
      <c r="BB55" s="82">
        <f t="shared" si="73"/>
        <v>0</v>
      </c>
      <c r="BC55" s="103" t="str">
        <f t="shared" si="74"/>
        <v/>
      </c>
      <c r="BD55" s="105"/>
      <c r="BE55" s="104"/>
      <c r="BF55" s="102">
        <f t="shared" si="75"/>
        <v>0</v>
      </c>
      <c r="BG55" s="84">
        <f t="shared" si="76"/>
        <v>0</v>
      </c>
      <c r="BH55" s="106" t="str">
        <f>IFERROR(BG55/BF55,"")</f>
        <v/>
      </c>
      <c r="BI55" s="151"/>
      <c r="BJ55" s="107"/>
      <c r="BM55" s="108"/>
      <c r="BN55" s="103" t="str">
        <f t="shared" si="77"/>
        <v/>
      </c>
      <c r="BO55" s="109"/>
      <c r="BP55" s="110" t="str">
        <f t="shared" si="78"/>
        <v/>
      </c>
      <c r="BQ55" s="103" t="str">
        <f t="shared" si="79"/>
        <v/>
      </c>
      <c r="BR55" s="109" t="str">
        <f t="shared" si="80"/>
        <v/>
      </c>
      <c r="BS55" s="110"/>
      <c r="BT55" s="103" t="str">
        <f t="shared" si="81"/>
        <v/>
      </c>
      <c r="BU55" s="109"/>
      <c r="BV55" s="111" t="str">
        <f t="shared" si="82"/>
        <v/>
      </c>
      <c r="BW55" s="103" t="str">
        <f t="shared" si="83"/>
        <v/>
      </c>
      <c r="BX55" s="112"/>
      <c r="BY55" s="113">
        <f t="shared" si="84"/>
        <v>0</v>
      </c>
      <c r="BZ55" s="114" t="str">
        <f t="shared" si="86"/>
        <v/>
      </c>
    </row>
    <row r="56" spans="1:78" s="92" customFormat="1" ht="15" hidden="1" customHeight="1" x14ac:dyDescent="0.25">
      <c r="A56" s="99"/>
      <c r="B56" s="81"/>
      <c r="C56" s="141"/>
      <c r="D56" s="142"/>
      <c r="E56" s="142"/>
      <c r="F56" s="142"/>
      <c r="G56" s="84"/>
      <c r="H56" s="100"/>
      <c r="I56" s="84"/>
      <c r="J56" s="84"/>
      <c r="K56" s="84"/>
      <c r="L56" s="101"/>
      <c r="M56" s="149"/>
      <c r="N56" s="86">
        <f t="shared" si="63"/>
        <v>0</v>
      </c>
      <c r="O56" s="84"/>
      <c r="P56" s="84"/>
      <c r="Q56" s="84"/>
      <c r="R56" s="84"/>
      <c r="S56" s="84"/>
      <c r="T56" s="84"/>
      <c r="U56" s="82">
        <f t="shared" si="64"/>
        <v>0</v>
      </c>
      <c r="V56" s="103" t="str">
        <f t="shared" si="65"/>
        <v/>
      </c>
      <c r="W56" s="150"/>
      <c r="X56" s="104"/>
      <c r="Y56" s="86">
        <f t="shared" si="66"/>
        <v>0</v>
      </c>
      <c r="Z56" s="84"/>
      <c r="AA56" s="84"/>
      <c r="AB56" s="84"/>
      <c r="AC56" s="84"/>
      <c r="AD56" s="84"/>
      <c r="AE56" s="84"/>
      <c r="AF56" s="82">
        <f t="shared" si="67"/>
        <v>0</v>
      </c>
      <c r="AG56" s="103" t="str">
        <f t="shared" si="68"/>
        <v/>
      </c>
      <c r="AH56" s="150"/>
      <c r="AI56" s="104"/>
      <c r="AJ56" s="86">
        <f t="shared" si="69"/>
        <v>0</v>
      </c>
      <c r="AK56" s="84"/>
      <c r="AL56" s="84"/>
      <c r="AM56" s="84"/>
      <c r="AN56" s="84"/>
      <c r="AO56" s="84"/>
      <c r="AP56" s="84"/>
      <c r="AQ56" s="82">
        <f t="shared" si="70"/>
        <v>0</v>
      </c>
      <c r="AR56" s="103" t="str">
        <f t="shared" ref="AR56:AR57" si="87">IFERROR(AQ56/AJ56,"")</f>
        <v/>
      </c>
      <c r="AS56" s="150"/>
      <c r="AT56" s="104"/>
      <c r="AU56" s="86">
        <f t="shared" si="72"/>
        <v>0</v>
      </c>
      <c r="AV56" s="84"/>
      <c r="AW56" s="84"/>
      <c r="AX56" s="84"/>
      <c r="AY56" s="84"/>
      <c r="AZ56" s="84"/>
      <c r="BA56" s="84"/>
      <c r="BB56" s="82">
        <f t="shared" si="73"/>
        <v>0</v>
      </c>
      <c r="BC56" s="103" t="str">
        <f t="shared" si="74"/>
        <v/>
      </c>
      <c r="BD56" s="105"/>
      <c r="BE56" s="104"/>
      <c r="BF56" s="102">
        <f t="shared" si="75"/>
        <v>0</v>
      </c>
      <c r="BG56" s="84">
        <f t="shared" si="76"/>
        <v>0</v>
      </c>
      <c r="BH56" s="106" t="str">
        <f t="shared" ref="BH56:BH57" si="88">IFERROR(BG56/BF56,"")</f>
        <v/>
      </c>
      <c r="BI56" s="151"/>
      <c r="BJ56" s="107"/>
      <c r="BM56" s="108"/>
      <c r="BN56" s="103" t="str">
        <f t="shared" si="77"/>
        <v/>
      </c>
      <c r="BO56" s="109"/>
      <c r="BP56" s="110" t="str">
        <f t="shared" si="78"/>
        <v/>
      </c>
      <c r="BQ56" s="103" t="str">
        <f t="shared" si="79"/>
        <v/>
      </c>
      <c r="BR56" s="109" t="str">
        <f t="shared" si="80"/>
        <v/>
      </c>
      <c r="BS56" s="110"/>
      <c r="BT56" s="103" t="str">
        <f t="shared" si="81"/>
        <v/>
      </c>
      <c r="BU56" s="109"/>
      <c r="BV56" s="111" t="str">
        <f t="shared" si="82"/>
        <v/>
      </c>
      <c r="BW56" s="103" t="str">
        <f t="shared" si="83"/>
        <v/>
      </c>
      <c r="BX56" s="112"/>
      <c r="BY56" s="113">
        <f t="shared" si="84"/>
        <v>0</v>
      </c>
      <c r="BZ56" s="114" t="str">
        <f t="shared" si="86"/>
        <v/>
      </c>
    </row>
    <row r="57" spans="1:78" ht="33" hidden="1" customHeight="1" thickBot="1" x14ac:dyDescent="0.3">
      <c r="A57" s="37"/>
      <c r="B57" s="70"/>
      <c r="C57" s="152"/>
      <c r="D57" s="153"/>
      <c r="E57" s="153"/>
      <c r="F57" s="154" t="s">
        <v>167</v>
      </c>
      <c r="G57" s="155"/>
      <c r="H57" s="156"/>
      <c r="I57" s="155"/>
      <c r="J57" s="155"/>
      <c r="K57" s="155"/>
      <c r="L57" s="157"/>
      <c r="M57" s="158"/>
      <c r="N57" s="159"/>
      <c r="O57" s="155"/>
      <c r="P57" s="155"/>
      <c r="Q57" s="155"/>
      <c r="R57" s="155"/>
      <c r="S57" s="155"/>
      <c r="T57" s="155"/>
      <c r="U57" s="155"/>
      <c r="V57" s="160" t="str">
        <f t="shared" si="65"/>
        <v/>
      </c>
      <c r="W57" s="161"/>
      <c r="X57" s="162"/>
      <c r="Y57" s="159"/>
      <c r="Z57" s="155"/>
      <c r="AA57" s="155"/>
      <c r="AB57" s="155"/>
      <c r="AC57" s="155"/>
      <c r="AD57" s="155"/>
      <c r="AE57" s="155"/>
      <c r="AF57" s="155"/>
      <c r="AG57" s="160" t="str">
        <f t="shared" si="68"/>
        <v/>
      </c>
      <c r="AH57" s="161"/>
      <c r="AI57" s="162"/>
      <c r="AJ57" s="159"/>
      <c r="AK57" s="155"/>
      <c r="AL57" s="155"/>
      <c r="AM57" s="155"/>
      <c r="AN57" s="155"/>
      <c r="AO57" s="155"/>
      <c r="AP57" s="155"/>
      <c r="AQ57" s="155"/>
      <c r="AR57" s="160" t="str">
        <f t="shared" si="87"/>
        <v/>
      </c>
      <c r="AS57" s="163"/>
      <c r="AT57" s="162"/>
      <c r="AU57" s="159"/>
      <c r="AV57" s="155"/>
      <c r="AW57" s="155"/>
      <c r="AX57" s="155"/>
      <c r="AY57" s="155"/>
      <c r="AZ57" s="155"/>
      <c r="BA57" s="155"/>
      <c r="BB57" s="155"/>
      <c r="BC57" s="160" t="str">
        <f t="shared" si="74"/>
        <v/>
      </c>
      <c r="BD57" s="164"/>
      <c r="BE57" s="162"/>
      <c r="BF57" s="181">
        <f t="shared" si="75"/>
        <v>0</v>
      </c>
      <c r="BG57" s="182">
        <f t="shared" si="76"/>
        <v>0</v>
      </c>
      <c r="BH57" s="165" t="str">
        <f t="shared" si="88"/>
        <v/>
      </c>
      <c r="BI57" s="166"/>
      <c r="BJ57" s="44"/>
      <c r="BM57" s="62"/>
      <c r="BN57" s="38" t="str">
        <f t="shared" si="77"/>
        <v/>
      </c>
      <c r="BO57" s="39"/>
      <c r="BP57" s="40" t="str">
        <f t="shared" si="78"/>
        <v/>
      </c>
      <c r="BQ57" s="38" t="str">
        <f t="shared" si="79"/>
        <v/>
      </c>
      <c r="BR57" s="39" t="str">
        <f t="shared" si="80"/>
        <v/>
      </c>
      <c r="BS57" s="40"/>
      <c r="BT57" s="38" t="str">
        <f t="shared" si="81"/>
        <v/>
      </c>
      <c r="BU57" s="39"/>
      <c r="BV57" s="41" t="str">
        <f t="shared" si="82"/>
        <v/>
      </c>
      <c r="BW57" s="38" t="str">
        <f t="shared" si="83"/>
        <v/>
      </c>
      <c r="BX57" s="42"/>
      <c r="BY57" s="43"/>
      <c r="BZ57" s="63" t="str">
        <f t="shared" si="86"/>
        <v/>
      </c>
    </row>
    <row r="58" spans="1:78" ht="16.5" hidden="1" customHeight="1" thickBot="1" x14ac:dyDescent="0.3">
      <c r="A58" s="14"/>
      <c r="B58" s="70"/>
      <c r="C58" s="121"/>
      <c r="D58" s="121"/>
      <c r="E58" s="121"/>
      <c r="F58" s="121"/>
      <c r="G58" s="121"/>
      <c r="H58" s="132"/>
      <c r="I58" s="121"/>
      <c r="J58" s="121"/>
      <c r="K58" s="121"/>
      <c r="L58" s="121"/>
      <c r="M58" s="121"/>
      <c r="N58" s="121"/>
      <c r="O58" s="121"/>
      <c r="P58" s="121"/>
      <c r="Q58" s="121"/>
      <c r="R58" s="121"/>
      <c r="S58" s="121"/>
      <c r="T58" s="121"/>
      <c r="U58" s="133"/>
      <c r="V58" s="133"/>
      <c r="W58" s="121"/>
      <c r="X58" s="121"/>
      <c r="Y58" s="121"/>
      <c r="Z58" s="134"/>
      <c r="AA58" s="134"/>
      <c r="AB58" s="134"/>
      <c r="AC58" s="134"/>
      <c r="AD58" s="134"/>
      <c r="AE58" s="134"/>
      <c r="AF58" s="133"/>
      <c r="AG58" s="133"/>
      <c r="AH58" s="135"/>
      <c r="AI58" s="121"/>
      <c r="AJ58" s="135"/>
      <c r="AK58" s="136"/>
      <c r="AL58" s="136"/>
      <c r="AM58" s="136"/>
      <c r="AN58" s="136"/>
      <c r="AO58" s="136"/>
      <c r="AP58" s="136"/>
      <c r="AQ58" s="133"/>
      <c r="AR58" s="133"/>
      <c r="AS58" s="135"/>
      <c r="AT58" s="121"/>
      <c r="AU58" s="135"/>
      <c r="AV58" s="136"/>
      <c r="AW58" s="136"/>
      <c r="AX58" s="136"/>
      <c r="AY58" s="136"/>
      <c r="AZ58" s="136"/>
      <c r="BA58" s="136"/>
      <c r="BB58" s="133"/>
      <c r="BC58" s="133"/>
      <c r="BD58" s="135"/>
      <c r="BE58" s="121"/>
      <c r="BF58" s="135"/>
      <c r="BG58" s="135"/>
      <c r="BH58" s="135"/>
      <c r="BI58" s="137"/>
      <c r="BJ58" s="15"/>
      <c r="BM58" s="46"/>
      <c r="BN58" s="46"/>
      <c r="BO58" s="46"/>
      <c r="BP58" s="46"/>
      <c r="BQ58" s="46"/>
      <c r="BR58" s="46"/>
      <c r="BS58" s="46"/>
      <c r="BT58" s="46"/>
      <c r="BU58" s="46"/>
      <c r="BV58" s="46"/>
      <c r="BW58" s="46"/>
      <c r="BX58" s="46"/>
      <c r="BY58" s="46"/>
      <c r="BZ58" s="46"/>
    </row>
    <row r="59" spans="1:78" s="176" customFormat="1" ht="12.75" hidden="1" customHeight="1" x14ac:dyDescent="0.2">
      <c r="A59" s="10"/>
      <c r="B59" s="175"/>
      <c r="C59" s="324" t="s">
        <v>230</v>
      </c>
      <c r="D59" s="325"/>
      <c r="E59" s="325"/>
      <c r="F59" s="325"/>
      <c r="G59" s="326" t="s">
        <v>231</v>
      </c>
      <c r="H59" s="327"/>
      <c r="I59" s="327"/>
      <c r="J59" s="327"/>
      <c r="K59" s="327"/>
      <c r="L59" s="327"/>
      <c r="M59" s="328"/>
      <c r="N59" s="361" t="s">
        <v>100</v>
      </c>
      <c r="O59" s="362"/>
      <c r="P59" s="362"/>
      <c r="Q59" s="362"/>
      <c r="R59" s="362"/>
      <c r="S59" s="362"/>
      <c r="T59" s="362"/>
      <c r="U59" s="362"/>
      <c r="V59" s="362"/>
      <c r="W59" s="362"/>
      <c r="X59" s="363"/>
      <c r="Y59" s="175"/>
      <c r="Z59" s="175"/>
      <c r="AA59" s="175"/>
      <c r="AB59" s="175"/>
      <c r="AC59" s="175"/>
      <c r="AD59" s="175"/>
      <c r="AE59" s="175"/>
      <c r="AF59" s="175"/>
      <c r="AG59" s="175"/>
      <c r="AH59" s="175"/>
      <c r="AI59" s="22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2"/>
      <c r="BH59" s="12"/>
      <c r="BI59" s="13"/>
      <c r="BJ59" s="11"/>
      <c r="BM59" s="175"/>
      <c r="BN59" s="175"/>
      <c r="BO59" s="175"/>
      <c r="BP59" s="175"/>
      <c r="BQ59" s="175"/>
      <c r="BR59" s="175"/>
      <c r="BS59" s="175"/>
      <c r="BT59" s="175"/>
      <c r="BU59" s="175"/>
      <c r="BV59" s="175"/>
      <c r="BW59" s="175"/>
      <c r="BX59" s="175"/>
      <c r="BY59" s="175"/>
      <c r="BZ59" s="12"/>
    </row>
    <row r="60" spans="1:78" ht="36.75" hidden="1" customHeight="1" thickBot="1" x14ac:dyDescent="0.3">
      <c r="A60" s="24"/>
      <c r="B60" s="70"/>
      <c r="C60" s="301" t="s">
        <v>87</v>
      </c>
      <c r="D60" s="302"/>
      <c r="E60" s="302"/>
      <c r="F60" s="302"/>
      <c r="G60" s="303" t="str">
        <f>+VLOOKUP(G59,LISTAS!$H$3:$I$10,2,FALSE)</f>
        <v>&lt;Por favor seleccione los objetivos estratégicos asociados al proceso</v>
      </c>
      <c r="H60" s="304"/>
      <c r="I60" s="304"/>
      <c r="J60" s="304"/>
      <c r="K60" s="304"/>
      <c r="L60" s="304"/>
      <c r="M60" s="305"/>
      <c r="N60" s="364" t="s">
        <v>93</v>
      </c>
      <c r="O60" s="344"/>
      <c r="P60" s="344"/>
      <c r="Q60" s="344"/>
      <c r="R60" s="344"/>
      <c r="S60" s="344" t="s">
        <v>94</v>
      </c>
      <c r="T60" s="344"/>
      <c r="U60" s="344"/>
      <c r="V60" s="344"/>
      <c r="W60" s="201" t="s">
        <v>95</v>
      </c>
      <c r="X60" s="179" t="s">
        <v>96</v>
      </c>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24"/>
      <c r="BI60" s="24"/>
      <c r="BM60" s="64">
        <f>SUM(BM64:BM72)</f>
        <v>0</v>
      </c>
      <c r="BN60" s="64"/>
      <c r="BO60" s="64"/>
      <c r="BP60" s="64">
        <f>SUM(BP64:BP72)</f>
        <v>0</v>
      </c>
      <c r="BQ60" s="64"/>
      <c r="BR60" s="64"/>
      <c r="BS60" s="64">
        <f>SUM(BS64:BS72)</f>
        <v>0</v>
      </c>
      <c r="BT60" s="64"/>
      <c r="BU60" s="64"/>
      <c r="BV60" s="64">
        <f>SUM(BV64:BV72)</f>
        <v>0</v>
      </c>
      <c r="BW60" s="64"/>
      <c r="BX60" s="64"/>
      <c r="BY60" s="64">
        <f>SUM(BY64:BY72)</f>
        <v>0</v>
      </c>
      <c r="BZ60" s="64"/>
    </row>
    <row r="61" spans="1:78" ht="24" hidden="1" customHeight="1" thickBot="1" x14ac:dyDescent="0.3">
      <c r="A61" s="24"/>
      <c r="B61" s="70" t="str">
        <f>+VLOOKUP($G$10,LISTAS!$B$47:$D$65,2,FALSE)</f>
        <v>OBJ_6</v>
      </c>
      <c r="C61" s="301" t="s">
        <v>168</v>
      </c>
      <c r="D61" s="302"/>
      <c r="E61" s="302"/>
      <c r="F61" s="302"/>
      <c r="G61" s="306"/>
      <c r="H61" s="306"/>
      <c r="I61" s="306"/>
      <c r="J61" s="306"/>
      <c r="K61" s="306"/>
      <c r="L61" s="306"/>
      <c r="M61" s="307"/>
      <c r="N61" s="370"/>
      <c r="O61" s="349"/>
      <c r="P61" s="349"/>
      <c r="Q61" s="349"/>
      <c r="R61" s="349"/>
      <c r="S61" s="349"/>
      <c r="T61" s="349"/>
      <c r="U61" s="349"/>
      <c r="V61" s="349"/>
      <c r="W61" s="349"/>
      <c r="X61" s="351"/>
      <c r="Y61" s="26"/>
      <c r="Z61" s="26"/>
      <c r="AA61" s="26"/>
      <c r="AB61" s="26"/>
      <c r="AC61" s="26"/>
      <c r="AD61" s="26"/>
      <c r="AE61" s="26"/>
      <c r="AF61" s="14"/>
      <c r="AG61" s="26"/>
      <c r="AH61" s="26"/>
      <c r="AI61" s="26"/>
      <c r="AJ61" s="26"/>
      <c r="AK61" s="26"/>
      <c r="AL61" s="26"/>
      <c r="AM61" s="26"/>
      <c r="AN61" s="26"/>
      <c r="AO61" s="26"/>
      <c r="AP61" s="26"/>
      <c r="AQ61" s="14"/>
      <c r="AR61" s="26"/>
      <c r="AS61" s="26"/>
      <c r="AT61" s="26"/>
      <c r="AU61" s="26"/>
      <c r="AV61" s="26"/>
      <c r="AW61" s="26"/>
      <c r="AX61" s="26"/>
      <c r="AY61" s="26"/>
      <c r="AZ61" s="26"/>
      <c r="BA61" s="26"/>
      <c r="BB61" s="14"/>
      <c r="BC61" s="26"/>
      <c r="BD61" s="26"/>
      <c r="BE61" s="26"/>
      <c r="BF61" s="26"/>
      <c r="BG61" s="26"/>
      <c r="BH61" s="26"/>
      <c r="BI61" s="26"/>
      <c r="BJ61" s="25"/>
      <c r="BM61" s="308" t="s">
        <v>108</v>
      </c>
      <c r="BN61" s="309"/>
      <c r="BO61" s="309"/>
      <c r="BP61" s="309"/>
      <c r="BQ61" s="309"/>
      <c r="BR61" s="309"/>
      <c r="BS61" s="309"/>
      <c r="BT61" s="309"/>
      <c r="BU61" s="309"/>
      <c r="BV61" s="309"/>
      <c r="BW61" s="309"/>
      <c r="BX61" s="309"/>
      <c r="BY61" s="309"/>
      <c r="BZ61" s="310"/>
    </row>
    <row r="62" spans="1:78" ht="24" hidden="1" customHeight="1" thickBot="1" x14ac:dyDescent="0.3">
      <c r="A62" s="24"/>
      <c r="B62" s="70" t="str">
        <f>+VLOOKUP($G$11,LISTAS!$B$112:$D$132,2,FALSE)</f>
        <v>PROD_OBJ_6</v>
      </c>
      <c r="C62" s="331" t="s">
        <v>166</v>
      </c>
      <c r="D62" s="332"/>
      <c r="E62" s="332"/>
      <c r="F62" s="333"/>
      <c r="G62" s="334"/>
      <c r="H62" s="335"/>
      <c r="I62" s="335"/>
      <c r="J62" s="335"/>
      <c r="K62" s="335"/>
      <c r="L62" s="335"/>
      <c r="M62" s="336"/>
      <c r="N62" s="371"/>
      <c r="O62" s="372"/>
      <c r="P62" s="372"/>
      <c r="Q62" s="372"/>
      <c r="R62" s="372"/>
      <c r="S62" s="372"/>
      <c r="T62" s="372"/>
      <c r="U62" s="372"/>
      <c r="V62" s="372"/>
      <c r="W62" s="372"/>
      <c r="X62" s="373"/>
      <c r="Y62" s="26"/>
      <c r="Z62" s="26"/>
      <c r="AA62" s="26"/>
      <c r="AB62" s="26"/>
      <c r="AC62" s="26"/>
      <c r="AD62" s="26"/>
      <c r="AE62" s="26"/>
      <c r="AF62" s="14"/>
      <c r="AG62" s="26"/>
      <c r="AH62" s="26"/>
      <c r="AI62" s="26"/>
      <c r="AJ62" s="26"/>
      <c r="AK62" s="26"/>
      <c r="AL62" s="26"/>
      <c r="AM62" s="26"/>
      <c r="AN62" s="26"/>
      <c r="AO62" s="26"/>
      <c r="AP62" s="26"/>
      <c r="AQ62" s="14"/>
      <c r="AR62" s="26"/>
      <c r="AS62" s="26"/>
      <c r="AT62" s="26"/>
      <c r="AU62" s="26"/>
      <c r="AV62" s="26"/>
      <c r="AW62" s="26"/>
      <c r="AX62" s="26"/>
      <c r="AY62" s="26"/>
      <c r="AZ62" s="26"/>
      <c r="BA62" s="26"/>
      <c r="BB62" s="14"/>
      <c r="BC62" s="26"/>
      <c r="BD62" s="26"/>
      <c r="BE62" s="26"/>
      <c r="BF62" s="26"/>
      <c r="BG62" s="26"/>
      <c r="BH62" s="26"/>
      <c r="BI62" s="26"/>
      <c r="BJ62" s="25"/>
      <c r="BM62" s="77"/>
      <c r="BN62" s="78"/>
      <c r="BO62" s="78"/>
      <c r="BP62" s="78"/>
      <c r="BQ62" s="78"/>
      <c r="BR62" s="78"/>
      <c r="BS62" s="78"/>
      <c r="BT62" s="78"/>
      <c r="BU62" s="78"/>
      <c r="BV62" s="78"/>
      <c r="BW62" s="78"/>
      <c r="BX62" s="78"/>
      <c r="BY62" s="78"/>
      <c r="BZ62" s="79"/>
    </row>
    <row r="63" spans="1:78" ht="23.25" hidden="1" customHeight="1" x14ac:dyDescent="0.25">
      <c r="A63" s="27"/>
      <c r="B63" s="70"/>
      <c r="C63" s="317" t="s">
        <v>173</v>
      </c>
      <c r="D63" s="319" t="s">
        <v>173</v>
      </c>
      <c r="E63" s="319" t="s">
        <v>32</v>
      </c>
      <c r="F63" s="319" t="s">
        <v>10</v>
      </c>
      <c r="G63" s="319" t="s">
        <v>106</v>
      </c>
      <c r="H63" s="319" t="s">
        <v>86</v>
      </c>
      <c r="I63" s="319" t="s">
        <v>89</v>
      </c>
      <c r="J63" s="319" t="s">
        <v>88</v>
      </c>
      <c r="K63" s="319" t="s">
        <v>174</v>
      </c>
      <c r="L63" s="288" t="s">
        <v>33</v>
      </c>
      <c r="M63" s="289"/>
      <c r="N63" s="138"/>
      <c r="O63" s="290" t="s">
        <v>14</v>
      </c>
      <c r="P63" s="291"/>
      <c r="Q63" s="290" t="s">
        <v>15</v>
      </c>
      <c r="R63" s="291"/>
      <c r="S63" s="292" t="s">
        <v>16</v>
      </c>
      <c r="T63" s="292"/>
      <c r="U63" s="139"/>
      <c r="V63" s="139"/>
      <c r="W63" s="167" t="s">
        <v>34</v>
      </c>
      <c r="X63" s="140"/>
      <c r="Y63" s="138"/>
      <c r="Z63" s="292" t="s">
        <v>22</v>
      </c>
      <c r="AA63" s="292"/>
      <c r="AB63" s="292" t="s">
        <v>23</v>
      </c>
      <c r="AC63" s="292"/>
      <c r="AD63" s="292" t="s">
        <v>24</v>
      </c>
      <c r="AE63" s="292"/>
      <c r="AF63" s="139"/>
      <c r="AG63" s="139"/>
      <c r="AH63" s="139" t="s">
        <v>35</v>
      </c>
      <c r="AI63" s="140"/>
      <c r="AJ63" s="138"/>
      <c r="AK63" s="339" t="s">
        <v>25</v>
      </c>
      <c r="AL63" s="339"/>
      <c r="AM63" s="339" t="s">
        <v>26</v>
      </c>
      <c r="AN63" s="339"/>
      <c r="AO63" s="339" t="s">
        <v>27</v>
      </c>
      <c r="AP63" s="339"/>
      <c r="AQ63" s="139"/>
      <c r="AR63" s="139"/>
      <c r="AS63" s="139" t="s">
        <v>36</v>
      </c>
      <c r="AT63" s="140"/>
      <c r="AU63" s="139"/>
      <c r="AV63" s="321" t="s">
        <v>28</v>
      </c>
      <c r="AW63" s="340"/>
      <c r="AX63" s="321" t="s">
        <v>29</v>
      </c>
      <c r="AY63" s="340"/>
      <c r="AZ63" s="321" t="s">
        <v>30</v>
      </c>
      <c r="BA63" s="322"/>
      <c r="BB63" s="139"/>
      <c r="BC63" s="139"/>
      <c r="BD63" s="139" t="s">
        <v>37</v>
      </c>
      <c r="BE63" s="140"/>
      <c r="BF63" s="138"/>
      <c r="BG63" s="139"/>
      <c r="BH63" s="139" t="s">
        <v>38</v>
      </c>
      <c r="BI63" s="299" t="s">
        <v>107</v>
      </c>
      <c r="BJ63" s="28"/>
      <c r="BM63" s="293" t="s">
        <v>34</v>
      </c>
      <c r="BN63" s="294"/>
      <c r="BO63" s="295"/>
      <c r="BP63" s="296" t="s">
        <v>35</v>
      </c>
      <c r="BQ63" s="294"/>
      <c r="BR63" s="295"/>
      <c r="BS63" s="296" t="s">
        <v>36</v>
      </c>
      <c r="BT63" s="294"/>
      <c r="BU63" s="295"/>
      <c r="BV63" s="296" t="s">
        <v>37</v>
      </c>
      <c r="BW63" s="294"/>
      <c r="BX63" s="295"/>
      <c r="BY63" s="296" t="s">
        <v>38</v>
      </c>
      <c r="BZ63" s="297"/>
    </row>
    <row r="64" spans="1:78" ht="25.5" hidden="1" customHeight="1" x14ac:dyDescent="0.25">
      <c r="A64" s="27"/>
      <c r="B64" s="70"/>
      <c r="C64" s="318"/>
      <c r="D64" s="320"/>
      <c r="E64" s="320"/>
      <c r="F64" s="320"/>
      <c r="G64" s="320"/>
      <c r="H64" s="320"/>
      <c r="I64" s="320"/>
      <c r="J64" s="320"/>
      <c r="K64" s="320"/>
      <c r="L64" s="29" t="s">
        <v>11</v>
      </c>
      <c r="M64" s="30" t="s">
        <v>12</v>
      </c>
      <c r="N64" s="31" t="s">
        <v>13</v>
      </c>
      <c r="O64" s="32" t="s">
        <v>171</v>
      </c>
      <c r="P64" s="32" t="s">
        <v>172</v>
      </c>
      <c r="Q64" s="32" t="s">
        <v>171</v>
      </c>
      <c r="R64" s="32" t="s">
        <v>172</v>
      </c>
      <c r="S64" s="177" t="s">
        <v>171</v>
      </c>
      <c r="T64" s="177" t="s">
        <v>172</v>
      </c>
      <c r="U64" s="32" t="s">
        <v>17</v>
      </c>
      <c r="V64" s="59" t="s">
        <v>199</v>
      </c>
      <c r="W64" s="32" t="s">
        <v>18</v>
      </c>
      <c r="X64" s="33" t="s">
        <v>85</v>
      </c>
      <c r="Y64" s="31" t="s">
        <v>13</v>
      </c>
      <c r="Z64" s="177" t="s">
        <v>171</v>
      </c>
      <c r="AA64" s="177" t="s">
        <v>172</v>
      </c>
      <c r="AB64" s="177" t="s">
        <v>171</v>
      </c>
      <c r="AC64" s="177" t="s">
        <v>172</v>
      </c>
      <c r="AD64" s="177" t="s">
        <v>171</v>
      </c>
      <c r="AE64" s="177" t="s">
        <v>172</v>
      </c>
      <c r="AF64" s="32" t="s">
        <v>17</v>
      </c>
      <c r="AG64" s="59" t="s">
        <v>199</v>
      </c>
      <c r="AH64" s="32" t="s">
        <v>18</v>
      </c>
      <c r="AI64" s="33" t="s">
        <v>85</v>
      </c>
      <c r="AJ64" s="31" t="s">
        <v>13</v>
      </c>
      <c r="AK64" s="177" t="s">
        <v>171</v>
      </c>
      <c r="AL64" s="177" t="s">
        <v>172</v>
      </c>
      <c r="AM64" s="177" t="s">
        <v>171</v>
      </c>
      <c r="AN64" s="177" t="s">
        <v>172</v>
      </c>
      <c r="AO64" s="177" t="s">
        <v>171</v>
      </c>
      <c r="AP64" s="177" t="s">
        <v>172</v>
      </c>
      <c r="AQ64" s="32" t="s">
        <v>17</v>
      </c>
      <c r="AR64" s="59" t="s">
        <v>199</v>
      </c>
      <c r="AS64" s="33" t="s">
        <v>85</v>
      </c>
      <c r="AT64" s="33" t="s">
        <v>85</v>
      </c>
      <c r="AU64" s="34" t="s">
        <v>13</v>
      </c>
      <c r="AV64" s="32" t="s">
        <v>171</v>
      </c>
      <c r="AW64" s="32" t="s">
        <v>172</v>
      </c>
      <c r="AX64" s="32" t="s">
        <v>171</v>
      </c>
      <c r="AY64" s="32" t="s">
        <v>172</v>
      </c>
      <c r="AZ64" s="32" t="s">
        <v>171</v>
      </c>
      <c r="BA64" s="32" t="s">
        <v>172</v>
      </c>
      <c r="BB64" s="32" t="s">
        <v>17</v>
      </c>
      <c r="BC64" s="59" t="s">
        <v>199</v>
      </c>
      <c r="BD64" s="32" t="s">
        <v>18</v>
      </c>
      <c r="BE64" s="33" t="s">
        <v>85</v>
      </c>
      <c r="BF64" s="31" t="s">
        <v>13</v>
      </c>
      <c r="BG64" s="35" t="s">
        <v>17</v>
      </c>
      <c r="BH64" s="59" t="s">
        <v>199</v>
      </c>
      <c r="BI64" s="300"/>
      <c r="BJ64" s="28"/>
      <c r="BM64" s="60" t="s">
        <v>19</v>
      </c>
      <c r="BN64" s="32" t="s">
        <v>20</v>
      </c>
      <c r="BO64" s="33" t="s">
        <v>21</v>
      </c>
      <c r="BP64" s="32" t="s">
        <v>19</v>
      </c>
      <c r="BQ64" s="32" t="s">
        <v>20</v>
      </c>
      <c r="BR64" s="33" t="s">
        <v>21</v>
      </c>
      <c r="BS64" s="32" t="s">
        <v>19</v>
      </c>
      <c r="BT64" s="32" t="s">
        <v>20</v>
      </c>
      <c r="BU64" s="33" t="s">
        <v>21</v>
      </c>
      <c r="BV64" s="32" t="s">
        <v>19</v>
      </c>
      <c r="BW64" s="32" t="s">
        <v>20</v>
      </c>
      <c r="BX64" s="30" t="s">
        <v>21</v>
      </c>
      <c r="BY64" s="36" t="s">
        <v>19</v>
      </c>
      <c r="BZ64" s="61" t="s">
        <v>31</v>
      </c>
    </row>
    <row r="65" spans="1:78" s="92" customFormat="1" ht="15" hidden="1" customHeight="1" x14ac:dyDescent="0.25">
      <c r="A65" s="80"/>
      <c r="B65" s="81"/>
      <c r="C65" s="141"/>
      <c r="D65" s="142"/>
      <c r="E65" s="143"/>
      <c r="F65" s="143"/>
      <c r="G65" s="82"/>
      <c r="H65" s="83"/>
      <c r="I65" s="82"/>
      <c r="J65" s="82"/>
      <c r="K65" s="84"/>
      <c r="L65" s="85"/>
      <c r="M65" s="144"/>
      <c r="N65" s="86">
        <f t="shared" ref="N65:N70" si="89">SUM(O65,Q65,S65)</f>
        <v>0</v>
      </c>
      <c r="O65" s="82"/>
      <c r="P65" s="82"/>
      <c r="Q65" s="82"/>
      <c r="R65" s="82"/>
      <c r="S65" s="82"/>
      <c r="T65" s="82"/>
      <c r="U65" s="82">
        <f t="shared" ref="U65:U70" si="90">SUM(P65,R65,T65)</f>
        <v>0</v>
      </c>
      <c r="V65" s="87" t="str">
        <f t="shared" ref="V65:V71" si="91">IFERROR(U65/N65,"")</f>
        <v/>
      </c>
      <c r="W65" s="145"/>
      <c r="X65" s="88"/>
      <c r="Y65" s="86">
        <f t="shared" ref="Y65:Y70" si="92">SUM(Z65,AB65,AD65)</f>
        <v>0</v>
      </c>
      <c r="Z65" s="82"/>
      <c r="AA65" s="82"/>
      <c r="AB65" s="82"/>
      <c r="AC65" s="82"/>
      <c r="AD65" s="82"/>
      <c r="AE65" s="82"/>
      <c r="AF65" s="82">
        <f t="shared" ref="AF65:AF70" si="93">SUM(AA65,AC65,AE65)</f>
        <v>0</v>
      </c>
      <c r="AG65" s="87" t="str">
        <f t="shared" ref="AG65:AG71" si="94">IFERROR(AF65/Y65,"")</f>
        <v/>
      </c>
      <c r="AH65" s="146"/>
      <c r="AI65" s="88"/>
      <c r="AJ65" s="86">
        <f t="shared" ref="AJ65:AJ70" si="95">SUM(AK65,AM65,AO65)</f>
        <v>0</v>
      </c>
      <c r="AK65" s="82"/>
      <c r="AL65" s="82"/>
      <c r="AM65" s="82"/>
      <c r="AN65" s="82"/>
      <c r="AO65" s="82"/>
      <c r="AP65" s="82"/>
      <c r="AQ65" s="82">
        <f t="shared" ref="AQ65:AQ70" si="96">SUM(AL65,AN65,AP65)</f>
        <v>0</v>
      </c>
      <c r="AR65" s="87" t="str">
        <f t="shared" ref="AR65:AR67" si="97">IFERROR(AQ65/AJ65,"")</f>
        <v/>
      </c>
      <c r="AS65" s="147"/>
      <c r="AT65" s="88"/>
      <c r="AU65" s="86">
        <f t="shared" ref="AU65:AU70" si="98">SUM(AV65,AX65,AZ65)</f>
        <v>0</v>
      </c>
      <c r="AV65" s="82"/>
      <c r="AW65" s="82"/>
      <c r="AX65" s="82"/>
      <c r="AY65" s="82"/>
      <c r="AZ65" s="82"/>
      <c r="BA65" s="82"/>
      <c r="BB65" s="82">
        <f t="shared" ref="BB65:BB70" si="99">SUM(AW65,AY65,BA65)</f>
        <v>0</v>
      </c>
      <c r="BC65" s="87" t="str">
        <f t="shared" ref="BC65:BC71" si="100">IFERROR(BB65/AU65,"")</f>
        <v/>
      </c>
      <c r="BD65" s="89"/>
      <c r="BE65" s="88"/>
      <c r="BF65" s="86">
        <f>+SUM(N65,Y65,AJ65,AU65)</f>
        <v>0</v>
      </c>
      <c r="BG65" s="82">
        <f>+SUM(U65,AF65,AQ65,BB65)</f>
        <v>0</v>
      </c>
      <c r="BH65" s="90" t="str">
        <f>IFERROR(BG65/BF65,"")</f>
        <v/>
      </c>
      <c r="BI65" s="148"/>
      <c r="BJ65" s="91"/>
      <c r="BM65" s="93"/>
      <c r="BN65" s="87" t="str">
        <f t="shared" ref="BN65:BN71" si="101">IFERROR(BM65/N65,"")</f>
        <v/>
      </c>
      <c r="BO65" s="88"/>
      <c r="BP65" s="94" t="str">
        <f t="shared" ref="BP65:BP71" si="102">IFERROR(BO65/Q65,"")</f>
        <v/>
      </c>
      <c r="BQ65" s="87" t="str">
        <f t="shared" ref="BQ65:BQ71" si="103">IFERROR(BP65/Y65,"")</f>
        <v/>
      </c>
      <c r="BR65" s="88" t="str">
        <f t="shared" ref="BR65:BR71" si="104">IFERROR(BQ65/U65,"")</f>
        <v/>
      </c>
      <c r="BS65" s="94"/>
      <c r="BT65" s="87" t="str">
        <f t="shared" ref="BT65:BT71" si="105">IFERROR(BS65/AJ65,"")</f>
        <v/>
      </c>
      <c r="BU65" s="88"/>
      <c r="BV65" s="95" t="str">
        <f t="shared" ref="BV65:BV71" si="106">IFERROR(BU65/Y65,"")</f>
        <v/>
      </c>
      <c r="BW65" s="87" t="str">
        <f t="shared" ref="BW65:BW71" si="107">IFERROR(BV65/AU65,"")</f>
        <v/>
      </c>
      <c r="BX65" s="96" t="str">
        <f>IFERROR(BW65/AB65,"")</f>
        <v/>
      </c>
      <c r="BY65" s="97">
        <f t="shared" ref="BY65:BY70" si="108">SUM(BM65,BP65,BS65,BV65)</f>
        <v>0</v>
      </c>
      <c r="BZ65" s="98" t="str">
        <f>IFERROR(BY65/BF65,"")</f>
        <v/>
      </c>
    </row>
    <row r="66" spans="1:78" s="92" customFormat="1" ht="15" hidden="1" customHeight="1" x14ac:dyDescent="0.25">
      <c r="A66" s="99"/>
      <c r="B66" s="81"/>
      <c r="C66" s="141"/>
      <c r="D66" s="142"/>
      <c r="E66" s="142"/>
      <c r="F66" s="142"/>
      <c r="G66" s="84"/>
      <c r="H66" s="100"/>
      <c r="I66" s="84"/>
      <c r="J66" s="84"/>
      <c r="K66" s="84"/>
      <c r="L66" s="101"/>
      <c r="M66" s="149"/>
      <c r="N66" s="86">
        <f t="shared" si="89"/>
        <v>0</v>
      </c>
      <c r="O66" s="84"/>
      <c r="P66" s="84"/>
      <c r="Q66" s="84"/>
      <c r="R66" s="84"/>
      <c r="S66" s="84"/>
      <c r="T66" s="84"/>
      <c r="U66" s="82">
        <f t="shared" si="90"/>
        <v>0</v>
      </c>
      <c r="V66" s="103" t="str">
        <f t="shared" si="91"/>
        <v/>
      </c>
      <c r="W66" s="150"/>
      <c r="X66" s="104"/>
      <c r="Y66" s="86">
        <f t="shared" si="92"/>
        <v>0</v>
      </c>
      <c r="Z66" s="84"/>
      <c r="AA66" s="84"/>
      <c r="AB66" s="84"/>
      <c r="AC66" s="84"/>
      <c r="AD66" s="84"/>
      <c r="AE66" s="84"/>
      <c r="AF66" s="82">
        <f t="shared" si="93"/>
        <v>0</v>
      </c>
      <c r="AG66" s="103" t="str">
        <f t="shared" si="94"/>
        <v/>
      </c>
      <c r="AH66" s="150"/>
      <c r="AI66" s="104"/>
      <c r="AJ66" s="86">
        <f t="shared" si="95"/>
        <v>0</v>
      </c>
      <c r="AK66" s="84"/>
      <c r="AL66" s="84"/>
      <c r="AM66" s="84"/>
      <c r="AN66" s="84"/>
      <c r="AO66" s="84"/>
      <c r="AP66" s="84"/>
      <c r="AQ66" s="82">
        <f t="shared" si="96"/>
        <v>0</v>
      </c>
      <c r="AR66" s="103" t="str">
        <f t="shared" si="97"/>
        <v/>
      </c>
      <c r="AS66" s="150"/>
      <c r="AT66" s="104"/>
      <c r="AU66" s="86">
        <f t="shared" si="98"/>
        <v>0</v>
      </c>
      <c r="AV66" s="84"/>
      <c r="AW66" s="84"/>
      <c r="AX66" s="84"/>
      <c r="AY66" s="84"/>
      <c r="AZ66" s="84"/>
      <c r="BA66" s="84"/>
      <c r="BB66" s="82">
        <f t="shared" si="99"/>
        <v>0</v>
      </c>
      <c r="BC66" s="103" t="str">
        <f t="shared" si="100"/>
        <v/>
      </c>
      <c r="BD66" s="105"/>
      <c r="BE66" s="104"/>
      <c r="BF66" s="102">
        <f t="shared" ref="BF66:BF71" si="109">+SUM(N66,Y66,AJ66,AU66)</f>
        <v>0</v>
      </c>
      <c r="BG66" s="84">
        <f t="shared" ref="BG66:BG71" si="110">+SUM(U66,AF66,AQ66,BB66)</f>
        <v>0</v>
      </c>
      <c r="BH66" s="106" t="str">
        <f t="shared" ref="BH66:BH67" si="111">IFERROR(BG66/BF66,"")</f>
        <v/>
      </c>
      <c r="BI66" s="151"/>
      <c r="BJ66" s="107"/>
      <c r="BM66" s="108"/>
      <c r="BN66" s="103" t="str">
        <f t="shared" si="101"/>
        <v/>
      </c>
      <c r="BO66" s="109"/>
      <c r="BP66" s="110" t="str">
        <f t="shared" si="102"/>
        <v/>
      </c>
      <c r="BQ66" s="103" t="str">
        <f t="shared" si="103"/>
        <v/>
      </c>
      <c r="BR66" s="109" t="str">
        <f t="shared" si="104"/>
        <v/>
      </c>
      <c r="BS66" s="110"/>
      <c r="BT66" s="103" t="str">
        <f t="shared" si="105"/>
        <v/>
      </c>
      <c r="BU66" s="109"/>
      <c r="BV66" s="111" t="str">
        <f t="shared" si="106"/>
        <v/>
      </c>
      <c r="BW66" s="103" t="str">
        <f t="shared" si="107"/>
        <v/>
      </c>
      <c r="BX66" s="112"/>
      <c r="BY66" s="113">
        <f t="shared" si="108"/>
        <v>0</v>
      </c>
      <c r="BZ66" s="114" t="str">
        <f t="shared" ref="BZ66:BZ71" si="112">IFERROR(BY66/BF66,"")</f>
        <v/>
      </c>
    </row>
    <row r="67" spans="1:78" s="92" customFormat="1" ht="15" hidden="1" customHeight="1" x14ac:dyDescent="0.25">
      <c r="A67" s="99"/>
      <c r="B67" s="81"/>
      <c r="C67" s="141"/>
      <c r="D67" s="142"/>
      <c r="E67" s="142"/>
      <c r="F67" s="142"/>
      <c r="G67" s="84"/>
      <c r="H67" s="100"/>
      <c r="I67" s="84"/>
      <c r="J67" s="84"/>
      <c r="K67" s="84"/>
      <c r="L67" s="101"/>
      <c r="M67" s="149"/>
      <c r="N67" s="86">
        <f t="shared" si="89"/>
        <v>0</v>
      </c>
      <c r="O67" s="84"/>
      <c r="P67" s="84"/>
      <c r="Q67" s="84"/>
      <c r="R67" s="84"/>
      <c r="S67" s="84"/>
      <c r="T67" s="84"/>
      <c r="U67" s="82">
        <f t="shared" si="90"/>
        <v>0</v>
      </c>
      <c r="V67" s="103" t="str">
        <f t="shared" si="91"/>
        <v/>
      </c>
      <c r="W67" s="150"/>
      <c r="X67" s="104"/>
      <c r="Y67" s="86">
        <f t="shared" si="92"/>
        <v>0</v>
      </c>
      <c r="Z67" s="84"/>
      <c r="AA67" s="84"/>
      <c r="AB67" s="84"/>
      <c r="AC67" s="84"/>
      <c r="AD67" s="84"/>
      <c r="AE67" s="84"/>
      <c r="AF67" s="82">
        <f t="shared" si="93"/>
        <v>0</v>
      </c>
      <c r="AG67" s="103" t="str">
        <f t="shared" si="94"/>
        <v/>
      </c>
      <c r="AH67" s="150"/>
      <c r="AI67" s="104"/>
      <c r="AJ67" s="86">
        <f t="shared" si="95"/>
        <v>0</v>
      </c>
      <c r="AK67" s="84"/>
      <c r="AL67" s="84"/>
      <c r="AM67" s="84"/>
      <c r="AN67" s="84"/>
      <c r="AO67" s="84"/>
      <c r="AP67" s="84"/>
      <c r="AQ67" s="82">
        <f t="shared" si="96"/>
        <v>0</v>
      </c>
      <c r="AR67" s="103" t="str">
        <f t="shared" si="97"/>
        <v/>
      </c>
      <c r="AS67" s="150"/>
      <c r="AT67" s="104"/>
      <c r="AU67" s="86">
        <f t="shared" si="98"/>
        <v>0</v>
      </c>
      <c r="AV67" s="84"/>
      <c r="AW67" s="84"/>
      <c r="AX67" s="84"/>
      <c r="AY67" s="84"/>
      <c r="AZ67" s="84"/>
      <c r="BA67" s="84"/>
      <c r="BB67" s="82">
        <f t="shared" si="99"/>
        <v>0</v>
      </c>
      <c r="BC67" s="103" t="str">
        <f t="shared" si="100"/>
        <v/>
      </c>
      <c r="BD67" s="105"/>
      <c r="BE67" s="104"/>
      <c r="BF67" s="102">
        <f t="shared" si="109"/>
        <v>0</v>
      </c>
      <c r="BG67" s="84">
        <f t="shared" si="110"/>
        <v>0</v>
      </c>
      <c r="BH67" s="106" t="str">
        <f t="shared" si="111"/>
        <v/>
      </c>
      <c r="BI67" s="151"/>
      <c r="BJ67" s="107"/>
      <c r="BM67" s="108"/>
      <c r="BN67" s="103" t="str">
        <f t="shared" si="101"/>
        <v/>
      </c>
      <c r="BO67" s="104"/>
      <c r="BP67" s="115" t="str">
        <f t="shared" si="102"/>
        <v/>
      </c>
      <c r="BQ67" s="103" t="str">
        <f t="shared" si="103"/>
        <v/>
      </c>
      <c r="BR67" s="104" t="str">
        <f t="shared" si="104"/>
        <v/>
      </c>
      <c r="BS67" s="115"/>
      <c r="BT67" s="103" t="str">
        <f t="shared" si="105"/>
        <v/>
      </c>
      <c r="BU67" s="104"/>
      <c r="BV67" s="116" t="str">
        <f t="shared" si="106"/>
        <v/>
      </c>
      <c r="BW67" s="103" t="str">
        <f t="shared" si="107"/>
        <v/>
      </c>
      <c r="BX67" s="117"/>
      <c r="BY67" s="113">
        <f t="shared" si="108"/>
        <v>0</v>
      </c>
      <c r="BZ67" s="114" t="str">
        <f t="shared" si="112"/>
        <v/>
      </c>
    </row>
    <row r="68" spans="1:78" s="92" customFormat="1" ht="15" hidden="1" customHeight="1" x14ac:dyDescent="0.25">
      <c r="A68" s="99"/>
      <c r="B68" s="81"/>
      <c r="C68" s="141"/>
      <c r="D68" s="142"/>
      <c r="E68" s="142"/>
      <c r="F68" s="142"/>
      <c r="G68" s="84"/>
      <c r="H68" s="100"/>
      <c r="I68" s="84"/>
      <c r="J68" s="84"/>
      <c r="K68" s="84"/>
      <c r="L68" s="101"/>
      <c r="M68" s="149"/>
      <c r="N68" s="86">
        <f t="shared" si="89"/>
        <v>0</v>
      </c>
      <c r="O68" s="84"/>
      <c r="P68" s="84"/>
      <c r="Q68" s="84"/>
      <c r="R68" s="84"/>
      <c r="S68" s="84"/>
      <c r="T68" s="84"/>
      <c r="U68" s="82">
        <f t="shared" si="90"/>
        <v>0</v>
      </c>
      <c r="V68" s="103" t="str">
        <f t="shared" si="91"/>
        <v/>
      </c>
      <c r="W68" s="150"/>
      <c r="X68" s="104"/>
      <c r="Y68" s="86">
        <f t="shared" si="92"/>
        <v>0</v>
      </c>
      <c r="Z68" s="84"/>
      <c r="AA68" s="84"/>
      <c r="AB68" s="84"/>
      <c r="AC68" s="84"/>
      <c r="AD68" s="84"/>
      <c r="AE68" s="84"/>
      <c r="AF68" s="82">
        <f t="shared" si="93"/>
        <v>0</v>
      </c>
      <c r="AG68" s="103" t="str">
        <f t="shared" si="94"/>
        <v/>
      </c>
      <c r="AH68" s="150"/>
      <c r="AI68" s="104"/>
      <c r="AJ68" s="86">
        <f t="shared" si="95"/>
        <v>0</v>
      </c>
      <c r="AK68" s="84"/>
      <c r="AL68" s="84"/>
      <c r="AM68" s="84"/>
      <c r="AN68" s="84"/>
      <c r="AO68" s="84"/>
      <c r="AP68" s="84"/>
      <c r="AQ68" s="82">
        <f t="shared" si="96"/>
        <v>0</v>
      </c>
      <c r="AR68" s="103" t="str">
        <f>IFERROR(AQ68/AJ68,"")</f>
        <v/>
      </c>
      <c r="AS68" s="150"/>
      <c r="AT68" s="104"/>
      <c r="AU68" s="86">
        <f t="shared" si="98"/>
        <v>0</v>
      </c>
      <c r="AV68" s="84"/>
      <c r="AW68" s="84"/>
      <c r="AX68" s="84"/>
      <c r="AY68" s="84"/>
      <c r="AZ68" s="84"/>
      <c r="BA68" s="84"/>
      <c r="BB68" s="82">
        <f t="shared" si="99"/>
        <v>0</v>
      </c>
      <c r="BC68" s="103" t="str">
        <f t="shared" si="100"/>
        <v/>
      </c>
      <c r="BD68" s="105"/>
      <c r="BE68" s="104"/>
      <c r="BF68" s="102">
        <f t="shared" si="109"/>
        <v>0</v>
      </c>
      <c r="BG68" s="84">
        <f t="shared" si="110"/>
        <v>0</v>
      </c>
      <c r="BH68" s="106" t="str">
        <f>IFERROR(BG68/BF68,"")</f>
        <v/>
      </c>
      <c r="BI68" s="151"/>
      <c r="BJ68" s="107"/>
      <c r="BM68" s="108"/>
      <c r="BN68" s="103" t="str">
        <f t="shared" si="101"/>
        <v/>
      </c>
      <c r="BO68" s="104"/>
      <c r="BP68" s="115" t="str">
        <f t="shared" si="102"/>
        <v/>
      </c>
      <c r="BQ68" s="103" t="str">
        <f t="shared" si="103"/>
        <v/>
      </c>
      <c r="BR68" s="104" t="str">
        <f t="shared" si="104"/>
        <v/>
      </c>
      <c r="BS68" s="115"/>
      <c r="BT68" s="103" t="str">
        <f t="shared" si="105"/>
        <v/>
      </c>
      <c r="BU68" s="104"/>
      <c r="BV68" s="116" t="str">
        <f t="shared" si="106"/>
        <v/>
      </c>
      <c r="BW68" s="103" t="str">
        <f t="shared" si="107"/>
        <v/>
      </c>
      <c r="BX68" s="117"/>
      <c r="BY68" s="113">
        <f t="shared" si="108"/>
        <v>0</v>
      </c>
      <c r="BZ68" s="114" t="str">
        <f t="shared" si="112"/>
        <v/>
      </c>
    </row>
    <row r="69" spans="1:78" s="92" customFormat="1" ht="15" hidden="1" customHeight="1" x14ac:dyDescent="0.25">
      <c r="A69" s="99"/>
      <c r="B69" s="81"/>
      <c r="C69" s="141"/>
      <c r="D69" s="142"/>
      <c r="E69" s="142"/>
      <c r="F69" s="142"/>
      <c r="G69" s="84"/>
      <c r="H69" s="100"/>
      <c r="I69" s="84"/>
      <c r="J69" s="84"/>
      <c r="K69" s="84"/>
      <c r="L69" s="101"/>
      <c r="M69" s="149"/>
      <c r="N69" s="86">
        <f t="shared" si="89"/>
        <v>0</v>
      </c>
      <c r="O69" s="84"/>
      <c r="P69" s="84"/>
      <c r="Q69" s="84"/>
      <c r="R69" s="84"/>
      <c r="S69" s="84"/>
      <c r="T69" s="84"/>
      <c r="U69" s="82">
        <f t="shared" si="90"/>
        <v>0</v>
      </c>
      <c r="V69" s="103" t="str">
        <f t="shared" si="91"/>
        <v/>
      </c>
      <c r="W69" s="150"/>
      <c r="X69" s="104"/>
      <c r="Y69" s="86">
        <f t="shared" si="92"/>
        <v>0</v>
      </c>
      <c r="Z69" s="84"/>
      <c r="AA69" s="84"/>
      <c r="AB69" s="84"/>
      <c r="AC69" s="84"/>
      <c r="AD69" s="84"/>
      <c r="AE69" s="84"/>
      <c r="AF69" s="82">
        <f t="shared" si="93"/>
        <v>0</v>
      </c>
      <c r="AG69" s="103" t="str">
        <f t="shared" si="94"/>
        <v/>
      </c>
      <c r="AH69" s="150"/>
      <c r="AI69" s="104"/>
      <c r="AJ69" s="86">
        <f t="shared" si="95"/>
        <v>0</v>
      </c>
      <c r="AK69" s="84"/>
      <c r="AL69" s="84"/>
      <c r="AM69" s="84"/>
      <c r="AN69" s="84"/>
      <c r="AO69" s="84"/>
      <c r="AP69" s="84"/>
      <c r="AQ69" s="82">
        <f t="shared" si="96"/>
        <v>0</v>
      </c>
      <c r="AR69" s="103" t="str">
        <f>IFERROR(AQ69/AJ69,"")</f>
        <v/>
      </c>
      <c r="AS69" s="150"/>
      <c r="AT69" s="104"/>
      <c r="AU69" s="86">
        <f t="shared" si="98"/>
        <v>0</v>
      </c>
      <c r="AV69" s="84"/>
      <c r="AW69" s="84"/>
      <c r="AX69" s="84"/>
      <c r="AY69" s="84"/>
      <c r="AZ69" s="84"/>
      <c r="BA69" s="84"/>
      <c r="BB69" s="82">
        <f t="shared" si="99"/>
        <v>0</v>
      </c>
      <c r="BC69" s="103" t="str">
        <f t="shared" si="100"/>
        <v/>
      </c>
      <c r="BD69" s="105"/>
      <c r="BE69" s="104"/>
      <c r="BF69" s="102">
        <f t="shared" si="109"/>
        <v>0</v>
      </c>
      <c r="BG69" s="84">
        <f t="shared" si="110"/>
        <v>0</v>
      </c>
      <c r="BH69" s="106" t="str">
        <f>IFERROR(BG69/BF69,"")</f>
        <v/>
      </c>
      <c r="BI69" s="151"/>
      <c r="BJ69" s="107"/>
      <c r="BM69" s="108"/>
      <c r="BN69" s="103" t="str">
        <f t="shared" si="101"/>
        <v/>
      </c>
      <c r="BO69" s="109"/>
      <c r="BP69" s="110" t="str">
        <f t="shared" si="102"/>
        <v/>
      </c>
      <c r="BQ69" s="103" t="str">
        <f t="shared" si="103"/>
        <v/>
      </c>
      <c r="BR69" s="109" t="str">
        <f t="shared" si="104"/>
        <v/>
      </c>
      <c r="BS69" s="110"/>
      <c r="BT69" s="103" t="str">
        <f t="shared" si="105"/>
        <v/>
      </c>
      <c r="BU69" s="109"/>
      <c r="BV69" s="111" t="str">
        <f t="shared" si="106"/>
        <v/>
      </c>
      <c r="BW69" s="103" t="str">
        <f t="shared" si="107"/>
        <v/>
      </c>
      <c r="BX69" s="112"/>
      <c r="BY69" s="113">
        <f t="shared" si="108"/>
        <v>0</v>
      </c>
      <c r="BZ69" s="114" t="str">
        <f t="shared" si="112"/>
        <v/>
      </c>
    </row>
    <row r="70" spans="1:78" s="92" customFormat="1" ht="15" hidden="1" customHeight="1" x14ac:dyDescent="0.25">
      <c r="A70" s="99"/>
      <c r="B70" s="81"/>
      <c r="C70" s="141"/>
      <c r="D70" s="142"/>
      <c r="E70" s="142"/>
      <c r="F70" s="142"/>
      <c r="G70" s="84"/>
      <c r="H70" s="100"/>
      <c r="I70" s="84"/>
      <c r="J70" s="84"/>
      <c r="K70" s="84"/>
      <c r="L70" s="101"/>
      <c r="M70" s="149"/>
      <c r="N70" s="86">
        <f t="shared" si="89"/>
        <v>0</v>
      </c>
      <c r="O70" s="84"/>
      <c r="P70" s="84"/>
      <c r="Q70" s="84"/>
      <c r="R70" s="84"/>
      <c r="S70" s="84"/>
      <c r="T70" s="84"/>
      <c r="U70" s="82">
        <f t="shared" si="90"/>
        <v>0</v>
      </c>
      <c r="V70" s="103" t="str">
        <f t="shared" si="91"/>
        <v/>
      </c>
      <c r="W70" s="150"/>
      <c r="X70" s="104"/>
      <c r="Y70" s="86">
        <f t="shared" si="92"/>
        <v>0</v>
      </c>
      <c r="Z70" s="84"/>
      <c r="AA70" s="84"/>
      <c r="AB70" s="84"/>
      <c r="AC70" s="84"/>
      <c r="AD70" s="84"/>
      <c r="AE70" s="84"/>
      <c r="AF70" s="82">
        <f t="shared" si="93"/>
        <v>0</v>
      </c>
      <c r="AG70" s="103" t="str">
        <f t="shared" si="94"/>
        <v/>
      </c>
      <c r="AH70" s="150"/>
      <c r="AI70" s="104"/>
      <c r="AJ70" s="86">
        <f t="shared" si="95"/>
        <v>0</v>
      </c>
      <c r="AK70" s="84"/>
      <c r="AL70" s="84"/>
      <c r="AM70" s="84"/>
      <c r="AN70" s="84"/>
      <c r="AO70" s="84"/>
      <c r="AP70" s="84"/>
      <c r="AQ70" s="82">
        <f t="shared" si="96"/>
        <v>0</v>
      </c>
      <c r="AR70" s="103" t="str">
        <f t="shared" ref="AR70:AR71" si="113">IFERROR(AQ70/AJ70,"")</f>
        <v/>
      </c>
      <c r="AS70" s="150"/>
      <c r="AT70" s="104"/>
      <c r="AU70" s="86">
        <f t="shared" si="98"/>
        <v>0</v>
      </c>
      <c r="AV70" s="84"/>
      <c r="AW70" s="84"/>
      <c r="AX70" s="84"/>
      <c r="AY70" s="84"/>
      <c r="AZ70" s="84"/>
      <c r="BA70" s="84"/>
      <c r="BB70" s="82">
        <f t="shared" si="99"/>
        <v>0</v>
      </c>
      <c r="BC70" s="103" t="str">
        <f t="shared" si="100"/>
        <v/>
      </c>
      <c r="BD70" s="105"/>
      <c r="BE70" s="104"/>
      <c r="BF70" s="102">
        <f t="shared" si="109"/>
        <v>0</v>
      </c>
      <c r="BG70" s="84">
        <f t="shared" si="110"/>
        <v>0</v>
      </c>
      <c r="BH70" s="106" t="str">
        <f t="shared" ref="BH70:BH71" si="114">IFERROR(BG70/BF70,"")</f>
        <v/>
      </c>
      <c r="BI70" s="151"/>
      <c r="BJ70" s="107"/>
      <c r="BM70" s="108"/>
      <c r="BN70" s="103" t="str">
        <f t="shared" si="101"/>
        <v/>
      </c>
      <c r="BO70" s="109"/>
      <c r="BP70" s="110" t="str">
        <f t="shared" si="102"/>
        <v/>
      </c>
      <c r="BQ70" s="103" t="str">
        <f t="shared" si="103"/>
        <v/>
      </c>
      <c r="BR70" s="109" t="str">
        <f t="shared" si="104"/>
        <v/>
      </c>
      <c r="BS70" s="110"/>
      <c r="BT70" s="103" t="str">
        <f t="shared" si="105"/>
        <v/>
      </c>
      <c r="BU70" s="109"/>
      <c r="BV70" s="111" t="str">
        <f t="shared" si="106"/>
        <v/>
      </c>
      <c r="BW70" s="103" t="str">
        <f t="shared" si="107"/>
        <v/>
      </c>
      <c r="BX70" s="112"/>
      <c r="BY70" s="113">
        <f t="shared" si="108"/>
        <v>0</v>
      </c>
      <c r="BZ70" s="114" t="str">
        <f t="shared" si="112"/>
        <v/>
      </c>
    </row>
    <row r="71" spans="1:78" ht="33" hidden="1" customHeight="1" thickBot="1" x14ac:dyDescent="0.3">
      <c r="A71" s="37"/>
      <c r="B71" s="70"/>
      <c r="C71" s="152"/>
      <c r="D71" s="153"/>
      <c r="E71" s="153"/>
      <c r="F71" s="154" t="s">
        <v>167</v>
      </c>
      <c r="G71" s="155"/>
      <c r="H71" s="156"/>
      <c r="I71" s="155"/>
      <c r="J71" s="155"/>
      <c r="K71" s="155"/>
      <c r="L71" s="157"/>
      <c r="M71" s="158"/>
      <c r="N71" s="159"/>
      <c r="O71" s="155"/>
      <c r="P71" s="155"/>
      <c r="Q71" s="155"/>
      <c r="R71" s="155"/>
      <c r="S71" s="155"/>
      <c r="T71" s="155"/>
      <c r="U71" s="155"/>
      <c r="V71" s="160" t="str">
        <f t="shared" si="91"/>
        <v/>
      </c>
      <c r="W71" s="161"/>
      <c r="X71" s="162"/>
      <c r="Y71" s="159"/>
      <c r="Z71" s="155"/>
      <c r="AA71" s="155"/>
      <c r="AB71" s="155"/>
      <c r="AC71" s="155"/>
      <c r="AD71" s="155"/>
      <c r="AE71" s="155"/>
      <c r="AF71" s="155"/>
      <c r="AG71" s="160" t="str">
        <f t="shared" si="94"/>
        <v/>
      </c>
      <c r="AH71" s="161"/>
      <c r="AI71" s="162"/>
      <c r="AJ71" s="159"/>
      <c r="AK71" s="155"/>
      <c r="AL71" s="155"/>
      <c r="AM71" s="155"/>
      <c r="AN71" s="155"/>
      <c r="AO71" s="155"/>
      <c r="AP71" s="155"/>
      <c r="AQ71" s="155"/>
      <c r="AR71" s="160" t="str">
        <f t="shared" si="113"/>
        <v/>
      </c>
      <c r="AS71" s="163"/>
      <c r="AT71" s="162"/>
      <c r="AU71" s="159"/>
      <c r="AV71" s="155"/>
      <c r="AW71" s="155"/>
      <c r="AX71" s="155"/>
      <c r="AY71" s="155"/>
      <c r="AZ71" s="155"/>
      <c r="BA71" s="155"/>
      <c r="BB71" s="155"/>
      <c r="BC71" s="160" t="str">
        <f t="shared" si="100"/>
        <v/>
      </c>
      <c r="BD71" s="164"/>
      <c r="BE71" s="162"/>
      <c r="BF71" s="102">
        <f t="shared" si="109"/>
        <v>0</v>
      </c>
      <c r="BG71" s="84">
        <f t="shared" si="110"/>
        <v>0</v>
      </c>
      <c r="BH71" s="165" t="str">
        <f t="shared" si="114"/>
        <v/>
      </c>
      <c r="BI71" s="166"/>
      <c r="BJ71" s="44"/>
      <c r="BM71" s="62"/>
      <c r="BN71" s="38" t="str">
        <f t="shared" si="101"/>
        <v/>
      </c>
      <c r="BO71" s="39"/>
      <c r="BP71" s="40" t="str">
        <f t="shared" si="102"/>
        <v/>
      </c>
      <c r="BQ71" s="38" t="str">
        <f t="shared" si="103"/>
        <v/>
      </c>
      <c r="BR71" s="39" t="str">
        <f t="shared" si="104"/>
        <v/>
      </c>
      <c r="BS71" s="40"/>
      <c r="BT71" s="38" t="str">
        <f t="shared" si="105"/>
        <v/>
      </c>
      <c r="BU71" s="39"/>
      <c r="BV71" s="41" t="str">
        <f t="shared" si="106"/>
        <v/>
      </c>
      <c r="BW71" s="38" t="str">
        <f t="shared" si="107"/>
        <v/>
      </c>
      <c r="BX71" s="42"/>
      <c r="BY71" s="43"/>
      <c r="BZ71" s="63" t="str">
        <f t="shared" si="112"/>
        <v/>
      </c>
    </row>
    <row r="72" spans="1:78" ht="16.5" hidden="1" customHeight="1" thickBot="1" x14ac:dyDescent="0.3">
      <c r="A72" s="14"/>
      <c r="B72" s="7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5"/>
      <c r="BM72" s="14"/>
      <c r="BN72" s="14"/>
      <c r="BO72" s="14"/>
      <c r="BP72" s="14"/>
      <c r="BQ72" s="14"/>
      <c r="BR72" s="14"/>
      <c r="BS72" s="14"/>
      <c r="BT72" s="14"/>
      <c r="BU72" s="14"/>
      <c r="BV72" s="14"/>
      <c r="BW72" s="14"/>
      <c r="BX72" s="14"/>
      <c r="BY72" s="14"/>
      <c r="BZ72" s="14"/>
    </row>
    <row r="73" spans="1:78" s="176" customFormat="1" ht="12.75" hidden="1" customHeight="1" x14ac:dyDescent="0.2">
      <c r="A73" s="10"/>
      <c r="B73" s="175"/>
      <c r="C73" s="324" t="s">
        <v>230</v>
      </c>
      <c r="D73" s="325"/>
      <c r="E73" s="325"/>
      <c r="F73" s="325"/>
      <c r="G73" s="326" t="s">
        <v>231</v>
      </c>
      <c r="H73" s="327"/>
      <c r="I73" s="327"/>
      <c r="J73" s="327"/>
      <c r="K73" s="327"/>
      <c r="L73" s="327"/>
      <c r="M73" s="328"/>
      <c r="N73" s="361" t="s">
        <v>100</v>
      </c>
      <c r="O73" s="362"/>
      <c r="P73" s="362"/>
      <c r="Q73" s="362"/>
      <c r="R73" s="362"/>
      <c r="S73" s="362"/>
      <c r="T73" s="362"/>
      <c r="U73" s="362"/>
      <c r="V73" s="362"/>
      <c r="W73" s="362"/>
      <c r="X73" s="363"/>
      <c r="Y73" s="175"/>
      <c r="Z73" s="175"/>
      <c r="AA73" s="175"/>
      <c r="AB73" s="175"/>
      <c r="AC73" s="175"/>
      <c r="AD73" s="175"/>
      <c r="AE73" s="175"/>
      <c r="AF73" s="175"/>
      <c r="AG73" s="175"/>
      <c r="AH73" s="175"/>
      <c r="AI73" s="22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2"/>
      <c r="BH73" s="12"/>
      <c r="BI73" s="13"/>
      <c r="BJ73" s="11"/>
      <c r="BM73" s="175"/>
      <c r="BN73" s="175"/>
      <c r="BO73" s="175"/>
      <c r="BP73" s="175"/>
      <c r="BQ73" s="175"/>
      <c r="BR73" s="175"/>
      <c r="BS73" s="175"/>
      <c r="BT73" s="175"/>
      <c r="BU73" s="175"/>
      <c r="BV73" s="175"/>
      <c r="BW73" s="175"/>
      <c r="BX73" s="175"/>
      <c r="BY73" s="175"/>
      <c r="BZ73" s="12"/>
    </row>
    <row r="74" spans="1:78" ht="36.75" hidden="1" customHeight="1" thickBot="1" x14ac:dyDescent="0.3">
      <c r="A74" s="24"/>
      <c r="B74" s="70"/>
      <c r="C74" s="301" t="s">
        <v>87</v>
      </c>
      <c r="D74" s="302"/>
      <c r="E74" s="302"/>
      <c r="F74" s="302"/>
      <c r="G74" s="303" t="str">
        <f>+VLOOKUP(G73,LISTAS!$H$3:$I$10,2,FALSE)</f>
        <v>&lt;Por favor seleccione los objetivos estratégicos asociados al proceso</v>
      </c>
      <c r="H74" s="304"/>
      <c r="I74" s="304"/>
      <c r="J74" s="304"/>
      <c r="K74" s="304"/>
      <c r="L74" s="304"/>
      <c r="M74" s="305"/>
      <c r="N74" s="364" t="s">
        <v>93</v>
      </c>
      <c r="O74" s="344"/>
      <c r="P74" s="344"/>
      <c r="Q74" s="344"/>
      <c r="R74" s="344"/>
      <c r="S74" s="344" t="s">
        <v>94</v>
      </c>
      <c r="T74" s="344"/>
      <c r="U74" s="344"/>
      <c r="V74" s="344"/>
      <c r="W74" s="201" t="s">
        <v>95</v>
      </c>
      <c r="X74" s="179" t="s">
        <v>96</v>
      </c>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24"/>
      <c r="BI74" s="24"/>
      <c r="BM74" s="64">
        <f>SUM(BM78:BM101)</f>
        <v>0</v>
      </c>
      <c r="BN74" s="64"/>
      <c r="BO74" s="64"/>
      <c r="BP74" s="64">
        <f>SUM(BP78:BP101)</f>
        <v>0</v>
      </c>
      <c r="BQ74" s="64"/>
      <c r="BR74" s="64"/>
      <c r="BS74" s="64">
        <f>SUM(BS78:BS101)</f>
        <v>0</v>
      </c>
      <c r="BT74" s="64"/>
      <c r="BU74" s="64"/>
      <c r="BV74" s="64">
        <f>SUM(BV78:BV101)</f>
        <v>0</v>
      </c>
      <c r="BW74" s="64"/>
      <c r="BX74" s="64"/>
      <c r="BY74" s="64">
        <f>SUM(BY78:BY101)</f>
        <v>0</v>
      </c>
      <c r="BZ74" s="64"/>
    </row>
    <row r="75" spans="1:78" ht="24" hidden="1" customHeight="1" thickBot="1" x14ac:dyDescent="0.3">
      <c r="A75" s="24"/>
      <c r="B75" s="70" t="str">
        <f>+VLOOKUP($G$10,LISTAS!$B$47:$D$65,2,FALSE)</f>
        <v>OBJ_6</v>
      </c>
      <c r="C75" s="301" t="s">
        <v>168</v>
      </c>
      <c r="D75" s="302"/>
      <c r="E75" s="302"/>
      <c r="F75" s="302"/>
      <c r="G75" s="306"/>
      <c r="H75" s="306"/>
      <c r="I75" s="306"/>
      <c r="J75" s="306"/>
      <c r="K75" s="306"/>
      <c r="L75" s="306"/>
      <c r="M75" s="307"/>
      <c r="N75" s="370"/>
      <c r="O75" s="349"/>
      <c r="P75" s="349"/>
      <c r="Q75" s="349"/>
      <c r="R75" s="349"/>
      <c r="S75" s="349"/>
      <c r="T75" s="349"/>
      <c r="U75" s="349"/>
      <c r="V75" s="349"/>
      <c r="W75" s="349"/>
      <c r="X75" s="351"/>
      <c r="Y75" s="26"/>
      <c r="Z75" s="26"/>
      <c r="AA75" s="26"/>
      <c r="AB75" s="26"/>
      <c r="AC75" s="26"/>
      <c r="AD75" s="26"/>
      <c r="AE75" s="26"/>
      <c r="AF75" s="14"/>
      <c r="AG75" s="26"/>
      <c r="AH75" s="26"/>
      <c r="AI75" s="26"/>
      <c r="AJ75" s="26"/>
      <c r="AK75" s="26"/>
      <c r="AL75" s="26"/>
      <c r="AM75" s="26"/>
      <c r="AN75" s="26"/>
      <c r="AO75" s="26"/>
      <c r="AP75" s="26"/>
      <c r="AQ75" s="14"/>
      <c r="AR75" s="26"/>
      <c r="AS75" s="26"/>
      <c r="AT75" s="26"/>
      <c r="AU75" s="26"/>
      <c r="AV75" s="26"/>
      <c r="AW75" s="26"/>
      <c r="AX75" s="26"/>
      <c r="AY75" s="26"/>
      <c r="AZ75" s="26"/>
      <c r="BA75" s="26"/>
      <c r="BB75" s="14"/>
      <c r="BC75" s="26"/>
      <c r="BD75" s="26"/>
      <c r="BE75" s="26"/>
      <c r="BF75" s="26"/>
      <c r="BG75" s="26"/>
      <c r="BH75" s="26"/>
      <c r="BI75" s="26"/>
      <c r="BJ75" s="25"/>
      <c r="BM75" s="308" t="s">
        <v>108</v>
      </c>
      <c r="BN75" s="309"/>
      <c r="BO75" s="309"/>
      <c r="BP75" s="309"/>
      <c r="BQ75" s="309"/>
      <c r="BR75" s="309"/>
      <c r="BS75" s="309"/>
      <c r="BT75" s="309"/>
      <c r="BU75" s="309"/>
      <c r="BV75" s="309"/>
      <c r="BW75" s="309"/>
      <c r="BX75" s="309"/>
      <c r="BY75" s="309"/>
      <c r="BZ75" s="310"/>
    </row>
    <row r="76" spans="1:78" ht="24" hidden="1" customHeight="1" thickBot="1" x14ac:dyDescent="0.3">
      <c r="A76" s="24"/>
      <c r="B76" s="70" t="str">
        <f>+VLOOKUP($G$11,LISTAS!$B$112:$D$132,2,FALSE)</f>
        <v>PROD_OBJ_6</v>
      </c>
      <c r="C76" s="331" t="s">
        <v>166</v>
      </c>
      <c r="D76" s="312"/>
      <c r="E76" s="312"/>
      <c r="F76" s="313"/>
      <c r="G76" s="314"/>
      <c r="H76" s="315"/>
      <c r="I76" s="315"/>
      <c r="J76" s="315"/>
      <c r="K76" s="315"/>
      <c r="L76" s="315"/>
      <c r="M76" s="316"/>
      <c r="N76" s="371"/>
      <c r="O76" s="372"/>
      <c r="P76" s="372"/>
      <c r="Q76" s="372"/>
      <c r="R76" s="372"/>
      <c r="S76" s="372"/>
      <c r="T76" s="372"/>
      <c r="U76" s="372"/>
      <c r="V76" s="372"/>
      <c r="W76" s="372"/>
      <c r="X76" s="373"/>
      <c r="Y76" s="76"/>
      <c r="Z76" s="76"/>
      <c r="AA76" s="76"/>
      <c r="AB76" s="76"/>
      <c r="AC76" s="76"/>
      <c r="AD76" s="76"/>
      <c r="AE76" s="76"/>
      <c r="AF76" s="180"/>
      <c r="AG76" s="76"/>
      <c r="AH76" s="76"/>
      <c r="AI76" s="76"/>
      <c r="AJ76" s="76"/>
      <c r="AK76" s="76"/>
      <c r="AL76" s="76"/>
      <c r="AM76" s="76"/>
      <c r="AN76" s="76"/>
      <c r="AO76" s="76"/>
      <c r="AP76" s="76"/>
      <c r="AQ76" s="180"/>
      <c r="AR76" s="76"/>
      <c r="AS76" s="76"/>
      <c r="AT76" s="76"/>
      <c r="AU76" s="76"/>
      <c r="AV76" s="76"/>
      <c r="AW76" s="76"/>
      <c r="AX76" s="76"/>
      <c r="AY76" s="76"/>
      <c r="AZ76" s="76"/>
      <c r="BA76" s="76"/>
      <c r="BB76" s="180"/>
      <c r="BC76" s="76"/>
      <c r="BD76" s="76"/>
      <c r="BE76" s="76"/>
      <c r="BF76" s="76"/>
      <c r="BG76" s="76"/>
      <c r="BH76" s="76"/>
      <c r="BI76" s="76"/>
      <c r="BJ76" s="25"/>
      <c r="BM76" s="77"/>
      <c r="BN76" s="78"/>
      <c r="BO76" s="78"/>
      <c r="BP76" s="78"/>
      <c r="BQ76" s="78"/>
      <c r="BR76" s="78"/>
      <c r="BS76" s="78"/>
      <c r="BT76" s="78"/>
      <c r="BU76" s="78"/>
      <c r="BV76" s="78"/>
      <c r="BW76" s="78"/>
      <c r="BX76" s="78"/>
      <c r="BY76" s="78"/>
      <c r="BZ76" s="79"/>
    </row>
    <row r="77" spans="1:78" ht="23.25" hidden="1" customHeight="1" x14ac:dyDescent="0.25">
      <c r="A77" s="27"/>
      <c r="B77" s="70"/>
      <c r="C77" s="368" t="s">
        <v>173</v>
      </c>
      <c r="D77" s="317" t="s">
        <v>173</v>
      </c>
      <c r="E77" s="319" t="s">
        <v>32</v>
      </c>
      <c r="F77" s="319" t="s">
        <v>10</v>
      </c>
      <c r="G77" s="319" t="s">
        <v>106</v>
      </c>
      <c r="H77" s="319" t="s">
        <v>86</v>
      </c>
      <c r="I77" s="319" t="s">
        <v>89</v>
      </c>
      <c r="J77" s="319" t="s">
        <v>88</v>
      </c>
      <c r="K77" s="319" t="s">
        <v>174</v>
      </c>
      <c r="L77" s="288" t="s">
        <v>33</v>
      </c>
      <c r="M77" s="289"/>
      <c r="N77" s="138"/>
      <c r="O77" s="290" t="s">
        <v>14</v>
      </c>
      <c r="P77" s="291"/>
      <c r="Q77" s="290" t="s">
        <v>15</v>
      </c>
      <c r="R77" s="291"/>
      <c r="S77" s="292" t="s">
        <v>16</v>
      </c>
      <c r="T77" s="292"/>
      <c r="U77" s="139"/>
      <c r="V77" s="139"/>
      <c r="W77" s="174" t="s">
        <v>34</v>
      </c>
      <c r="X77" s="140"/>
      <c r="Y77" s="138"/>
      <c r="Z77" s="292" t="s">
        <v>22</v>
      </c>
      <c r="AA77" s="292"/>
      <c r="AB77" s="292" t="s">
        <v>23</v>
      </c>
      <c r="AC77" s="292"/>
      <c r="AD77" s="292" t="s">
        <v>24</v>
      </c>
      <c r="AE77" s="292"/>
      <c r="AF77" s="139"/>
      <c r="AG77" s="139"/>
      <c r="AH77" s="139" t="s">
        <v>35</v>
      </c>
      <c r="AI77" s="140"/>
      <c r="AJ77" s="138"/>
      <c r="AK77" s="292" t="s">
        <v>25</v>
      </c>
      <c r="AL77" s="292"/>
      <c r="AM77" s="292" t="s">
        <v>26</v>
      </c>
      <c r="AN77" s="292"/>
      <c r="AO77" s="292" t="s">
        <v>27</v>
      </c>
      <c r="AP77" s="292"/>
      <c r="AQ77" s="139"/>
      <c r="AR77" s="139"/>
      <c r="AS77" s="139" t="s">
        <v>36</v>
      </c>
      <c r="AT77" s="140"/>
      <c r="AU77" s="139"/>
      <c r="AV77" s="290" t="s">
        <v>28</v>
      </c>
      <c r="AW77" s="291"/>
      <c r="AX77" s="290" t="s">
        <v>29</v>
      </c>
      <c r="AY77" s="291"/>
      <c r="AZ77" s="290" t="s">
        <v>30</v>
      </c>
      <c r="BA77" s="298"/>
      <c r="BB77" s="139"/>
      <c r="BC77" s="139"/>
      <c r="BD77" s="139" t="s">
        <v>37</v>
      </c>
      <c r="BE77" s="140"/>
      <c r="BF77" s="138"/>
      <c r="BG77" s="139"/>
      <c r="BH77" s="139" t="s">
        <v>38</v>
      </c>
      <c r="BI77" s="299" t="s">
        <v>107</v>
      </c>
      <c r="BJ77" s="28"/>
      <c r="BM77" s="293" t="s">
        <v>34</v>
      </c>
      <c r="BN77" s="294"/>
      <c r="BO77" s="295"/>
      <c r="BP77" s="296" t="s">
        <v>35</v>
      </c>
      <c r="BQ77" s="294"/>
      <c r="BR77" s="295"/>
      <c r="BS77" s="296" t="s">
        <v>36</v>
      </c>
      <c r="BT77" s="294"/>
      <c r="BU77" s="295"/>
      <c r="BV77" s="296" t="s">
        <v>37</v>
      </c>
      <c r="BW77" s="294"/>
      <c r="BX77" s="295"/>
      <c r="BY77" s="296" t="s">
        <v>38</v>
      </c>
      <c r="BZ77" s="297"/>
    </row>
    <row r="78" spans="1:78" ht="25.5" hidden="1" x14ac:dyDescent="0.25">
      <c r="A78" s="27"/>
      <c r="B78" s="70"/>
      <c r="C78" s="369"/>
      <c r="D78" s="318"/>
      <c r="E78" s="320"/>
      <c r="F78" s="320"/>
      <c r="G78" s="320"/>
      <c r="H78" s="320"/>
      <c r="I78" s="320"/>
      <c r="J78" s="320"/>
      <c r="K78" s="320"/>
      <c r="L78" s="29" t="s">
        <v>11</v>
      </c>
      <c r="M78" s="30" t="s">
        <v>12</v>
      </c>
      <c r="N78" s="31" t="s">
        <v>13</v>
      </c>
      <c r="O78" s="32" t="s">
        <v>171</v>
      </c>
      <c r="P78" s="32" t="s">
        <v>172</v>
      </c>
      <c r="Q78" s="32" t="s">
        <v>171</v>
      </c>
      <c r="R78" s="32" t="s">
        <v>172</v>
      </c>
      <c r="S78" s="177" t="s">
        <v>171</v>
      </c>
      <c r="T78" s="177" t="s">
        <v>172</v>
      </c>
      <c r="U78" s="32" t="s">
        <v>17</v>
      </c>
      <c r="V78" s="59" t="s">
        <v>199</v>
      </c>
      <c r="W78" s="32" t="s">
        <v>18</v>
      </c>
      <c r="X78" s="33" t="s">
        <v>85</v>
      </c>
      <c r="Y78" s="31" t="s">
        <v>13</v>
      </c>
      <c r="Z78" s="177" t="s">
        <v>171</v>
      </c>
      <c r="AA78" s="177" t="s">
        <v>172</v>
      </c>
      <c r="AB78" s="177" t="s">
        <v>171</v>
      </c>
      <c r="AC78" s="177" t="s">
        <v>172</v>
      </c>
      <c r="AD78" s="177" t="s">
        <v>171</v>
      </c>
      <c r="AE78" s="177" t="s">
        <v>172</v>
      </c>
      <c r="AF78" s="32" t="s">
        <v>17</v>
      </c>
      <c r="AG78" s="59" t="s">
        <v>199</v>
      </c>
      <c r="AH78" s="32" t="s">
        <v>18</v>
      </c>
      <c r="AI78" s="33" t="s">
        <v>85</v>
      </c>
      <c r="AJ78" s="31" t="s">
        <v>13</v>
      </c>
      <c r="AK78" s="177" t="s">
        <v>171</v>
      </c>
      <c r="AL78" s="177" t="s">
        <v>172</v>
      </c>
      <c r="AM78" s="177" t="s">
        <v>171</v>
      </c>
      <c r="AN78" s="177" t="s">
        <v>172</v>
      </c>
      <c r="AO78" s="177" t="s">
        <v>171</v>
      </c>
      <c r="AP78" s="177" t="s">
        <v>172</v>
      </c>
      <c r="AQ78" s="32" t="s">
        <v>17</v>
      </c>
      <c r="AR78" s="59" t="s">
        <v>199</v>
      </c>
      <c r="AS78" s="33" t="s">
        <v>85</v>
      </c>
      <c r="AT78" s="33" t="s">
        <v>85</v>
      </c>
      <c r="AU78" s="34" t="s">
        <v>13</v>
      </c>
      <c r="AV78" s="32" t="s">
        <v>171</v>
      </c>
      <c r="AW78" s="32" t="s">
        <v>172</v>
      </c>
      <c r="AX78" s="32" t="s">
        <v>171</v>
      </c>
      <c r="AY78" s="32" t="s">
        <v>172</v>
      </c>
      <c r="AZ78" s="32" t="s">
        <v>171</v>
      </c>
      <c r="BA78" s="32" t="s">
        <v>172</v>
      </c>
      <c r="BB78" s="32" t="s">
        <v>17</v>
      </c>
      <c r="BC78" s="59" t="s">
        <v>199</v>
      </c>
      <c r="BD78" s="32" t="s">
        <v>18</v>
      </c>
      <c r="BE78" s="33" t="s">
        <v>85</v>
      </c>
      <c r="BF78" s="31" t="s">
        <v>13</v>
      </c>
      <c r="BG78" s="35" t="s">
        <v>17</v>
      </c>
      <c r="BH78" s="59" t="s">
        <v>199</v>
      </c>
      <c r="BI78" s="300"/>
      <c r="BJ78" s="28"/>
      <c r="BM78" s="60" t="s">
        <v>19</v>
      </c>
      <c r="BN78" s="32" t="s">
        <v>20</v>
      </c>
      <c r="BO78" s="33" t="s">
        <v>21</v>
      </c>
      <c r="BP78" s="32" t="s">
        <v>19</v>
      </c>
      <c r="BQ78" s="32" t="s">
        <v>20</v>
      </c>
      <c r="BR78" s="33" t="s">
        <v>21</v>
      </c>
      <c r="BS78" s="32" t="s">
        <v>19</v>
      </c>
      <c r="BT78" s="32" t="s">
        <v>20</v>
      </c>
      <c r="BU78" s="33" t="s">
        <v>21</v>
      </c>
      <c r="BV78" s="32" t="s">
        <v>19</v>
      </c>
      <c r="BW78" s="32" t="s">
        <v>20</v>
      </c>
      <c r="BX78" s="30" t="s">
        <v>21</v>
      </c>
      <c r="BY78" s="36" t="s">
        <v>19</v>
      </c>
      <c r="BZ78" s="61" t="s">
        <v>31</v>
      </c>
    </row>
    <row r="79" spans="1:78" s="92" customFormat="1" hidden="1" x14ac:dyDescent="0.25">
      <c r="A79" s="80"/>
      <c r="B79" s="81"/>
      <c r="C79" s="141"/>
      <c r="D79" s="141"/>
      <c r="E79" s="143"/>
      <c r="F79" s="143"/>
      <c r="G79" s="82"/>
      <c r="H79" s="83"/>
      <c r="I79" s="82"/>
      <c r="J79" s="82"/>
      <c r="K79" s="84"/>
      <c r="L79" s="85"/>
      <c r="M79" s="144"/>
      <c r="N79" s="86">
        <f t="shared" ref="N79:N84" si="115">SUM(O79,Q79,S79)</f>
        <v>0</v>
      </c>
      <c r="O79" s="82"/>
      <c r="P79" s="82"/>
      <c r="Q79" s="82"/>
      <c r="R79" s="82"/>
      <c r="S79" s="82"/>
      <c r="T79" s="82"/>
      <c r="U79" s="82">
        <f t="shared" ref="U79:U84" si="116">SUM(P79,R79,T79)</f>
        <v>0</v>
      </c>
      <c r="V79" s="87" t="str">
        <f t="shared" ref="V79:V85" si="117">IFERROR(U79/N79,"")</f>
        <v/>
      </c>
      <c r="W79" s="145"/>
      <c r="X79" s="88"/>
      <c r="Y79" s="86">
        <f t="shared" ref="Y79:Y84" si="118">SUM(Z79,AB79,AD79)</f>
        <v>0</v>
      </c>
      <c r="Z79" s="82"/>
      <c r="AA79" s="82"/>
      <c r="AB79" s="82"/>
      <c r="AC79" s="82"/>
      <c r="AD79" s="82"/>
      <c r="AE79" s="82"/>
      <c r="AF79" s="82">
        <f t="shared" ref="AF79:AF84" si="119">SUM(AA79,AC79,AE79)</f>
        <v>0</v>
      </c>
      <c r="AG79" s="87" t="str">
        <f t="shared" ref="AG79:AG85" si="120">IFERROR(AF79/Y79,"")</f>
        <v/>
      </c>
      <c r="AH79" s="146"/>
      <c r="AI79" s="88"/>
      <c r="AJ79" s="86">
        <f t="shared" ref="AJ79:AJ84" si="121">SUM(AK79,AM79,AO79)</f>
        <v>0</v>
      </c>
      <c r="AK79" s="82"/>
      <c r="AL79" s="82"/>
      <c r="AM79" s="82"/>
      <c r="AN79" s="82"/>
      <c r="AO79" s="82"/>
      <c r="AP79" s="82"/>
      <c r="AQ79" s="82">
        <f t="shared" ref="AQ79:AQ84" si="122">SUM(AL79,AN79,AP79)</f>
        <v>0</v>
      </c>
      <c r="AR79" s="87" t="str">
        <f t="shared" ref="AR79:AR81" si="123">IFERROR(AQ79/AJ79,"")</f>
        <v/>
      </c>
      <c r="AS79" s="147"/>
      <c r="AT79" s="88"/>
      <c r="AU79" s="86">
        <f t="shared" ref="AU79:AU84" si="124">SUM(AV79,AX79,AZ79)</f>
        <v>0</v>
      </c>
      <c r="AV79" s="82"/>
      <c r="AW79" s="82"/>
      <c r="AX79" s="82"/>
      <c r="AY79" s="82"/>
      <c r="AZ79" s="82"/>
      <c r="BA79" s="82"/>
      <c r="BB79" s="82">
        <f t="shared" ref="BB79:BB84" si="125">SUM(AW79,AY79,BA79)</f>
        <v>0</v>
      </c>
      <c r="BC79" s="87" t="str">
        <f t="shared" ref="BC79:BC85" si="126">IFERROR(BB79/AU79,"")</f>
        <v/>
      </c>
      <c r="BD79" s="89"/>
      <c r="BE79" s="88"/>
      <c r="BF79" s="86">
        <f t="shared" ref="BF79:BF85" si="127">+SUM(N79,Y79,AJ79,AU79)</f>
        <v>0</v>
      </c>
      <c r="BG79" s="82">
        <f t="shared" ref="BG79:BG85" si="128">+SUM(U79,AF79,AQ79,BB79)</f>
        <v>0</v>
      </c>
      <c r="BH79" s="90" t="str">
        <f>IFERROR(BG79/BF79,"")</f>
        <v/>
      </c>
      <c r="BI79" s="148"/>
      <c r="BJ79" s="91"/>
      <c r="BM79" s="93"/>
      <c r="BN79" s="87" t="str">
        <f t="shared" ref="BN79:BN85" si="129">IFERROR(BM79/N79,"")</f>
        <v/>
      </c>
      <c r="BO79" s="88"/>
      <c r="BP79" s="94" t="str">
        <f t="shared" ref="BP79:BP85" si="130">IFERROR(BO79/Q79,"")</f>
        <v/>
      </c>
      <c r="BQ79" s="87" t="str">
        <f t="shared" ref="BQ79:BQ85" si="131">IFERROR(BP79/Y79,"")</f>
        <v/>
      </c>
      <c r="BR79" s="88" t="str">
        <f t="shared" ref="BR79:BR85" si="132">IFERROR(BQ79/U79,"")</f>
        <v/>
      </c>
      <c r="BS79" s="94"/>
      <c r="BT79" s="87" t="str">
        <f t="shared" ref="BT79:BT85" si="133">IFERROR(BS79/AJ79,"")</f>
        <v/>
      </c>
      <c r="BU79" s="88"/>
      <c r="BV79" s="95" t="str">
        <f t="shared" ref="BV79:BV85" si="134">IFERROR(BU79/Y79,"")</f>
        <v/>
      </c>
      <c r="BW79" s="87" t="str">
        <f t="shared" ref="BW79:BW85" si="135">IFERROR(BV79/AU79,"")</f>
        <v/>
      </c>
      <c r="BX79" s="96" t="str">
        <f>IFERROR(BW79/AB79,"")</f>
        <v/>
      </c>
      <c r="BY79" s="97">
        <f t="shared" ref="BY79:BY84" si="136">SUM(BM79,BP79,BS79,BV79)</f>
        <v>0</v>
      </c>
      <c r="BZ79" s="98" t="str">
        <f>IFERROR(BY79/BF79,"")</f>
        <v/>
      </c>
    </row>
    <row r="80" spans="1:78" s="92" customFormat="1" hidden="1" x14ac:dyDescent="0.25">
      <c r="A80" s="99"/>
      <c r="B80" s="81"/>
      <c r="C80" s="141"/>
      <c r="D80" s="141"/>
      <c r="E80" s="142"/>
      <c r="F80" s="142"/>
      <c r="G80" s="84"/>
      <c r="H80" s="100"/>
      <c r="I80" s="84"/>
      <c r="J80" s="84"/>
      <c r="K80" s="84"/>
      <c r="L80" s="101"/>
      <c r="M80" s="149"/>
      <c r="N80" s="86">
        <f t="shared" si="115"/>
        <v>0</v>
      </c>
      <c r="O80" s="84"/>
      <c r="P80" s="84"/>
      <c r="Q80" s="84"/>
      <c r="R80" s="84"/>
      <c r="S80" s="84"/>
      <c r="T80" s="84"/>
      <c r="U80" s="82">
        <f t="shared" si="116"/>
        <v>0</v>
      </c>
      <c r="V80" s="103" t="str">
        <f t="shared" si="117"/>
        <v/>
      </c>
      <c r="W80" s="150"/>
      <c r="X80" s="104"/>
      <c r="Y80" s="86">
        <f t="shared" si="118"/>
        <v>0</v>
      </c>
      <c r="Z80" s="84"/>
      <c r="AA80" s="84"/>
      <c r="AB80" s="84"/>
      <c r="AC80" s="84"/>
      <c r="AD80" s="84"/>
      <c r="AE80" s="84"/>
      <c r="AF80" s="82">
        <f t="shared" si="119"/>
        <v>0</v>
      </c>
      <c r="AG80" s="103" t="str">
        <f t="shared" si="120"/>
        <v/>
      </c>
      <c r="AH80" s="150"/>
      <c r="AI80" s="104"/>
      <c r="AJ80" s="86">
        <f t="shared" si="121"/>
        <v>0</v>
      </c>
      <c r="AK80" s="84"/>
      <c r="AL80" s="84"/>
      <c r="AM80" s="84"/>
      <c r="AN80" s="84"/>
      <c r="AO80" s="84"/>
      <c r="AP80" s="84"/>
      <c r="AQ80" s="82">
        <f t="shared" si="122"/>
        <v>0</v>
      </c>
      <c r="AR80" s="103" t="str">
        <f t="shared" si="123"/>
        <v/>
      </c>
      <c r="AS80" s="150"/>
      <c r="AT80" s="104"/>
      <c r="AU80" s="86">
        <f t="shared" si="124"/>
        <v>0</v>
      </c>
      <c r="AV80" s="84"/>
      <c r="AW80" s="84"/>
      <c r="AX80" s="84"/>
      <c r="AY80" s="84"/>
      <c r="AZ80" s="84"/>
      <c r="BA80" s="84"/>
      <c r="BB80" s="82">
        <f t="shared" si="125"/>
        <v>0</v>
      </c>
      <c r="BC80" s="103" t="str">
        <f t="shared" si="126"/>
        <v/>
      </c>
      <c r="BD80" s="105"/>
      <c r="BE80" s="104"/>
      <c r="BF80" s="102">
        <f t="shared" si="127"/>
        <v>0</v>
      </c>
      <c r="BG80" s="84">
        <f t="shared" si="128"/>
        <v>0</v>
      </c>
      <c r="BH80" s="106" t="str">
        <f t="shared" ref="BH80:BH81" si="137">IFERROR(BG80/BF80,"")</f>
        <v/>
      </c>
      <c r="BI80" s="151"/>
      <c r="BJ80" s="107"/>
      <c r="BM80" s="108"/>
      <c r="BN80" s="103" t="str">
        <f t="shared" si="129"/>
        <v/>
      </c>
      <c r="BO80" s="109"/>
      <c r="BP80" s="110" t="str">
        <f t="shared" si="130"/>
        <v/>
      </c>
      <c r="BQ80" s="103" t="str">
        <f t="shared" si="131"/>
        <v/>
      </c>
      <c r="BR80" s="109" t="str">
        <f t="shared" si="132"/>
        <v/>
      </c>
      <c r="BS80" s="110"/>
      <c r="BT80" s="103" t="str">
        <f t="shared" si="133"/>
        <v/>
      </c>
      <c r="BU80" s="109"/>
      <c r="BV80" s="111" t="str">
        <f t="shared" si="134"/>
        <v/>
      </c>
      <c r="BW80" s="103" t="str">
        <f t="shared" si="135"/>
        <v/>
      </c>
      <c r="BX80" s="112"/>
      <c r="BY80" s="113">
        <f t="shared" si="136"/>
        <v>0</v>
      </c>
      <c r="BZ80" s="114" t="str">
        <f t="shared" ref="BZ80:BZ85" si="138">IFERROR(BY80/BF80,"")</f>
        <v/>
      </c>
    </row>
    <row r="81" spans="1:78" s="92" customFormat="1" hidden="1" x14ac:dyDescent="0.25">
      <c r="A81" s="99"/>
      <c r="B81" s="81"/>
      <c r="C81" s="141"/>
      <c r="D81" s="141"/>
      <c r="E81" s="142"/>
      <c r="F81" s="142"/>
      <c r="G81" s="84"/>
      <c r="H81" s="100"/>
      <c r="I81" s="84"/>
      <c r="J81" s="84"/>
      <c r="K81" s="84"/>
      <c r="L81" s="101"/>
      <c r="M81" s="149"/>
      <c r="N81" s="86">
        <f t="shared" si="115"/>
        <v>0</v>
      </c>
      <c r="O81" s="84"/>
      <c r="P81" s="84"/>
      <c r="Q81" s="84"/>
      <c r="R81" s="84"/>
      <c r="S81" s="84"/>
      <c r="T81" s="84"/>
      <c r="U81" s="82">
        <f t="shared" si="116"/>
        <v>0</v>
      </c>
      <c r="V81" s="103" t="str">
        <f t="shared" si="117"/>
        <v/>
      </c>
      <c r="W81" s="150"/>
      <c r="X81" s="104"/>
      <c r="Y81" s="86">
        <f t="shared" si="118"/>
        <v>0</v>
      </c>
      <c r="Z81" s="84"/>
      <c r="AA81" s="84"/>
      <c r="AB81" s="84"/>
      <c r="AC81" s="84"/>
      <c r="AD81" s="84"/>
      <c r="AE81" s="84"/>
      <c r="AF81" s="82">
        <f t="shared" si="119"/>
        <v>0</v>
      </c>
      <c r="AG81" s="103" t="str">
        <f t="shared" si="120"/>
        <v/>
      </c>
      <c r="AH81" s="150"/>
      <c r="AI81" s="104"/>
      <c r="AJ81" s="86">
        <f t="shared" si="121"/>
        <v>0</v>
      </c>
      <c r="AK81" s="84"/>
      <c r="AL81" s="84"/>
      <c r="AM81" s="84"/>
      <c r="AN81" s="84"/>
      <c r="AO81" s="84"/>
      <c r="AP81" s="84"/>
      <c r="AQ81" s="82">
        <f t="shared" si="122"/>
        <v>0</v>
      </c>
      <c r="AR81" s="103" t="str">
        <f t="shared" si="123"/>
        <v/>
      </c>
      <c r="AS81" s="150"/>
      <c r="AT81" s="104"/>
      <c r="AU81" s="86">
        <f t="shared" si="124"/>
        <v>0</v>
      </c>
      <c r="AV81" s="84"/>
      <c r="AW81" s="84"/>
      <c r="AX81" s="84"/>
      <c r="AY81" s="84"/>
      <c r="AZ81" s="84"/>
      <c r="BA81" s="84"/>
      <c r="BB81" s="82">
        <f t="shared" si="125"/>
        <v>0</v>
      </c>
      <c r="BC81" s="103" t="str">
        <f t="shared" si="126"/>
        <v/>
      </c>
      <c r="BD81" s="105"/>
      <c r="BE81" s="104"/>
      <c r="BF81" s="102">
        <f t="shared" si="127"/>
        <v>0</v>
      </c>
      <c r="BG81" s="84">
        <f t="shared" si="128"/>
        <v>0</v>
      </c>
      <c r="BH81" s="106" t="str">
        <f t="shared" si="137"/>
        <v/>
      </c>
      <c r="BI81" s="151"/>
      <c r="BJ81" s="107"/>
      <c r="BM81" s="108"/>
      <c r="BN81" s="103" t="str">
        <f t="shared" si="129"/>
        <v/>
      </c>
      <c r="BO81" s="104"/>
      <c r="BP81" s="115" t="str">
        <f t="shared" si="130"/>
        <v/>
      </c>
      <c r="BQ81" s="103" t="str">
        <f t="shared" si="131"/>
        <v/>
      </c>
      <c r="BR81" s="104" t="str">
        <f t="shared" si="132"/>
        <v/>
      </c>
      <c r="BS81" s="115"/>
      <c r="BT81" s="103" t="str">
        <f t="shared" si="133"/>
        <v/>
      </c>
      <c r="BU81" s="104"/>
      <c r="BV81" s="116" t="str">
        <f t="shared" si="134"/>
        <v/>
      </c>
      <c r="BW81" s="103" t="str">
        <f t="shared" si="135"/>
        <v/>
      </c>
      <c r="BX81" s="117"/>
      <c r="BY81" s="113">
        <f t="shared" si="136"/>
        <v>0</v>
      </c>
      <c r="BZ81" s="114" t="str">
        <f t="shared" si="138"/>
        <v/>
      </c>
    </row>
    <row r="82" spans="1:78" s="92" customFormat="1" hidden="1" x14ac:dyDescent="0.25">
      <c r="A82" s="99"/>
      <c r="B82" s="81"/>
      <c r="C82" s="141"/>
      <c r="D82" s="141"/>
      <c r="E82" s="142"/>
      <c r="F82" s="142"/>
      <c r="G82" s="84"/>
      <c r="H82" s="100"/>
      <c r="I82" s="84"/>
      <c r="J82" s="84"/>
      <c r="K82" s="84"/>
      <c r="L82" s="101"/>
      <c r="M82" s="149"/>
      <c r="N82" s="86">
        <f t="shared" si="115"/>
        <v>0</v>
      </c>
      <c r="O82" s="84"/>
      <c r="P82" s="84"/>
      <c r="Q82" s="84"/>
      <c r="R82" s="84"/>
      <c r="S82" s="84"/>
      <c r="T82" s="84"/>
      <c r="U82" s="82">
        <f t="shared" si="116"/>
        <v>0</v>
      </c>
      <c r="V82" s="103" t="str">
        <f t="shared" si="117"/>
        <v/>
      </c>
      <c r="W82" s="150"/>
      <c r="X82" s="104"/>
      <c r="Y82" s="86">
        <f t="shared" si="118"/>
        <v>0</v>
      </c>
      <c r="Z82" s="84"/>
      <c r="AA82" s="84"/>
      <c r="AB82" s="84"/>
      <c r="AC82" s="84"/>
      <c r="AD82" s="84"/>
      <c r="AE82" s="84"/>
      <c r="AF82" s="82">
        <f t="shared" si="119"/>
        <v>0</v>
      </c>
      <c r="AG82" s="103" t="str">
        <f t="shared" si="120"/>
        <v/>
      </c>
      <c r="AH82" s="150"/>
      <c r="AI82" s="104"/>
      <c r="AJ82" s="86">
        <f t="shared" si="121"/>
        <v>0</v>
      </c>
      <c r="AK82" s="84"/>
      <c r="AL82" s="84"/>
      <c r="AM82" s="84"/>
      <c r="AN82" s="84"/>
      <c r="AO82" s="84"/>
      <c r="AP82" s="84"/>
      <c r="AQ82" s="82">
        <f t="shared" si="122"/>
        <v>0</v>
      </c>
      <c r="AR82" s="103" t="str">
        <f>IFERROR(AQ82/AJ82,"")</f>
        <v/>
      </c>
      <c r="AS82" s="150"/>
      <c r="AT82" s="104"/>
      <c r="AU82" s="86">
        <f t="shared" si="124"/>
        <v>0</v>
      </c>
      <c r="AV82" s="84"/>
      <c r="AW82" s="84"/>
      <c r="AX82" s="84"/>
      <c r="AY82" s="84"/>
      <c r="AZ82" s="84"/>
      <c r="BA82" s="84"/>
      <c r="BB82" s="82">
        <f t="shared" si="125"/>
        <v>0</v>
      </c>
      <c r="BC82" s="103" t="str">
        <f t="shared" si="126"/>
        <v/>
      </c>
      <c r="BD82" s="105"/>
      <c r="BE82" s="104"/>
      <c r="BF82" s="102">
        <f t="shared" si="127"/>
        <v>0</v>
      </c>
      <c r="BG82" s="84">
        <f t="shared" si="128"/>
        <v>0</v>
      </c>
      <c r="BH82" s="106" t="str">
        <f>IFERROR(BG82/BF82,"")</f>
        <v/>
      </c>
      <c r="BI82" s="151"/>
      <c r="BJ82" s="107"/>
      <c r="BM82" s="108"/>
      <c r="BN82" s="103" t="str">
        <f t="shared" si="129"/>
        <v/>
      </c>
      <c r="BO82" s="104"/>
      <c r="BP82" s="115" t="str">
        <f t="shared" si="130"/>
        <v/>
      </c>
      <c r="BQ82" s="103" t="str">
        <f t="shared" si="131"/>
        <v/>
      </c>
      <c r="BR82" s="104" t="str">
        <f t="shared" si="132"/>
        <v/>
      </c>
      <c r="BS82" s="115"/>
      <c r="BT82" s="103" t="str">
        <f t="shared" si="133"/>
        <v/>
      </c>
      <c r="BU82" s="104"/>
      <c r="BV82" s="116" t="str">
        <f t="shared" si="134"/>
        <v/>
      </c>
      <c r="BW82" s="103" t="str">
        <f t="shared" si="135"/>
        <v/>
      </c>
      <c r="BX82" s="117"/>
      <c r="BY82" s="113">
        <f t="shared" si="136"/>
        <v>0</v>
      </c>
      <c r="BZ82" s="114" t="str">
        <f t="shared" si="138"/>
        <v/>
      </c>
    </row>
    <row r="83" spans="1:78" s="92" customFormat="1" hidden="1" x14ac:dyDescent="0.25">
      <c r="A83" s="99"/>
      <c r="B83" s="81"/>
      <c r="C83" s="141"/>
      <c r="D83" s="141"/>
      <c r="E83" s="142"/>
      <c r="F83" s="142"/>
      <c r="G83" s="84"/>
      <c r="H83" s="100"/>
      <c r="I83" s="84"/>
      <c r="J83" s="84"/>
      <c r="K83" s="84"/>
      <c r="L83" s="101"/>
      <c r="M83" s="149"/>
      <c r="N83" s="86">
        <f t="shared" si="115"/>
        <v>0</v>
      </c>
      <c r="O83" s="84"/>
      <c r="P83" s="84"/>
      <c r="Q83" s="84"/>
      <c r="R83" s="84"/>
      <c r="S83" s="84"/>
      <c r="T83" s="84"/>
      <c r="U83" s="82">
        <f t="shared" si="116"/>
        <v>0</v>
      </c>
      <c r="V83" s="103" t="str">
        <f t="shared" si="117"/>
        <v/>
      </c>
      <c r="W83" s="150"/>
      <c r="X83" s="104"/>
      <c r="Y83" s="86">
        <f t="shared" si="118"/>
        <v>0</v>
      </c>
      <c r="Z83" s="84"/>
      <c r="AA83" s="84"/>
      <c r="AB83" s="84"/>
      <c r="AC83" s="84"/>
      <c r="AD83" s="84"/>
      <c r="AE83" s="84"/>
      <c r="AF83" s="82">
        <f t="shared" si="119"/>
        <v>0</v>
      </c>
      <c r="AG83" s="103" t="str">
        <f t="shared" si="120"/>
        <v/>
      </c>
      <c r="AH83" s="150"/>
      <c r="AI83" s="104"/>
      <c r="AJ83" s="86">
        <f t="shared" si="121"/>
        <v>0</v>
      </c>
      <c r="AK83" s="84"/>
      <c r="AL83" s="84"/>
      <c r="AM83" s="84"/>
      <c r="AN83" s="84"/>
      <c r="AO83" s="84"/>
      <c r="AP83" s="84"/>
      <c r="AQ83" s="82">
        <f t="shared" si="122"/>
        <v>0</v>
      </c>
      <c r="AR83" s="103" t="str">
        <f>IFERROR(AQ83/AJ83,"")</f>
        <v/>
      </c>
      <c r="AS83" s="150"/>
      <c r="AT83" s="104"/>
      <c r="AU83" s="86">
        <f t="shared" si="124"/>
        <v>0</v>
      </c>
      <c r="AV83" s="84"/>
      <c r="AW83" s="84"/>
      <c r="AX83" s="84"/>
      <c r="AY83" s="84"/>
      <c r="AZ83" s="84"/>
      <c r="BA83" s="84"/>
      <c r="BB83" s="82">
        <f t="shared" si="125"/>
        <v>0</v>
      </c>
      <c r="BC83" s="103" t="str">
        <f t="shared" si="126"/>
        <v/>
      </c>
      <c r="BD83" s="105"/>
      <c r="BE83" s="104"/>
      <c r="BF83" s="102">
        <f t="shared" si="127"/>
        <v>0</v>
      </c>
      <c r="BG83" s="84">
        <f t="shared" si="128"/>
        <v>0</v>
      </c>
      <c r="BH83" s="106" t="str">
        <f>IFERROR(BG83/BF83,"")</f>
        <v/>
      </c>
      <c r="BI83" s="151"/>
      <c r="BJ83" s="107"/>
      <c r="BM83" s="108"/>
      <c r="BN83" s="103" t="str">
        <f t="shared" si="129"/>
        <v/>
      </c>
      <c r="BO83" s="109"/>
      <c r="BP83" s="110" t="str">
        <f t="shared" si="130"/>
        <v/>
      </c>
      <c r="BQ83" s="103" t="str">
        <f t="shared" si="131"/>
        <v/>
      </c>
      <c r="BR83" s="109" t="str">
        <f t="shared" si="132"/>
        <v/>
      </c>
      <c r="BS83" s="110"/>
      <c r="BT83" s="103" t="str">
        <f t="shared" si="133"/>
        <v/>
      </c>
      <c r="BU83" s="109"/>
      <c r="BV83" s="111" t="str">
        <f t="shared" si="134"/>
        <v/>
      </c>
      <c r="BW83" s="103" t="str">
        <f t="shared" si="135"/>
        <v/>
      </c>
      <c r="BX83" s="112"/>
      <c r="BY83" s="113">
        <f t="shared" si="136"/>
        <v>0</v>
      </c>
      <c r="BZ83" s="114" t="str">
        <f t="shared" si="138"/>
        <v/>
      </c>
    </row>
    <row r="84" spans="1:78" s="92" customFormat="1" hidden="1" x14ac:dyDescent="0.25">
      <c r="A84" s="99"/>
      <c r="B84" s="81"/>
      <c r="C84" s="141"/>
      <c r="D84" s="141"/>
      <c r="E84" s="142"/>
      <c r="F84" s="142"/>
      <c r="G84" s="84"/>
      <c r="H84" s="100"/>
      <c r="I84" s="84"/>
      <c r="J84" s="84"/>
      <c r="K84" s="84"/>
      <c r="L84" s="101"/>
      <c r="M84" s="149"/>
      <c r="N84" s="86">
        <f t="shared" si="115"/>
        <v>0</v>
      </c>
      <c r="O84" s="84"/>
      <c r="P84" s="84"/>
      <c r="Q84" s="84"/>
      <c r="R84" s="84"/>
      <c r="S84" s="84"/>
      <c r="T84" s="84"/>
      <c r="U84" s="82">
        <f t="shared" si="116"/>
        <v>0</v>
      </c>
      <c r="V84" s="103" t="str">
        <f t="shared" si="117"/>
        <v/>
      </c>
      <c r="W84" s="150"/>
      <c r="X84" s="104"/>
      <c r="Y84" s="86">
        <f t="shared" si="118"/>
        <v>0</v>
      </c>
      <c r="Z84" s="84"/>
      <c r="AA84" s="84"/>
      <c r="AB84" s="84"/>
      <c r="AC84" s="84"/>
      <c r="AD84" s="84"/>
      <c r="AE84" s="84"/>
      <c r="AF84" s="82">
        <f t="shared" si="119"/>
        <v>0</v>
      </c>
      <c r="AG84" s="103" t="str">
        <f t="shared" si="120"/>
        <v/>
      </c>
      <c r="AH84" s="150"/>
      <c r="AI84" s="104"/>
      <c r="AJ84" s="86">
        <f t="shared" si="121"/>
        <v>0</v>
      </c>
      <c r="AK84" s="84"/>
      <c r="AL84" s="84"/>
      <c r="AM84" s="84"/>
      <c r="AN84" s="84"/>
      <c r="AO84" s="84"/>
      <c r="AP84" s="84"/>
      <c r="AQ84" s="82">
        <f t="shared" si="122"/>
        <v>0</v>
      </c>
      <c r="AR84" s="103" t="str">
        <f t="shared" ref="AR84:AR85" si="139">IFERROR(AQ84/AJ84,"")</f>
        <v/>
      </c>
      <c r="AS84" s="150"/>
      <c r="AT84" s="104"/>
      <c r="AU84" s="86">
        <f t="shared" si="124"/>
        <v>0</v>
      </c>
      <c r="AV84" s="84"/>
      <c r="AW84" s="84"/>
      <c r="AX84" s="84"/>
      <c r="AY84" s="84"/>
      <c r="AZ84" s="84"/>
      <c r="BA84" s="84"/>
      <c r="BB84" s="82">
        <f t="shared" si="125"/>
        <v>0</v>
      </c>
      <c r="BC84" s="103" t="str">
        <f t="shared" si="126"/>
        <v/>
      </c>
      <c r="BD84" s="105"/>
      <c r="BE84" s="104"/>
      <c r="BF84" s="102">
        <f t="shared" si="127"/>
        <v>0</v>
      </c>
      <c r="BG84" s="84">
        <f t="shared" si="128"/>
        <v>0</v>
      </c>
      <c r="BH84" s="106" t="str">
        <f t="shared" ref="BH84:BH85" si="140">IFERROR(BG84/BF84,"")</f>
        <v/>
      </c>
      <c r="BI84" s="151"/>
      <c r="BJ84" s="107"/>
      <c r="BM84" s="108"/>
      <c r="BN84" s="103" t="str">
        <f t="shared" si="129"/>
        <v/>
      </c>
      <c r="BO84" s="109"/>
      <c r="BP84" s="110" t="str">
        <f t="shared" si="130"/>
        <v/>
      </c>
      <c r="BQ84" s="103" t="str">
        <f t="shared" si="131"/>
        <v/>
      </c>
      <c r="BR84" s="109" t="str">
        <f t="shared" si="132"/>
        <v/>
      </c>
      <c r="BS84" s="110"/>
      <c r="BT84" s="103" t="str">
        <f t="shared" si="133"/>
        <v/>
      </c>
      <c r="BU84" s="109"/>
      <c r="BV84" s="111" t="str">
        <f t="shared" si="134"/>
        <v/>
      </c>
      <c r="BW84" s="103" t="str">
        <f t="shared" si="135"/>
        <v/>
      </c>
      <c r="BX84" s="112"/>
      <c r="BY84" s="113">
        <f t="shared" si="136"/>
        <v>0</v>
      </c>
      <c r="BZ84" s="114" t="str">
        <f t="shared" si="138"/>
        <v/>
      </c>
    </row>
    <row r="85" spans="1:78" ht="33" hidden="1" customHeight="1" thickBot="1" x14ac:dyDescent="0.3">
      <c r="A85" s="37"/>
      <c r="B85" s="70"/>
      <c r="C85" s="199"/>
      <c r="D85" s="199"/>
      <c r="E85" s="153"/>
      <c r="F85" s="154" t="s">
        <v>167</v>
      </c>
      <c r="G85" s="155"/>
      <c r="H85" s="156"/>
      <c r="I85" s="155"/>
      <c r="J85" s="155"/>
      <c r="K85" s="155"/>
      <c r="L85" s="157"/>
      <c r="M85" s="158"/>
      <c r="N85" s="159"/>
      <c r="O85" s="155"/>
      <c r="P85" s="155"/>
      <c r="Q85" s="155"/>
      <c r="R85" s="155"/>
      <c r="S85" s="155"/>
      <c r="T85" s="155"/>
      <c r="U85" s="155"/>
      <c r="V85" s="160" t="str">
        <f t="shared" si="117"/>
        <v/>
      </c>
      <c r="W85" s="161"/>
      <c r="X85" s="162"/>
      <c r="Y85" s="159"/>
      <c r="Z85" s="155"/>
      <c r="AA85" s="155"/>
      <c r="AB85" s="155"/>
      <c r="AC85" s="155"/>
      <c r="AD85" s="155"/>
      <c r="AE85" s="155"/>
      <c r="AF85" s="155"/>
      <c r="AG85" s="160" t="str">
        <f t="shared" si="120"/>
        <v/>
      </c>
      <c r="AH85" s="161"/>
      <c r="AI85" s="162"/>
      <c r="AJ85" s="159"/>
      <c r="AK85" s="155"/>
      <c r="AL85" s="155"/>
      <c r="AM85" s="155"/>
      <c r="AN85" s="155"/>
      <c r="AO85" s="155"/>
      <c r="AP85" s="155"/>
      <c r="AQ85" s="155"/>
      <c r="AR85" s="160" t="str">
        <f t="shared" si="139"/>
        <v/>
      </c>
      <c r="AS85" s="163"/>
      <c r="AT85" s="162"/>
      <c r="AU85" s="159"/>
      <c r="AV85" s="155"/>
      <c r="AW85" s="155"/>
      <c r="AX85" s="155"/>
      <c r="AY85" s="155"/>
      <c r="AZ85" s="155"/>
      <c r="BA85" s="155"/>
      <c r="BB85" s="155"/>
      <c r="BC85" s="160" t="str">
        <f t="shared" si="126"/>
        <v/>
      </c>
      <c r="BD85" s="164"/>
      <c r="BE85" s="162"/>
      <c r="BF85" s="181">
        <f t="shared" si="127"/>
        <v>0</v>
      </c>
      <c r="BG85" s="182">
        <f t="shared" si="128"/>
        <v>0</v>
      </c>
      <c r="BH85" s="165" t="str">
        <f t="shared" si="140"/>
        <v/>
      </c>
      <c r="BI85" s="166"/>
      <c r="BJ85" s="44"/>
      <c r="BM85" s="62"/>
      <c r="BN85" s="38" t="str">
        <f t="shared" si="129"/>
        <v/>
      </c>
      <c r="BO85" s="39"/>
      <c r="BP85" s="40" t="str">
        <f t="shared" si="130"/>
        <v/>
      </c>
      <c r="BQ85" s="38" t="str">
        <f t="shared" si="131"/>
        <v/>
      </c>
      <c r="BR85" s="39" t="str">
        <f t="shared" si="132"/>
        <v/>
      </c>
      <c r="BS85" s="40"/>
      <c r="BT85" s="38" t="str">
        <f t="shared" si="133"/>
        <v/>
      </c>
      <c r="BU85" s="39"/>
      <c r="BV85" s="41" t="str">
        <f t="shared" si="134"/>
        <v/>
      </c>
      <c r="BW85" s="38" t="str">
        <f t="shared" si="135"/>
        <v/>
      </c>
      <c r="BX85" s="42"/>
      <c r="BY85" s="43"/>
      <c r="BZ85" s="63" t="str">
        <f t="shared" si="138"/>
        <v/>
      </c>
    </row>
    <row r="86" spans="1:78" ht="25.5" hidden="1" customHeight="1" thickBot="1" x14ac:dyDescent="0.3">
      <c r="A86" s="183"/>
      <c r="B86" s="70"/>
      <c r="C86" s="184"/>
      <c r="D86" s="184"/>
      <c r="E86" s="184"/>
      <c r="F86" s="185"/>
      <c r="G86" s="186"/>
      <c r="H86" s="187"/>
      <c r="I86" s="186"/>
      <c r="J86" s="186"/>
      <c r="K86" s="186"/>
      <c r="L86" s="188"/>
      <c r="M86" s="188"/>
      <c r="N86" s="186"/>
      <c r="O86" s="186"/>
      <c r="P86" s="186"/>
      <c r="Q86" s="186"/>
      <c r="R86" s="186"/>
      <c r="S86" s="186"/>
      <c r="T86" s="186"/>
      <c r="U86" s="186"/>
      <c r="V86" s="189"/>
      <c r="W86" s="190"/>
      <c r="X86" s="191"/>
      <c r="Y86" s="186"/>
      <c r="Z86" s="186"/>
      <c r="AA86" s="186"/>
      <c r="AB86" s="186"/>
      <c r="AC86" s="186"/>
      <c r="AD86" s="186"/>
      <c r="AE86" s="186"/>
      <c r="AF86" s="186"/>
      <c r="AG86" s="189"/>
      <c r="AH86" s="190"/>
      <c r="AI86" s="191"/>
      <c r="AJ86" s="186"/>
      <c r="AK86" s="186"/>
      <c r="AL86" s="186"/>
      <c r="AM86" s="186"/>
      <c r="AN86" s="186"/>
      <c r="AO86" s="186"/>
      <c r="AP86" s="186"/>
      <c r="AQ86" s="186"/>
      <c r="AR86" s="189"/>
      <c r="AS86" s="192"/>
      <c r="AT86" s="191"/>
      <c r="AU86" s="186"/>
      <c r="AV86" s="186"/>
      <c r="AW86" s="186"/>
      <c r="AX86" s="186"/>
      <c r="AY86" s="186"/>
      <c r="AZ86" s="186"/>
      <c r="BA86" s="186"/>
      <c r="BB86" s="186"/>
      <c r="BC86" s="189"/>
      <c r="BD86" s="186"/>
      <c r="BE86" s="191"/>
      <c r="BF86" s="193"/>
      <c r="BG86" s="193"/>
      <c r="BH86" s="194"/>
      <c r="BI86" s="195"/>
      <c r="BJ86" s="196"/>
      <c r="BM86" s="197"/>
      <c r="BN86" s="189"/>
      <c r="BO86" s="191"/>
      <c r="BP86" s="191"/>
      <c r="BQ86" s="189"/>
      <c r="BR86" s="191"/>
      <c r="BS86" s="191"/>
      <c r="BT86" s="189"/>
      <c r="BU86" s="191"/>
      <c r="BV86" s="191"/>
      <c r="BW86" s="189"/>
      <c r="BX86" s="191"/>
      <c r="BY86" s="198"/>
      <c r="BZ86" s="189"/>
    </row>
    <row r="87" spans="1:78" s="176" customFormat="1" ht="12.75" hidden="1" customHeight="1" x14ac:dyDescent="0.2">
      <c r="A87" s="10"/>
      <c r="B87" s="175"/>
      <c r="C87" s="324" t="s">
        <v>230</v>
      </c>
      <c r="D87" s="325"/>
      <c r="E87" s="325"/>
      <c r="F87" s="325"/>
      <c r="G87" s="326" t="s">
        <v>231</v>
      </c>
      <c r="H87" s="327"/>
      <c r="I87" s="327"/>
      <c r="J87" s="327"/>
      <c r="K87" s="327"/>
      <c r="L87" s="327"/>
      <c r="M87" s="328"/>
      <c r="N87" s="361" t="s">
        <v>100</v>
      </c>
      <c r="O87" s="362"/>
      <c r="P87" s="362"/>
      <c r="Q87" s="362"/>
      <c r="R87" s="362"/>
      <c r="S87" s="362"/>
      <c r="T87" s="362"/>
      <c r="U87" s="362"/>
      <c r="V87" s="362"/>
      <c r="W87" s="362"/>
      <c r="X87" s="363"/>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2"/>
      <c r="BH87" s="12"/>
      <c r="BI87" s="13"/>
      <c r="BJ87" s="11"/>
      <c r="BM87" s="175"/>
      <c r="BN87" s="175"/>
      <c r="BO87" s="175"/>
      <c r="BP87" s="175"/>
      <c r="BQ87" s="175"/>
      <c r="BR87" s="175"/>
      <c r="BS87" s="175"/>
      <c r="BT87" s="175"/>
      <c r="BU87" s="175"/>
      <c r="BV87" s="175"/>
      <c r="BW87" s="175"/>
      <c r="BX87" s="175"/>
      <c r="BY87" s="175"/>
      <c r="BZ87" s="12"/>
    </row>
    <row r="88" spans="1:78" ht="36.75" hidden="1" customHeight="1" thickBot="1" x14ac:dyDescent="0.3">
      <c r="A88" s="24"/>
      <c r="B88" s="70"/>
      <c r="C88" s="301" t="s">
        <v>87</v>
      </c>
      <c r="D88" s="302"/>
      <c r="E88" s="302"/>
      <c r="F88" s="302"/>
      <c r="G88" s="303" t="str">
        <f>+VLOOKUP(G87,LISTAS!$H$3:$I$10,2,FALSE)</f>
        <v>&lt;Por favor seleccione los objetivos estratégicos asociados al proceso</v>
      </c>
      <c r="H88" s="304"/>
      <c r="I88" s="304"/>
      <c r="J88" s="304"/>
      <c r="K88" s="304"/>
      <c r="L88" s="304"/>
      <c r="M88" s="305"/>
      <c r="N88" s="364" t="s">
        <v>93</v>
      </c>
      <c r="O88" s="344"/>
      <c r="P88" s="344"/>
      <c r="Q88" s="344"/>
      <c r="R88" s="344"/>
      <c r="S88" s="344" t="s">
        <v>94</v>
      </c>
      <c r="T88" s="344"/>
      <c r="U88" s="344"/>
      <c r="V88" s="344"/>
      <c r="W88" s="201" t="s">
        <v>95</v>
      </c>
      <c r="X88" s="179" t="s">
        <v>96</v>
      </c>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24"/>
      <c r="BI88" s="24"/>
      <c r="BM88" s="64">
        <f>SUM(BM92:BM115)</f>
        <v>0</v>
      </c>
      <c r="BN88" s="64"/>
      <c r="BO88" s="64"/>
      <c r="BP88" s="64">
        <f>SUM(BP92:BP115)</f>
        <v>0</v>
      </c>
      <c r="BQ88" s="64"/>
      <c r="BR88" s="64"/>
      <c r="BS88" s="64">
        <f>SUM(BS92:BS115)</f>
        <v>0</v>
      </c>
      <c r="BT88" s="64"/>
      <c r="BU88" s="64"/>
      <c r="BV88" s="64">
        <f>SUM(BV92:BV115)</f>
        <v>0</v>
      </c>
      <c r="BW88" s="64"/>
      <c r="BX88" s="64"/>
      <c r="BY88" s="64">
        <f>SUM(BY92:BY115)</f>
        <v>0</v>
      </c>
      <c r="BZ88" s="64"/>
    </row>
    <row r="89" spans="1:78" ht="24" hidden="1" customHeight="1" thickBot="1" x14ac:dyDescent="0.3">
      <c r="A89" s="24"/>
      <c r="B89" s="70" t="str">
        <f>+VLOOKUP($G$10,LISTAS!$B$47:$D$65,2,FALSE)</f>
        <v>OBJ_6</v>
      </c>
      <c r="C89" s="301" t="s">
        <v>168</v>
      </c>
      <c r="D89" s="302"/>
      <c r="E89" s="302"/>
      <c r="F89" s="302"/>
      <c r="G89" s="306"/>
      <c r="H89" s="306"/>
      <c r="I89" s="306"/>
      <c r="J89" s="306"/>
      <c r="K89" s="306"/>
      <c r="L89" s="306"/>
      <c r="M89" s="307"/>
      <c r="N89" s="370"/>
      <c r="O89" s="349"/>
      <c r="P89" s="349"/>
      <c r="Q89" s="349"/>
      <c r="R89" s="349"/>
      <c r="S89" s="349"/>
      <c r="T89" s="349"/>
      <c r="U89" s="349"/>
      <c r="V89" s="349"/>
      <c r="W89" s="349"/>
      <c r="X89" s="351"/>
      <c r="Y89" s="26"/>
      <c r="Z89" s="26"/>
      <c r="AA89" s="26"/>
      <c r="AB89" s="26"/>
      <c r="AC89" s="26"/>
      <c r="AD89" s="26"/>
      <c r="AE89" s="26"/>
      <c r="AF89" s="14"/>
      <c r="AG89" s="26"/>
      <c r="AH89" s="26"/>
      <c r="AI89" s="26"/>
      <c r="AJ89" s="26"/>
      <c r="AK89" s="26"/>
      <c r="AL89" s="26"/>
      <c r="AM89" s="26"/>
      <c r="AN89" s="26"/>
      <c r="AO89" s="26"/>
      <c r="AP89" s="26"/>
      <c r="AQ89" s="14"/>
      <c r="AR89" s="26"/>
      <c r="AS89" s="26"/>
      <c r="AT89" s="26"/>
      <c r="AU89" s="26"/>
      <c r="AV89" s="26"/>
      <c r="AW89" s="26"/>
      <c r="AX89" s="26"/>
      <c r="AY89" s="26"/>
      <c r="AZ89" s="26"/>
      <c r="BA89" s="26"/>
      <c r="BB89" s="14"/>
      <c r="BC89" s="26"/>
      <c r="BD89" s="26"/>
      <c r="BE89" s="26"/>
      <c r="BF89" s="26"/>
      <c r="BG89" s="26"/>
      <c r="BH89" s="26"/>
      <c r="BI89" s="26"/>
      <c r="BJ89" s="25"/>
      <c r="BM89" s="308" t="s">
        <v>108</v>
      </c>
      <c r="BN89" s="309"/>
      <c r="BO89" s="309"/>
      <c r="BP89" s="309"/>
      <c r="BQ89" s="309"/>
      <c r="BR89" s="309"/>
      <c r="BS89" s="309"/>
      <c r="BT89" s="309"/>
      <c r="BU89" s="309"/>
      <c r="BV89" s="309"/>
      <c r="BW89" s="309"/>
      <c r="BX89" s="309"/>
      <c r="BY89" s="309"/>
      <c r="BZ89" s="310"/>
    </row>
    <row r="90" spans="1:78" ht="24" hidden="1" customHeight="1" thickBot="1" x14ac:dyDescent="0.3">
      <c r="A90" s="24"/>
      <c r="B90" s="70" t="str">
        <f>+VLOOKUP($G$11,LISTAS!$B$112:$D$132,2,FALSE)</f>
        <v>PROD_OBJ_6</v>
      </c>
      <c r="C90" s="311" t="s">
        <v>166</v>
      </c>
      <c r="D90" s="312"/>
      <c r="E90" s="312"/>
      <c r="F90" s="313"/>
      <c r="G90" s="314"/>
      <c r="H90" s="315"/>
      <c r="I90" s="315"/>
      <c r="J90" s="315"/>
      <c r="K90" s="315"/>
      <c r="L90" s="315"/>
      <c r="M90" s="316"/>
      <c r="N90" s="371"/>
      <c r="O90" s="372"/>
      <c r="P90" s="372"/>
      <c r="Q90" s="372"/>
      <c r="R90" s="372"/>
      <c r="S90" s="372"/>
      <c r="T90" s="372"/>
      <c r="U90" s="372"/>
      <c r="V90" s="372"/>
      <c r="W90" s="372"/>
      <c r="X90" s="373"/>
      <c r="Y90" s="76"/>
      <c r="Z90" s="76"/>
      <c r="AA90" s="76"/>
      <c r="AB90" s="76"/>
      <c r="AC90" s="76"/>
      <c r="AD90" s="76"/>
      <c r="AE90" s="76"/>
      <c r="AF90" s="180"/>
      <c r="AG90" s="76"/>
      <c r="AH90" s="76"/>
      <c r="AI90" s="76"/>
      <c r="AJ90" s="76"/>
      <c r="AK90" s="76"/>
      <c r="AL90" s="76"/>
      <c r="AM90" s="76"/>
      <c r="AN90" s="76"/>
      <c r="AO90" s="76"/>
      <c r="AP90" s="76"/>
      <c r="AQ90" s="180"/>
      <c r="AR90" s="76"/>
      <c r="AS90" s="76"/>
      <c r="AT90" s="76"/>
      <c r="AU90" s="76"/>
      <c r="AV90" s="76"/>
      <c r="AW90" s="76"/>
      <c r="AX90" s="76"/>
      <c r="AY90" s="76"/>
      <c r="AZ90" s="76"/>
      <c r="BA90" s="76"/>
      <c r="BB90" s="180"/>
      <c r="BC90" s="76"/>
      <c r="BD90" s="76"/>
      <c r="BE90" s="76"/>
      <c r="BF90" s="76"/>
      <c r="BG90" s="76"/>
      <c r="BH90" s="76"/>
      <c r="BI90" s="76"/>
      <c r="BJ90" s="25"/>
      <c r="BM90" s="77"/>
      <c r="BN90" s="78"/>
      <c r="BO90" s="78"/>
      <c r="BP90" s="78"/>
      <c r="BQ90" s="78"/>
      <c r="BR90" s="78"/>
      <c r="BS90" s="78"/>
      <c r="BT90" s="78"/>
      <c r="BU90" s="78"/>
      <c r="BV90" s="78"/>
      <c r="BW90" s="78"/>
      <c r="BX90" s="78"/>
      <c r="BY90" s="78"/>
      <c r="BZ90" s="79"/>
    </row>
    <row r="91" spans="1:78" ht="23.25" hidden="1" customHeight="1" x14ac:dyDescent="0.25">
      <c r="A91" s="27"/>
      <c r="B91" s="70"/>
      <c r="C91" s="317" t="s">
        <v>173</v>
      </c>
      <c r="D91" s="319" t="s">
        <v>173</v>
      </c>
      <c r="E91" s="319" t="s">
        <v>32</v>
      </c>
      <c r="F91" s="319" t="s">
        <v>10</v>
      </c>
      <c r="G91" s="319" t="s">
        <v>106</v>
      </c>
      <c r="H91" s="319" t="s">
        <v>86</v>
      </c>
      <c r="I91" s="319" t="s">
        <v>89</v>
      </c>
      <c r="J91" s="319" t="s">
        <v>88</v>
      </c>
      <c r="K91" s="319" t="s">
        <v>174</v>
      </c>
      <c r="L91" s="288" t="s">
        <v>33</v>
      </c>
      <c r="M91" s="289"/>
      <c r="N91" s="138"/>
      <c r="O91" s="290" t="s">
        <v>14</v>
      </c>
      <c r="P91" s="291"/>
      <c r="Q91" s="290" t="s">
        <v>15</v>
      </c>
      <c r="R91" s="291"/>
      <c r="S91" s="292" t="s">
        <v>16</v>
      </c>
      <c r="T91" s="292"/>
      <c r="U91" s="139"/>
      <c r="V91" s="139"/>
      <c r="W91" s="174" t="s">
        <v>34</v>
      </c>
      <c r="X91" s="140"/>
      <c r="Y91" s="138"/>
      <c r="Z91" s="292" t="s">
        <v>22</v>
      </c>
      <c r="AA91" s="292"/>
      <c r="AB91" s="292" t="s">
        <v>23</v>
      </c>
      <c r="AC91" s="292"/>
      <c r="AD91" s="292" t="s">
        <v>24</v>
      </c>
      <c r="AE91" s="292"/>
      <c r="AF91" s="139"/>
      <c r="AG91" s="139"/>
      <c r="AH91" s="139" t="s">
        <v>35</v>
      </c>
      <c r="AI91" s="140"/>
      <c r="AJ91" s="138"/>
      <c r="AK91" s="292" t="s">
        <v>25</v>
      </c>
      <c r="AL91" s="292"/>
      <c r="AM91" s="292" t="s">
        <v>26</v>
      </c>
      <c r="AN91" s="292"/>
      <c r="AO91" s="292" t="s">
        <v>27</v>
      </c>
      <c r="AP91" s="292"/>
      <c r="AQ91" s="139"/>
      <c r="AR91" s="139"/>
      <c r="AS91" s="139" t="s">
        <v>36</v>
      </c>
      <c r="AT91" s="140"/>
      <c r="AU91" s="139"/>
      <c r="AV91" s="290" t="s">
        <v>28</v>
      </c>
      <c r="AW91" s="291"/>
      <c r="AX91" s="290" t="s">
        <v>29</v>
      </c>
      <c r="AY91" s="291"/>
      <c r="AZ91" s="290" t="s">
        <v>30</v>
      </c>
      <c r="BA91" s="298"/>
      <c r="BB91" s="139"/>
      <c r="BC91" s="139"/>
      <c r="BD91" s="139" t="s">
        <v>37</v>
      </c>
      <c r="BE91" s="140"/>
      <c r="BF91" s="138"/>
      <c r="BG91" s="139"/>
      <c r="BH91" s="139" t="s">
        <v>38</v>
      </c>
      <c r="BI91" s="299" t="s">
        <v>107</v>
      </c>
      <c r="BJ91" s="28"/>
      <c r="BM91" s="293" t="s">
        <v>34</v>
      </c>
      <c r="BN91" s="294"/>
      <c r="BO91" s="295"/>
      <c r="BP91" s="296" t="s">
        <v>35</v>
      </c>
      <c r="BQ91" s="294"/>
      <c r="BR91" s="295"/>
      <c r="BS91" s="296" t="s">
        <v>36</v>
      </c>
      <c r="BT91" s="294"/>
      <c r="BU91" s="295"/>
      <c r="BV91" s="296" t="s">
        <v>37</v>
      </c>
      <c r="BW91" s="294"/>
      <c r="BX91" s="295"/>
      <c r="BY91" s="296" t="s">
        <v>38</v>
      </c>
      <c r="BZ91" s="297"/>
    </row>
    <row r="92" spans="1:78" ht="25.5" hidden="1" x14ac:dyDescent="0.25">
      <c r="A92" s="27"/>
      <c r="B92" s="70"/>
      <c r="C92" s="318"/>
      <c r="D92" s="320"/>
      <c r="E92" s="320"/>
      <c r="F92" s="320"/>
      <c r="G92" s="320"/>
      <c r="H92" s="320"/>
      <c r="I92" s="320"/>
      <c r="J92" s="320"/>
      <c r="K92" s="320"/>
      <c r="L92" s="29" t="s">
        <v>11</v>
      </c>
      <c r="M92" s="30" t="s">
        <v>12</v>
      </c>
      <c r="N92" s="31" t="s">
        <v>13</v>
      </c>
      <c r="O92" s="32" t="s">
        <v>171</v>
      </c>
      <c r="P92" s="32" t="s">
        <v>172</v>
      </c>
      <c r="Q92" s="32" t="s">
        <v>171</v>
      </c>
      <c r="R92" s="32" t="s">
        <v>172</v>
      </c>
      <c r="S92" s="177" t="s">
        <v>171</v>
      </c>
      <c r="T92" s="177" t="s">
        <v>172</v>
      </c>
      <c r="U92" s="32" t="s">
        <v>17</v>
      </c>
      <c r="V92" s="59" t="s">
        <v>199</v>
      </c>
      <c r="W92" s="32" t="s">
        <v>18</v>
      </c>
      <c r="X92" s="33" t="s">
        <v>85</v>
      </c>
      <c r="Y92" s="31" t="s">
        <v>13</v>
      </c>
      <c r="Z92" s="177" t="s">
        <v>171</v>
      </c>
      <c r="AA92" s="177" t="s">
        <v>172</v>
      </c>
      <c r="AB92" s="177" t="s">
        <v>171</v>
      </c>
      <c r="AC92" s="177" t="s">
        <v>172</v>
      </c>
      <c r="AD92" s="177" t="s">
        <v>171</v>
      </c>
      <c r="AE92" s="177" t="s">
        <v>172</v>
      </c>
      <c r="AF92" s="32" t="s">
        <v>17</v>
      </c>
      <c r="AG92" s="59" t="s">
        <v>199</v>
      </c>
      <c r="AH92" s="32" t="s">
        <v>18</v>
      </c>
      <c r="AI92" s="33" t="s">
        <v>85</v>
      </c>
      <c r="AJ92" s="31" t="s">
        <v>13</v>
      </c>
      <c r="AK92" s="177" t="s">
        <v>171</v>
      </c>
      <c r="AL92" s="177" t="s">
        <v>172</v>
      </c>
      <c r="AM92" s="177" t="s">
        <v>171</v>
      </c>
      <c r="AN92" s="177" t="s">
        <v>172</v>
      </c>
      <c r="AO92" s="177" t="s">
        <v>171</v>
      </c>
      <c r="AP92" s="177" t="s">
        <v>172</v>
      </c>
      <c r="AQ92" s="32" t="s">
        <v>17</v>
      </c>
      <c r="AR92" s="59" t="s">
        <v>199</v>
      </c>
      <c r="AS92" s="33" t="s">
        <v>85</v>
      </c>
      <c r="AT92" s="33" t="s">
        <v>85</v>
      </c>
      <c r="AU92" s="34" t="s">
        <v>13</v>
      </c>
      <c r="AV92" s="32" t="s">
        <v>171</v>
      </c>
      <c r="AW92" s="32" t="s">
        <v>172</v>
      </c>
      <c r="AX92" s="32" t="s">
        <v>171</v>
      </c>
      <c r="AY92" s="32" t="s">
        <v>172</v>
      </c>
      <c r="AZ92" s="32" t="s">
        <v>171</v>
      </c>
      <c r="BA92" s="32" t="s">
        <v>172</v>
      </c>
      <c r="BB92" s="32" t="s">
        <v>17</v>
      </c>
      <c r="BC92" s="59" t="s">
        <v>199</v>
      </c>
      <c r="BD92" s="32" t="s">
        <v>18</v>
      </c>
      <c r="BE92" s="33" t="s">
        <v>85</v>
      </c>
      <c r="BF92" s="31" t="s">
        <v>13</v>
      </c>
      <c r="BG92" s="35" t="s">
        <v>17</v>
      </c>
      <c r="BH92" s="59" t="s">
        <v>199</v>
      </c>
      <c r="BI92" s="300"/>
      <c r="BJ92" s="28"/>
      <c r="BM92" s="60" t="s">
        <v>19</v>
      </c>
      <c r="BN92" s="32" t="s">
        <v>20</v>
      </c>
      <c r="BO92" s="33" t="s">
        <v>21</v>
      </c>
      <c r="BP92" s="32" t="s">
        <v>19</v>
      </c>
      <c r="BQ92" s="32" t="s">
        <v>20</v>
      </c>
      <c r="BR92" s="33" t="s">
        <v>21</v>
      </c>
      <c r="BS92" s="32" t="s">
        <v>19</v>
      </c>
      <c r="BT92" s="32" t="s">
        <v>20</v>
      </c>
      <c r="BU92" s="33" t="s">
        <v>21</v>
      </c>
      <c r="BV92" s="32" t="s">
        <v>19</v>
      </c>
      <c r="BW92" s="32" t="s">
        <v>20</v>
      </c>
      <c r="BX92" s="30" t="s">
        <v>21</v>
      </c>
      <c r="BY92" s="36" t="s">
        <v>19</v>
      </c>
      <c r="BZ92" s="61" t="s">
        <v>31</v>
      </c>
    </row>
    <row r="93" spans="1:78" s="92" customFormat="1" hidden="1" x14ac:dyDescent="0.25">
      <c r="A93" s="80"/>
      <c r="B93" s="81"/>
      <c r="C93" s="141"/>
      <c r="D93" s="142"/>
      <c r="E93" s="143"/>
      <c r="F93" s="143"/>
      <c r="G93" s="82"/>
      <c r="H93" s="83"/>
      <c r="I93" s="82"/>
      <c r="J93" s="82"/>
      <c r="K93" s="84"/>
      <c r="L93" s="85"/>
      <c r="M93" s="144"/>
      <c r="N93" s="86">
        <f t="shared" ref="N93:N98" si="141">SUM(O93,Q93,S93)</f>
        <v>0</v>
      </c>
      <c r="O93" s="82"/>
      <c r="P93" s="82"/>
      <c r="Q93" s="82"/>
      <c r="R93" s="82"/>
      <c r="S93" s="82"/>
      <c r="T93" s="82"/>
      <c r="U93" s="82">
        <f t="shared" ref="U93:U98" si="142">SUM(P93,R93,T93)</f>
        <v>0</v>
      </c>
      <c r="V93" s="87" t="str">
        <f t="shared" ref="V93:V99" si="143">IFERROR(U93/N93,"")</f>
        <v/>
      </c>
      <c r="W93" s="145"/>
      <c r="X93" s="88"/>
      <c r="Y93" s="86">
        <f t="shared" ref="Y93:Y98" si="144">SUM(Z93,AB93,AD93)</f>
        <v>0</v>
      </c>
      <c r="Z93" s="82"/>
      <c r="AA93" s="82"/>
      <c r="AB93" s="82"/>
      <c r="AC93" s="82"/>
      <c r="AD93" s="82"/>
      <c r="AE93" s="82"/>
      <c r="AF93" s="82">
        <f t="shared" ref="AF93:AF98" si="145">SUM(AA93,AC93,AE93)</f>
        <v>0</v>
      </c>
      <c r="AG93" s="87" t="str">
        <f t="shared" ref="AG93:AG99" si="146">IFERROR(AF93/Y93,"")</f>
        <v/>
      </c>
      <c r="AH93" s="146"/>
      <c r="AI93" s="88"/>
      <c r="AJ93" s="86">
        <f t="shared" ref="AJ93:AJ98" si="147">SUM(AK93,AM93,AO93)</f>
        <v>0</v>
      </c>
      <c r="AK93" s="82"/>
      <c r="AL93" s="82"/>
      <c r="AM93" s="82"/>
      <c r="AN93" s="82"/>
      <c r="AO93" s="82"/>
      <c r="AP93" s="82"/>
      <c r="AQ93" s="82">
        <f t="shared" ref="AQ93:AQ98" si="148">SUM(AL93,AN93,AP93)</f>
        <v>0</v>
      </c>
      <c r="AR93" s="87" t="str">
        <f t="shared" ref="AR93:AR95" si="149">IFERROR(AQ93/AJ93,"")</f>
        <v/>
      </c>
      <c r="AS93" s="147"/>
      <c r="AT93" s="88"/>
      <c r="AU93" s="86">
        <f t="shared" ref="AU93:AU98" si="150">SUM(AV93,AX93,AZ93)</f>
        <v>0</v>
      </c>
      <c r="AV93" s="82"/>
      <c r="AW93" s="82"/>
      <c r="AX93" s="82"/>
      <c r="AY93" s="82"/>
      <c r="AZ93" s="82"/>
      <c r="BA93" s="82"/>
      <c r="BB93" s="82">
        <f t="shared" ref="BB93:BB98" si="151">SUM(AW93,AY93,BA93)</f>
        <v>0</v>
      </c>
      <c r="BC93" s="87" t="str">
        <f t="shared" ref="BC93:BC99" si="152">IFERROR(BB93/AU93,"")</f>
        <v/>
      </c>
      <c r="BD93" s="89"/>
      <c r="BE93" s="88"/>
      <c r="BF93" s="86">
        <f t="shared" ref="BF93:BF99" si="153">+SUM(N93,Y93,AJ93,AU93)</f>
        <v>0</v>
      </c>
      <c r="BG93" s="82">
        <f t="shared" ref="BG93:BG99" si="154">+SUM(U93,AF93,AQ93,BB93)</f>
        <v>0</v>
      </c>
      <c r="BH93" s="90" t="str">
        <f>IFERROR(BG93/BF93,"")</f>
        <v/>
      </c>
      <c r="BI93" s="148"/>
      <c r="BJ93" s="91"/>
      <c r="BM93" s="93"/>
      <c r="BN93" s="87" t="str">
        <f t="shared" ref="BN93:BN99" si="155">IFERROR(BM93/N93,"")</f>
        <v/>
      </c>
      <c r="BO93" s="88"/>
      <c r="BP93" s="94" t="str">
        <f t="shared" ref="BP93:BP99" si="156">IFERROR(BO93/Q93,"")</f>
        <v/>
      </c>
      <c r="BQ93" s="87" t="str">
        <f t="shared" ref="BQ93:BQ99" si="157">IFERROR(BP93/Y93,"")</f>
        <v/>
      </c>
      <c r="BR93" s="88" t="str">
        <f t="shared" ref="BR93:BR99" si="158">IFERROR(BQ93/U93,"")</f>
        <v/>
      </c>
      <c r="BS93" s="94"/>
      <c r="BT93" s="87" t="str">
        <f t="shared" ref="BT93:BT99" si="159">IFERROR(BS93/AJ93,"")</f>
        <v/>
      </c>
      <c r="BU93" s="88"/>
      <c r="BV93" s="95" t="str">
        <f t="shared" ref="BV93:BV99" si="160">IFERROR(BU93/Y93,"")</f>
        <v/>
      </c>
      <c r="BW93" s="87" t="str">
        <f t="shared" ref="BW93:BW99" si="161">IFERROR(BV93/AU93,"")</f>
        <v/>
      </c>
      <c r="BX93" s="96" t="str">
        <f>IFERROR(BW93/AB93,"")</f>
        <v/>
      </c>
      <c r="BY93" s="97">
        <f t="shared" ref="BY93:BY98" si="162">SUM(BM93,BP93,BS93,BV93)</f>
        <v>0</v>
      </c>
      <c r="BZ93" s="98" t="str">
        <f>IFERROR(BY93/BF93,"")</f>
        <v/>
      </c>
    </row>
    <row r="94" spans="1:78" s="92" customFormat="1" hidden="1" x14ac:dyDescent="0.25">
      <c r="A94" s="99"/>
      <c r="B94" s="81"/>
      <c r="C94" s="141"/>
      <c r="D94" s="142"/>
      <c r="E94" s="142"/>
      <c r="F94" s="142"/>
      <c r="G94" s="84"/>
      <c r="H94" s="100"/>
      <c r="I94" s="84"/>
      <c r="J94" s="84"/>
      <c r="K94" s="84"/>
      <c r="L94" s="101"/>
      <c r="M94" s="149"/>
      <c r="N94" s="86">
        <f t="shared" si="141"/>
        <v>0</v>
      </c>
      <c r="O94" s="84"/>
      <c r="P94" s="84"/>
      <c r="Q94" s="84"/>
      <c r="R94" s="84"/>
      <c r="S94" s="84"/>
      <c r="T94" s="84"/>
      <c r="U94" s="82">
        <f t="shared" si="142"/>
        <v>0</v>
      </c>
      <c r="V94" s="103" t="str">
        <f t="shared" si="143"/>
        <v/>
      </c>
      <c r="W94" s="150"/>
      <c r="X94" s="104"/>
      <c r="Y94" s="86">
        <f t="shared" si="144"/>
        <v>0</v>
      </c>
      <c r="Z94" s="84"/>
      <c r="AA94" s="84"/>
      <c r="AB94" s="84"/>
      <c r="AC94" s="84"/>
      <c r="AD94" s="84"/>
      <c r="AE94" s="84"/>
      <c r="AF94" s="82">
        <f t="shared" si="145"/>
        <v>0</v>
      </c>
      <c r="AG94" s="103" t="str">
        <f t="shared" si="146"/>
        <v/>
      </c>
      <c r="AH94" s="150"/>
      <c r="AI94" s="104"/>
      <c r="AJ94" s="86">
        <f t="shared" si="147"/>
        <v>0</v>
      </c>
      <c r="AK94" s="84"/>
      <c r="AL94" s="84"/>
      <c r="AM94" s="84"/>
      <c r="AN94" s="84"/>
      <c r="AO94" s="84"/>
      <c r="AP94" s="84"/>
      <c r="AQ94" s="82">
        <f t="shared" si="148"/>
        <v>0</v>
      </c>
      <c r="AR94" s="103" t="str">
        <f t="shared" si="149"/>
        <v/>
      </c>
      <c r="AS94" s="150"/>
      <c r="AT94" s="104"/>
      <c r="AU94" s="86">
        <f t="shared" si="150"/>
        <v>0</v>
      </c>
      <c r="AV94" s="84"/>
      <c r="AW94" s="84"/>
      <c r="AX94" s="84"/>
      <c r="AY94" s="84"/>
      <c r="AZ94" s="84"/>
      <c r="BA94" s="84"/>
      <c r="BB94" s="82">
        <f t="shared" si="151"/>
        <v>0</v>
      </c>
      <c r="BC94" s="103" t="str">
        <f t="shared" si="152"/>
        <v/>
      </c>
      <c r="BD94" s="105"/>
      <c r="BE94" s="104"/>
      <c r="BF94" s="102">
        <f t="shared" si="153"/>
        <v>0</v>
      </c>
      <c r="BG94" s="84">
        <f t="shared" si="154"/>
        <v>0</v>
      </c>
      <c r="BH94" s="106" t="str">
        <f t="shared" ref="BH94:BH95" si="163">IFERROR(BG94/BF94,"")</f>
        <v/>
      </c>
      <c r="BI94" s="151"/>
      <c r="BJ94" s="107"/>
      <c r="BM94" s="108"/>
      <c r="BN94" s="103" t="str">
        <f t="shared" si="155"/>
        <v/>
      </c>
      <c r="BO94" s="109"/>
      <c r="BP94" s="110" t="str">
        <f t="shared" si="156"/>
        <v/>
      </c>
      <c r="BQ94" s="103" t="str">
        <f t="shared" si="157"/>
        <v/>
      </c>
      <c r="BR94" s="109" t="str">
        <f t="shared" si="158"/>
        <v/>
      </c>
      <c r="BS94" s="110"/>
      <c r="BT94" s="103" t="str">
        <f t="shared" si="159"/>
        <v/>
      </c>
      <c r="BU94" s="109"/>
      <c r="BV94" s="111" t="str">
        <f t="shared" si="160"/>
        <v/>
      </c>
      <c r="BW94" s="103" t="str">
        <f t="shared" si="161"/>
        <v/>
      </c>
      <c r="BX94" s="112"/>
      <c r="BY94" s="113">
        <f t="shared" si="162"/>
        <v>0</v>
      </c>
      <c r="BZ94" s="114" t="str">
        <f t="shared" ref="BZ94:BZ99" si="164">IFERROR(BY94/BF94,"")</f>
        <v/>
      </c>
    </row>
    <row r="95" spans="1:78" s="92" customFormat="1" hidden="1" x14ac:dyDescent="0.25">
      <c r="A95" s="99"/>
      <c r="B95" s="81"/>
      <c r="C95" s="141"/>
      <c r="D95" s="142"/>
      <c r="E95" s="142"/>
      <c r="F95" s="142"/>
      <c r="G95" s="84"/>
      <c r="H95" s="100"/>
      <c r="I95" s="84"/>
      <c r="J95" s="84"/>
      <c r="K95" s="84"/>
      <c r="L95" s="101"/>
      <c r="M95" s="149"/>
      <c r="N95" s="86">
        <f t="shared" si="141"/>
        <v>0</v>
      </c>
      <c r="O95" s="84"/>
      <c r="P95" s="84"/>
      <c r="Q95" s="84"/>
      <c r="R95" s="84"/>
      <c r="S95" s="84"/>
      <c r="T95" s="84"/>
      <c r="U95" s="82">
        <f t="shared" si="142"/>
        <v>0</v>
      </c>
      <c r="V95" s="103" t="str">
        <f t="shared" si="143"/>
        <v/>
      </c>
      <c r="W95" s="150"/>
      <c r="X95" s="104"/>
      <c r="Y95" s="86">
        <f t="shared" si="144"/>
        <v>0</v>
      </c>
      <c r="Z95" s="84"/>
      <c r="AA95" s="84"/>
      <c r="AB95" s="84"/>
      <c r="AC95" s="84"/>
      <c r="AD95" s="84"/>
      <c r="AE95" s="84"/>
      <c r="AF95" s="82">
        <f t="shared" si="145"/>
        <v>0</v>
      </c>
      <c r="AG95" s="103" t="str">
        <f t="shared" si="146"/>
        <v/>
      </c>
      <c r="AH95" s="150"/>
      <c r="AI95" s="104"/>
      <c r="AJ95" s="86">
        <f t="shared" si="147"/>
        <v>0</v>
      </c>
      <c r="AK95" s="84"/>
      <c r="AL95" s="84"/>
      <c r="AM95" s="84"/>
      <c r="AN95" s="84"/>
      <c r="AO95" s="84"/>
      <c r="AP95" s="84"/>
      <c r="AQ95" s="82">
        <f t="shared" si="148"/>
        <v>0</v>
      </c>
      <c r="AR95" s="103" t="str">
        <f t="shared" si="149"/>
        <v/>
      </c>
      <c r="AS95" s="150"/>
      <c r="AT95" s="104"/>
      <c r="AU95" s="86">
        <f t="shared" si="150"/>
        <v>0</v>
      </c>
      <c r="AV95" s="84"/>
      <c r="AW95" s="84"/>
      <c r="AX95" s="84"/>
      <c r="AY95" s="84"/>
      <c r="AZ95" s="84"/>
      <c r="BA95" s="84"/>
      <c r="BB95" s="82">
        <f t="shared" si="151"/>
        <v>0</v>
      </c>
      <c r="BC95" s="103" t="str">
        <f t="shared" si="152"/>
        <v/>
      </c>
      <c r="BD95" s="105"/>
      <c r="BE95" s="104"/>
      <c r="BF95" s="102">
        <f t="shared" si="153"/>
        <v>0</v>
      </c>
      <c r="BG95" s="84">
        <f t="shared" si="154"/>
        <v>0</v>
      </c>
      <c r="BH95" s="106" t="str">
        <f t="shared" si="163"/>
        <v/>
      </c>
      <c r="BI95" s="151"/>
      <c r="BJ95" s="107"/>
      <c r="BM95" s="108"/>
      <c r="BN95" s="103" t="str">
        <f t="shared" si="155"/>
        <v/>
      </c>
      <c r="BO95" s="104"/>
      <c r="BP95" s="115" t="str">
        <f t="shared" si="156"/>
        <v/>
      </c>
      <c r="BQ95" s="103" t="str">
        <f t="shared" si="157"/>
        <v/>
      </c>
      <c r="BR95" s="104" t="str">
        <f t="shared" si="158"/>
        <v/>
      </c>
      <c r="BS95" s="115"/>
      <c r="BT95" s="103" t="str">
        <f t="shared" si="159"/>
        <v/>
      </c>
      <c r="BU95" s="104"/>
      <c r="BV95" s="116" t="str">
        <f t="shared" si="160"/>
        <v/>
      </c>
      <c r="BW95" s="103" t="str">
        <f t="shared" si="161"/>
        <v/>
      </c>
      <c r="BX95" s="117"/>
      <c r="BY95" s="113">
        <f t="shared" si="162"/>
        <v>0</v>
      </c>
      <c r="BZ95" s="114" t="str">
        <f t="shared" si="164"/>
        <v/>
      </c>
    </row>
    <row r="96" spans="1:78" s="92" customFormat="1" hidden="1" x14ac:dyDescent="0.25">
      <c r="A96" s="99"/>
      <c r="B96" s="81"/>
      <c r="C96" s="141"/>
      <c r="D96" s="142"/>
      <c r="E96" s="142"/>
      <c r="F96" s="142"/>
      <c r="G96" s="84"/>
      <c r="H96" s="100"/>
      <c r="I96" s="84"/>
      <c r="J96" s="84"/>
      <c r="K96" s="84"/>
      <c r="L96" s="101"/>
      <c r="M96" s="149"/>
      <c r="N96" s="86">
        <f t="shared" si="141"/>
        <v>0</v>
      </c>
      <c r="O96" s="84"/>
      <c r="P96" s="84"/>
      <c r="Q96" s="84"/>
      <c r="R96" s="84"/>
      <c r="S96" s="84"/>
      <c r="T96" s="84"/>
      <c r="U96" s="82">
        <f t="shared" si="142"/>
        <v>0</v>
      </c>
      <c r="V96" s="103" t="str">
        <f t="shared" si="143"/>
        <v/>
      </c>
      <c r="W96" s="150"/>
      <c r="X96" s="104"/>
      <c r="Y96" s="86">
        <f t="shared" si="144"/>
        <v>0</v>
      </c>
      <c r="Z96" s="84"/>
      <c r="AA96" s="84"/>
      <c r="AB96" s="84"/>
      <c r="AC96" s="84"/>
      <c r="AD96" s="84"/>
      <c r="AE96" s="84"/>
      <c r="AF96" s="82">
        <f t="shared" si="145"/>
        <v>0</v>
      </c>
      <c r="AG96" s="103" t="str">
        <f t="shared" si="146"/>
        <v/>
      </c>
      <c r="AH96" s="150"/>
      <c r="AI96" s="104"/>
      <c r="AJ96" s="86">
        <f t="shared" si="147"/>
        <v>0</v>
      </c>
      <c r="AK96" s="84"/>
      <c r="AL96" s="84"/>
      <c r="AM96" s="84"/>
      <c r="AN96" s="84"/>
      <c r="AO96" s="84"/>
      <c r="AP96" s="84"/>
      <c r="AQ96" s="82">
        <f t="shared" si="148"/>
        <v>0</v>
      </c>
      <c r="AR96" s="103" t="str">
        <f>IFERROR(AQ96/AJ96,"")</f>
        <v/>
      </c>
      <c r="AS96" s="150"/>
      <c r="AT96" s="104"/>
      <c r="AU96" s="86">
        <f t="shared" si="150"/>
        <v>0</v>
      </c>
      <c r="AV96" s="84"/>
      <c r="AW96" s="84"/>
      <c r="AX96" s="84"/>
      <c r="AY96" s="84"/>
      <c r="AZ96" s="84"/>
      <c r="BA96" s="84"/>
      <c r="BB96" s="82">
        <f t="shared" si="151"/>
        <v>0</v>
      </c>
      <c r="BC96" s="103" t="str">
        <f t="shared" si="152"/>
        <v/>
      </c>
      <c r="BD96" s="105"/>
      <c r="BE96" s="104"/>
      <c r="BF96" s="102">
        <f t="shared" si="153"/>
        <v>0</v>
      </c>
      <c r="BG96" s="84">
        <f t="shared" si="154"/>
        <v>0</v>
      </c>
      <c r="BH96" s="106" t="str">
        <f>IFERROR(BG96/BF96,"")</f>
        <v/>
      </c>
      <c r="BI96" s="151"/>
      <c r="BJ96" s="107"/>
      <c r="BM96" s="108"/>
      <c r="BN96" s="103" t="str">
        <f t="shared" si="155"/>
        <v/>
      </c>
      <c r="BO96" s="104"/>
      <c r="BP96" s="115" t="str">
        <f t="shared" si="156"/>
        <v/>
      </c>
      <c r="BQ96" s="103" t="str">
        <f t="shared" si="157"/>
        <v/>
      </c>
      <c r="BR96" s="104" t="str">
        <f t="shared" si="158"/>
        <v/>
      </c>
      <c r="BS96" s="115"/>
      <c r="BT96" s="103" t="str">
        <f t="shared" si="159"/>
        <v/>
      </c>
      <c r="BU96" s="104"/>
      <c r="BV96" s="116" t="str">
        <f t="shared" si="160"/>
        <v/>
      </c>
      <c r="BW96" s="103" t="str">
        <f t="shared" si="161"/>
        <v/>
      </c>
      <c r="BX96" s="117"/>
      <c r="BY96" s="113">
        <f t="shared" si="162"/>
        <v>0</v>
      </c>
      <c r="BZ96" s="114" t="str">
        <f t="shared" si="164"/>
        <v/>
      </c>
    </row>
    <row r="97" spans="1:78" s="92" customFormat="1" hidden="1" x14ac:dyDescent="0.25">
      <c r="A97" s="99"/>
      <c r="B97" s="81"/>
      <c r="C97" s="141"/>
      <c r="D97" s="142"/>
      <c r="E97" s="142"/>
      <c r="F97" s="142"/>
      <c r="G97" s="84"/>
      <c r="H97" s="100"/>
      <c r="I97" s="84"/>
      <c r="J97" s="84"/>
      <c r="K97" s="84"/>
      <c r="L97" s="101"/>
      <c r="M97" s="149"/>
      <c r="N97" s="86">
        <f t="shared" si="141"/>
        <v>0</v>
      </c>
      <c r="O97" s="84"/>
      <c r="P97" s="84"/>
      <c r="Q97" s="84"/>
      <c r="R97" s="84"/>
      <c r="S97" s="84"/>
      <c r="T97" s="84"/>
      <c r="U97" s="82">
        <f t="shared" si="142"/>
        <v>0</v>
      </c>
      <c r="V97" s="103" t="str">
        <f t="shared" si="143"/>
        <v/>
      </c>
      <c r="W97" s="150"/>
      <c r="X97" s="104"/>
      <c r="Y97" s="86">
        <f t="shared" si="144"/>
        <v>0</v>
      </c>
      <c r="Z97" s="84"/>
      <c r="AA97" s="84"/>
      <c r="AB97" s="84"/>
      <c r="AC97" s="84"/>
      <c r="AD97" s="84"/>
      <c r="AE97" s="84"/>
      <c r="AF97" s="82">
        <f t="shared" si="145"/>
        <v>0</v>
      </c>
      <c r="AG97" s="103" t="str">
        <f t="shared" si="146"/>
        <v/>
      </c>
      <c r="AH97" s="150"/>
      <c r="AI97" s="104"/>
      <c r="AJ97" s="86">
        <f t="shared" si="147"/>
        <v>0</v>
      </c>
      <c r="AK97" s="84"/>
      <c r="AL97" s="84"/>
      <c r="AM97" s="84"/>
      <c r="AN97" s="84"/>
      <c r="AO97" s="84"/>
      <c r="AP97" s="84"/>
      <c r="AQ97" s="82">
        <f t="shared" si="148"/>
        <v>0</v>
      </c>
      <c r="AR97" s="103" t="str">
        <f>IFERROR(AQ97/AJ97,"")</f>
        <v/>
      </c>
      <c r="AS97" s="150"/>
      <c r="AT97" s="104"/>
      <c r="AU97" s="86">
        <f t="shared" si="150"/>
        <v>0</v>
      </c>
      <c r="AV97" s="84"/>
      <c r="AW97" s="84"/>
      <c r="AX97" s="84"/>
      <c r="AY97" s="84"/>
      <c r="AZ97" s="84"/>
      <c r="BA97" s="84"/>
      <c r="BB97" s="82">
        <f t="shared" si="151"/>
        <v>0</v>
      </c>
      <c r="BC97" s="103" t="str">
        <f t="shared" si="152"/>
        <v/>
      </c>
      <c r="BD97" s="105"/>
      <c r="BE97" s="104"/>
      <c r="BF97" s="102">
        <f t="shared" si="153"/>
        <v>0</v>
      </c>
      <c r="BG97" s="84">
        <f t="shared" si="154"/>
        <v>0</v>
      </c>
      <c r="BH97" s="106" t="str">
        <f>IFERROR(BG97/BF97,"")</f>
        <v/>
      </c>
      <c r="BI97" s="151"/>
      <c r="BJ97" s="107"/>
      <c r="BM97" s="108"/>
      <c r="BN97" s="103" t="str">
        <f t="shared" si="155"/>
        <v/>
      </c>
      <c r="BO97" s="109"/>
      <c r="BP97" s="110" t="str">
        <f t="shared" si="156"/>
        <v/>
      </c>
      <c r="BQ97" s="103" t="str">
        <f t="shared" si="157"/>
        <v/>
      </c>
      <c r="BR97" s="109" t="str">
        <f t="shared" si="158"/>
        <v/>
      </c>
      <c r="BS97" s="110"/>
      <c r="BT97" s="103" t="str">
        <f t="shared" si="159"/>
        <v/>
      </c>
      <c r="BU97" s="109"/>
      <c r="BV97" s="111" t="str">
        <f t="shared" si="160"/>
        <v/>
      </c>
      <c r="BW97" s="103" t="str">
        <f t="shared" si="161"/>
        <v/>
      </c>
      <c r="BX97" s="112"/>
      <c r="BY97" s="113">
        <f t="shared" si="162"/>
        <v>0</v>
      </c>
      <c r="BZ97" s="114" t="str">
        <f t="shared" si="164"/>
        <v/>
      </c>
    </row>
    <row r="98" spans="1:78" s="92" customFormat="1" hidden="1" x14ac:dyDescent="0.25">
      <c r="A98" s="99"/>
      <c r="B98" s="81"/>
      <c r="C98" s="141"/>
      <c r="D98" s="142"/>
      <c r="E98" s="142"/>
      <c r="F98" s="142"/>
      <c r="G98" s="84"/>
      <c r="H98" s="100"/>
      <c r="I98" s="84"/>
      <c r="J98" s="84"/>
      <c r="K98" s="84"/>
      <c r="L98" s="101"/>
      <c r="M98" s="149"/>
      <c r="N98" s="86">
        <f t="shared" si="141"/>
        <v>0</v>
      </c>
      <c r="O98" s="84"/>
      <c r="P98" s="84"/>
      <c r="Q98" s="84"/>
      <c r="R98" s="84"/>
      <c r="S98" s="84"/>
      <c r="T98" s="84"/>
      <c r="U98" s="82">
        <f t="shared" si="142"/>
        <v>0</v>
      </c>
      <c r="V98" s="103" t="str">
        <f t="shared" si="143"/>
        <v/>
      </c>
      <c r="W98" s="150"/>
      <c r="X98" s="104"/>
      <c r="Y98" s="86">
        <f t="shared" si="144"/>
        <v>0</v>
      </c>
      <c r="Z98" s="84"/>
      <c r="AA98" s="84"/>
      <c r="AB98" s="84"/>
      <c r="AC98" s="84"/>
      <c r="AD98" s="84"/>
      <c r="AE98" s="84"/>
      <c r="AF98" s="82">
        <f t="shared" si="145"/>
        <v>0</v>
      </c>
      <c r="AG98" s="103" t="str">
        <f t="shared" si="146"/>
        <v/>
      </c>
      <c r="AH98" s="150"/>
      <c r="AI98" s="104"/>
      <c r="AJ98" s="86">
        <f t="shared" si="147"/>
        <v>0</v>
      </c>
      <c r="AK98" s="84"/>
      <c r="AL98" s="84"/>
      <c r="AM98" s="84"/>
      <c r="AN98" s="84"/>
      <c r="AO98" s="84"/>
      <c r="AP98" s="84"/>
      <c r="AQ98" s="82">
        <f t="shared" si="148"/>
        <v>0</v>
      </c>
      <c r="AR98" s="103" t="str">
        <f t="shared" ref="AR98:AR99" si="165">IFERROR(AQ98/AJ98,"")</f>
        <v/>
      </c>
      <c r="AS98" s="150"/>
      <c r="AT98" s="104"/>
      <c r="AU98" s="86">
        <f t="shared" si="150"/>
        <v>0</v>
      </c>
      <c r="AV98" s="84"/>
      <c r="AW98" s="84"/>
      <c r="AX98" s="84"/>
      <c r="AY98" s="84"/>
      <c r="AZ98" s="84"/>
      <c r="BA98" s="84"/>
      <c r="BB98" s="82">
        <f t="shared" si="151"/>
        <v>0</v>
      </c>
      <c r="BC98" s="103" t="str">
        <f t="shared" si="152"/>
        <v/>
      </c>
      <c r="BD98" s="105"/>
      <c r="BE98" s="104"/>
      <c r="BF98" s="102">
        <f t="shared" si="153"/>
        <v>0</v>
      </c>
      <c r="BG98" s="84">
        <f t="shared" si="154"/>
        <v>0</v>
      </c>
      <c r="BH98" s="106" t="str">
        <f t="shared" ref="BH98:BH99" si="166">IFERROR(BG98/BF98,"")</f>
        <v/>
      </c>
      <c r="BI98" s="151"/>
      <c r="BJ98" s="107"/>
      <c r="BM98" s="108"/>
      <c r="BN98" s="103" t="str">
        <f t="shared" si="155"/>
        <v/>
      </c>
      <c r="BO98" s="109"/>
      <c r="BP98" s="110" t="str">
        <f t="shared" si="156"/>
        <v/>
      </c>
      <c r="BQ98" s="103" t="str">
        <f t="shared" si="157"/>
        <v/>
      </c>
      <c r="BR98" s="109" t="str">
        <f t="shared" si="158"/>
        <v/>
      </c>
      <c r="BS98" s="110"/>
      <c r="BT98" s="103" t="str">
        <f t="shared" si="159"/>
        <v/>
      </c>
      <c r="BU98" s="109"/>
      <c r="BV98" s="111" t="str">
        <f t="shared" si="160"/>
        <v/>
      </c>
      <c r="BW98" s="103" t="str">
        <f t="shared" si="161"/>
        <v/>
      </c>
      <c r="BX98" s="112"/>
      <c r="BY98" s="113">
        <f t="shared" si="162"/>
        <v>0</v>
      </c>
      <c r="BZ98" s="114" t="str">
        <f t="shared" si="164"/>
        <v/>
      </c>
    </row>
    <row r="99" spans="1:78" ht="33" hidden="1" customHeight="1" thickBot="1" x14ac:dyDescent="0.3">
      <c r="A99" s="37"/>
      <c r="B99" s="70"/>
      <c r="C99" s="152"/>
      <c r="D99" s="153"/>
      <c r="E99" s="153"/>
      <c r="F99" s="154" t="s">
        <v>167</v>
      </c>
      <c r="G99" s="155"/>
      <c r="H99" s="156"/>
      <c r="I99" s="155"/>
      <c r="J99" s="155"/>
      <c r="K99" s="155"/>
      <c r="L99" s="157"/>
      <c r="M99" s="158"/>
      <c r="N99" s="159"/>
      <c r="O99" s="155"/>
      <c r="P99" s="155"/>
      <c r="Q99" s="155"/>
      <c r="R99" s="155"/>
      <c r="S99" s="155"/>
      <c r="T99" s="155"/>
      <c r="U99" s="155"/>
      <c r="V99" s="160" t="str">
        <f t="shared" si="143"/>
        <v/>
      </c>
      <c r="W99" s="161"/>
      <c r="X99" s="162"/>
      <c r="Y99" s="159"/>
      <c r="Z99" s="155"/>
      <c r="AA99" s="155"/>
      <c r="AB99" s="155"/>
      <c r="AC99" s="155"/>
      <c r="AD99" s="155"/>
      <c r="AE99" s="155"/>
      <c r="AF99" s="155"/>
      <c r="AG99" s="160" t="str">
        <f t="shared" si="146"/>
        <v/>
      </c>
      <c r="AH99" s="161"/>
      <c r="AI99" s="162"/>
      <c r="AJ99" s="159"/>
      <c r="AK99" s="155"/>
      <c r="AL99" s="155"/>
      <c r="AM99" s="155"/>
      <c r="AN99" s="155"/>
      <c r="AO99" s="155"/>
      <c r="AP99" s="155"/>
      <c r="AQ99" s="155"/>
      <c r="AR99" s="160" t="str">
        <f t="shared" si="165"/>
        <v/>
      </c>
      <c r="AS99" s="163"/>
      <c r="AT99" s="162"/>
      <c r="AU99" s="159"/>
      <c r="AV99" s="155"/>
      <c r="AW99" s="155"/>
      <c r="AX99" s="155"/>
      <c r="AY99" s="155"/>
      <c r="AZ99" s="155"/>
      <c r="BA99" s="155"/>
      <c r="BB99" s="155"/>
      <c r="BC99" s="160" t="str">
        <f t="shared" si="152"/>
        <v/>
      </c>
      <c r="BD99" s="164"/>
      <c r="BE99" s="162"/>
      <c r="BF99" s="181">
        <f t="shared" si="153"/>
        <v>0</v>
      </c>
      <c r="BG99" s="182">
        <f t="shared" si="154"/>
        <v>0</v>
      </c>
      <c r="BH99" s="165" t="str">
        <f t="shared" si="166"/>
        <v/>
      </c>
      <c r="BI99" s="166"/>
      <c r="BJ99" s="44"/>
      <c r="BM99" s="62"/>
      <c r="BN99" s="38" t="str">
        <f t="shared" si="155"/>
        <v/>
      </c>
      <c r="BO99" s="39"/>
      <c r="BP99" s="40" t="str">
        <f t="shared" si="156"/>
        <v/>
      </c>
      <c r="BQ99" s="38" t="str">
        <f t="shared" si="157"/>
        <v/>
      </c>
      <c r="BR99" s="39" t="str">
        <f t="shared" si="158"/>
        <v/>
      </c>
      <c r="BS99" s="40"/>
      <c r="BT99" s="38" t="str">
        <f t="shared" si="159"/>
        <v/>
      </c>
      <c r="BU99" s="39"/>
      <c r="BV99" s="41" t="str">
        <f t="shared" si="160"/>
        <v/>
      </c>
      <c r="BW99" s="38" t="str">
        <f t="shared" si="161"/>
        <v/>
      </c>
      <c r="BX99" s="42"/>
      <c r="BY99" s="43"/>
      <c r="BZ99" s="63" t="str">
        <f t="shared" si="164"/>
        <v/>
      </c>
    </row>
    <row r="100" spans="1:78" ht="30" customHeight="1" x14ac:dyDescent="0.25">
      <c r="A100" s="183"/>
      <c r="B100" s="70"/>
      <c r="C100" s="184"/>
      <c r="D100" s="184"/>
      <c r="E100" s="184"/>
      <c r="F100" s="185"/>
      <c r="G100" s="186"/>
      <c r="H100" s="187"/>
      <c r="I100" s="186"/>
      <c r="J100" s="186"/>
      <c r="K100" s="186"/>
      <c r="L100" s="188"/>
      <c r="M100" s="188"/>
      <c r="N100" s="186"/>
      <c r="O100" s="186"/>
      <c r="P100" s="186"/>
      <c r="Q100" s="186"/>
      <c r="R100" s="186"/>
      <c r="S100" s="186"/>
      <c r="T100" s="186"/>
      <c r="U100" s="186"/>
      <c r="V100" s="189"/>
      <c r="W100" s="190"/>
      <c r="X100" s="191"/>
      <c r="Y100" s="186"/>
      <c r="Z100" s="186"/>
      <c r="AA100" s="186"/>
      <c r="AB100" s="186"/>
      <c r="AC100" s="186"/>
      <c r="AD100" s="186"/>
      <c r="AE100" s="186"/>
      <c r="AF100" s="186"/>
      <c r="AG100" s="189"/>
      <c r="AH100" s="190"/>
      <c r="AI100" s="191"/>
      <c r="AJ100" s="186"/>
      <c r="AK100" s="186"/>
      <c r="AL100" s="186"/>
      <c r="AM100" s="186"/>
      <c r="AN100" s="186"/>
      <c r="AO100" s="186"/>
      <c r="AP100" s="186"/>
      <c r="AQ100" s="186"/>
      <c r="AR100" s="189"/>
      <c r="AS100" s="192"/>
      <c r="AT100" s="191"/>
      <c r="AU100" s="186"/>
      <c r="AV100" s="186"/>
      <c r="AW100" s="186"/>
      <c r="AX100" s="186"/>
      <c r="AY100" s="186"/>
      <c r="AZ100" s="186"/>
      <c r="BA100" s="186"/>
      <c r="BB100" s="186"/>
      <c r="BC100" s="189"/>
      <c r="BD100" s="186"/>
      <c r="BE100" s="191"/>
      <c r="BF100" s="200"/>
      <c r="BG100" s="200"/>
      <c r="BH100" s="194"/>
      <c r="BI100" s="195"/>
      <c r="BJ100" s="196"/>
      <c r="BM100" s="197"/>
      <c r="BN100" s="189"/>
      <c r="BO100" s="191"/>
      <c r="BP100" s="191"/>
      <c r="BQ100" s="189"/>
      <c r="BR100" s="191"/>
      <c r="BS100" s="191"/>
      <c r="BT100" s="189"/>
      <c r="BU100" s="191"/>
      <c r="BV100" s="191"/>
      <c r="BW100" s="189"/>
      <c r="BX100" s="191"/>
      <c r="BY100" s="198"/>
      <c r="BZ100" s="189"/>
    </row>
    <row r="101" spans="1:78" ht="15.75" x14ac:dyDescent="0.25">
      <c r="A101" s="14"/>
      <c r="B101" s="70"/>
      <c r="C101" s="47" t="s">
        <v>41</v>
      </c>
      <c r="D101" s="122"/>
      <c r="E101" s="122"/>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1"/>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71"/>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4"/>
      <c r="B104" s="71"/>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5"/>
      <c r="BM104" s="14"/>
      <c r="BN104" s="14"/>
      <c r="BO104" s="14"/>
      <c r="BP104" s="14"/>
      <c r="BQ104" s="14"/>
      <c r="BR104" s="14"/>
      <c r="BS104" s="14"/>
      <c r="BT104" s="14"/>
      <c r="BU104" s="14"/>
      <c r="BV104" s="14"/>
      <c r="BW104" s="14"/>
      <c r="BX104" s="14"/>
      <c r="BY104" s="14"/>
      <c r="BZ104" s="14"/>
    </row>
    <row r="105" spans="1:78" ht="15.75" x14ac:dyDescent="0.25">
      <c r="A105" s="14"/>
      <c r="B105" s="71"/>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5"/>
      <c r="BM105" s="14"/>
      <c r="BN105" s="14"/>
      <c r="BO105" s="14"/>
      <c r="BP105" s="14"/>
      <c r="BQ105" s="14"/>
      <c r="BR105" s="14"/>
      <c r="BS105" s="14"/>
      <c r="BT105" s="14"/>
      <c r="BU105" s="14"/>
      <c r="BV105" s="14"/>
      <c r="BW105" s="14"/>
      <c r="BX105" s="14"/>
      <c r="BY105" s="14"/>
      <c r="BZ105" s="14"/>
    </row>
    <row r="106" spans="1:78" ht="15.75" x14ac:dyDescent="0.25">
      <c r="A106" s="14"/>
      <c r="B106" s="71"/>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71"/>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4"/>
      <c r="B108" s="71"/>
      <c r="C108" s="125"/>
      <c r="D108" s="125"/>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5"/>
      <c r="BM108" s="14"/>
      <c r="BN108" s="14"/>
      <c r="BO108" s="14"/>
      <c r="BP108" s="14"/>
      <c r="BQ108" s="14"/>
      <c r="BR108" s="14"/>
      <c r="BS108" s="14"/>
      <c r="BT108" s="14"/>
      <c r="BU108" s="14"/>
      <c r="BV108" s="14"/>
      <c r="BW108" s="14"/>
      <c r="BX108" s="14"/>
      <c r="BY108" s="14"/>
      <c r="BZ108" s="14"/>
    </row>
    <row r="109" spans="1:78" ht="15.75" x14ac:dyDescent="0.25">
      <c r="A109" s="14"/>
      <c r="B109" s="71"/>
      <c r="C109" s="125"/>
      <c r="D109" s="125"/>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78" ht="15.75" x14ac:dyDescent="0.25">
      <c r="A110" s="14"/>
      <c r="B110" s="71"/>
      <c r="C110" s="14"/>
      <c r="D110" s="125"/>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1"/>
      <c r="C111" s="14"/>
      <c r="D111" s="125"/>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5"/>
      <c r="B112" s="72"/>
      <c r="C112" s="14"/>
      <c r="D112" s="14"/>
      <c r="E112" s="15"/>
      <c r="F112" s="15"/>
      <c r="G112" s="15"/>
      <c r="H112" s="15"/>
      <c r="I112" s="15"/>
      <c r="J112" s="15"/>
      <c r="K112" s="15"/>
      <c r="L112" s="15"/>
      <c r="M112" s="48"/>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M112" s="15"/>
      <c r="BN112" s="15"/>
      <c r="BO112" s="15"/>
      <c r="BP112" s="15"/>
      <c r="BQ112" s="15"/>
      <c r="BR112" s="15"/>
      <c r="BS112" s="15"/>
      <c r="BT112" s="15"/>
      <c r="BU112" s="15"/>
      <c r="BV112" s="15"/>
      <c r="BW112" s="15"/>
      <c r="BX112" s="15"/>
      <c r="BY112" s="15"/>
      <c r="BZ112" s="15"/>
    </row>
    <row r="113" spans="1:78" ht="15.75" x14ac:dyDescent="0.25">
      <c r="A113" s="14"/>
      <c r="B113" s="71"/>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5"/>
      <c r="BG113" s="15"/>
      <c r="BH113" s="15"/>
      <c r="BI113" s="15"/>
      <c r="BJ113" s="15"/>
      <c r="BM113" s="14"/>
      <c r="BN113" s="14"/>
      <c r="BO113" s="14"/>
      <c r="BP113" s="14"/>
      <c r="BQ113" s="14"/>
      <c r="BR113" s="14"/>
      <c r="BS113" s="14"/>
      <c r="BT113" s="14"/>
      <c r="BU113" s="14"/>
      <c r="BV113" s="14"/>
      <c r="BW113" s="14"/>
      <c r="BX113" s="14"/>
      <c r="BY113" s="15"/>
      <c r="BZ113" s="15"/>
    </row>
    <row r="114" spans="1:78" ht="15.75" x14ac:dyDescent="0.25">
      <c r="A114" s="14"/>
      <c r="B114" s="71"/>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1"/>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1"/>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1"/>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1"/>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1"/>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1"/>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1"/>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1"/>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1"/>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1"/>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1"/>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1"/>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1"/>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1"/>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1"/>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71"/>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4"/>
      <c r="B132" s="71"/>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1"/>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1"/>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1"/>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4"/>
      <c r="B136" s="71"/>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71"/>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1"/>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1"/>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7"/>
      <c r="B140" s="71"/>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23"/>
      <c r="BM140" s="14"/>
      <c r="BN140" s="14"/>
      <c r="BO140" s="14"/>
      <c r="BP140" s="14"/>
      <c r="BQ140" s="14"/>
      <c r="BR140" s="14"/>
      <c r="BS140" s="14"/>
      <c r="BT140" s="14"/>
      <c r="BU140" s="14"/>
      <c r="BV140" s="14"/>
      <c r="BW140" s="14"/>
      <c r="BX140" s="14"/>
      <c r="BY140" s="14"/>
      <c r="BZ140" s="14"/>
    </row>
    <row r="141" spans="1:78" ht="15.75" x14ac:dyDescent="0.25">
      <c r="A141" s="14"/>
      <c r="B141" s="71"/>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5"/>
      <c r="BM141" s="14"/>
      <c r="BN141" s="14"/>
      <c r="BO141" s="14"/>
      <c r="BP141" s="14"/>
      <c r="BQ141" s="14"/>
      <c r="BR141" s="14"/>
      <c r="BS141" s="14"/>
      <c r="BT141" s="14"/>
      <c r="BU141" s="14"/>
      <c r="BV141" s="14"/>
      <c r="BW141" s="14"/>
      <c r="BX141" s="14"/>
      <c r="BY141" s="14"/>
      <c r="BZ141" s="14"/>
    </row>
    <row r="142" spans="1:78" ht="15.75" x14ac:dyDescent="0.25">
      <c r="A142" s="14"/>
      <c r="B142" s="71"/>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5"/>
      <c r="BM142" s="14"/>
      <c r="BN142" s="14"/>
      <c r="BO142" s="14"/>
      <c r="BP142" s="14"/>
      <c r="BQ142" s="14"/>
      <c r="BR142" s="14"/>
      <c r="BS142" s="14"/>
      <c r="BT142" s="14"/>
      <c r="BU142" s="14"/>
      <c r="BV142" s="14"/>
      <c r="BW142" s="14"/>
      <c r="BX142" s="14"/>
      <c r="BY142" s="14"/>
      <c r="BZ142" s="14"/>
    </row>
    <row r="143" spans="1:78" ht="15.75" x14ac:dyDescent="0.25">
      <c r="A143" s="14"/>
      <c r="B143" s="71"/>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5"/>
      <c r="BM143" s="14"/>
      <c r="BN143" s="14"/>
      <c r="BO143" s="14"/>
      <c r="BP143" s="14"/>
      <c r="BQ143" s="14"/>
      <c r="BR143" s="14"/>
      <c r="BS143" s="14"/>
      <c r="BT143" s="14"/>
      <c r="BU143" s="14"/>
      <c r="BV143" s="14"/>
      <c r="BW143" s="14"/>
      <c r="BX143" s="14"/>
      <c r="BY143" s="14"/>
      <c r="BZ143" s="14"/>
    </row>
    <row r="144" spans="1:78" ht="15.75" x14ac:dyDescent="0.25">
      <c r="A144" s="14"/>
      <c r="B144" s="71"/>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5"/>
      <c r="BM144" s="14"/>
      <c r="BN144" s="14"/>
      <c r="BO144" s="14"/>
      <c r="BP144" s="14"/>
      <c r="BQ144" s="14"/>
      <c r="BR144" s="14"/>
      <c r="BS144" s="14"/>
      <c r="BT144" s="14"/>
      <c r="BU144" s="14"/>
      <c r="BV144" s="14"/>
      <c r="BW144" s="14"/>
      <c r="BX144" s="14"/>
      <c r="BY144" s="14"/>
      <c r="BZ144" s="14"/>
    </row>
    <row r="145" spans="1:78" ht="15.75" x14ac:dyDescent="0.25">
      <c r="A145" s="14"/>
      <c r="B145" s="7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5"/>
      <c r="BM145" s="14"/>
      <c r="BN145" s="14"/>
      <c r="BO145" s="14"/>
      <c r="BP145" s="14"/>
      <c r="BQ145" s="14"/>
      <c r="BR145" s="14"/>
      <c r="BS145" s="14"/>
      <c r="BT145" s="14"/>
      <c r="BU145" s="14"/>
      <c r="BV145" s="14"/>
      <c r="BW145" s="14"/>
      <c r="BX145" s="14"/>
      <c r="BY145" s="14"/>
      <c r="BZ145" s="14"/>
    </row>
    <row r="146" spans="1:78" ht="15.75" x14ac:dyDescent="0.25">
      <c r="A146" s="14"/>
      <c r="B146" s="7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5"/>
      <c r="BM146" s="14"/>
      <c r="BN146" s="14"/>
      <c r="BO146" s="14"/>
      <c r="BP146" s="14"/>
      <c r="BQ146" s="14"/>
      <c r="BR146" s="14"/>
      <c r="BS146" s="14"/>
      <c r="BT146" s="14"/>
      <c r="BU146" s="14"/>
      <c r="BV146" s="14"/>
      <c r="BW146" s="14"/>
      <c r="BX146" s="14"/>
      <c r="BY146" s="14"/>
      <c r="BZ146" s="14"/>
    </row>
    <row r="147" spans="1:78" ht="15.75" x14ac:dyDescent="0.25">
      <c r="A147" s="14"/>
      <c r="B147" s="71"/>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5"/>
      <c r="BM147" s="14"/>
      <c r="BN147" s="14"/>
      <c r="BO147" s="14"/>
      <c r="BP147" s="14"/>
      <c r="BQ147" s="14"/>
      <c r="BR147" s="14"/>
      <c r="BS147" s="14"/>
      <c r="BT147" s="14"/>
      <c r="BU147" s="14"/>
      <c r="BV147" s="14"/>
      <c r="BW147" s="14"/>
      <c r="BX147" s="14"/>
      <c r="BY147" s="14"/>
      <c r="BZ147" s="14"/>
    </row>
    <row r="148" spans="1:78" ht="15.75" x14ac:dyDescent="0.25">
      <c r="A148" s="17"/>
      <c r="B148" s="71"/>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23"/>
      <c r="BM148" s="14"/>
      <c r="BN148" s="14"/>
      <c r="BO148" s="14"/>
      <c r="BP148" s="14"/>
      <c r="BQ148" s="14"/>
      <c r="BR148" s="14"/>
      <c r="BS148" s="14"/>
      <c r="BT148" s="14"/>
      <c r="BU148" s="14"/>
      <c r="BV148" s="14"/>
      <c r="BW148" s="14"/>
      <c r="BX148" s="14"/>
      <c r="BY148" s="14"/>
      <c r="BZ148" s="14"/>
    </row>
    <row r="149" spans="1:78" ht="15.75" x14ac:dyDescent="0.25">
      <c r="A149" s="17"/>
      <c r="B149" s="7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23"/>
      <c r="BM149" s="14"/>
      <c r="BN149" s="14"/>
      <c r="BO149" s="14"/>
      <c r="BP149" s="14"/>
      <c r="BQ149" s="14"/>
      <c r="BR149" s="14"/>
      <c r="BS149" s="14"/>
      <c r="BT149" s="14"/>
      <c r="BU149" s="14"/>
      <c r="BV149" s="14"/>
      <c r="BW149" s="14"/>
      <c r="BX149" s="14"/>
      <c r="BY149" s="14"/>
      <c r="BZ149" s="14"/>
    </row>
    <row r="150" spans="1:78" ht="15.75" x14ac:dyDescent="0.25">
      <c r="A150" s="17"/>
      <c r="B150" s="7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23"/>
      <c r="BM150" s="14"/>
      <c r="BN150" s="14"/>
      <c r="BO150" s="14"/>
      <c r="BP150" s="14"/>
      <c r="BQ150" s="14"/>
      <c r="BR150" s="14"/>
      <c r="BS150" s="14"/>
      <c r="BT150" s="14"/>
      <c r="BU150" s="14"/>
      <c r="BV150" s="14"/>
      <c r="BW150" s="14"/>
      <c r="BX150" s="14"/>
      <c r="BY150" s="14"/>
      <c r="BZ150" s="14"/>
    </row>
    <row r="151" spans="1:78" ht="15.75" x14ac:dyDescent="0.25">
      <c r="A151" s="17"/>
      <c r="B151" s="71"/>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23"/>
      <c r="BM151" s="14"/>
      <c r="BN151" s="14"/>
      <c r="BO151" s="14"/>
      <c r="BP151" s="14"/>
      <c r="BQ151" s="14"/>
      <c r="BR151" s="14"/>
      <c r="BS151" s="14"/>
      <c r="BT151" s="14"/>
      <c r="BU151" s="14"/>
      <c r="BV151" s="14"/>
      <c r="BW151" s="14"/>
      <c r="BX151" s="14"/>
      <c r="BY151" s="14"/>
      <c r="BZ151" s="14"/>
    </row>
    <row r="152" spans="1:78" ht="15.75" x14ac:dyDescent="0.25">
      <c r="A152" s="17"/>
      <c r="B152" s="71"/>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23"/>
      <c r="BM152" s="14"/>
      <c r="BN152" s="14"/>
      <c r="BO152" s="14"/>
      <c r="BP152" s="14"/>
      <c r="BQ152" s="14"/>
      <c r="BR152" s="14"/>
      <c r="BS152" s="14"/>
      <c r="BT152" s="14"/>
      <c r="BU152" s="14"/>
      <c r="BV152" s="14"/>
      <c r="BW152" s="14"/>
      <c r="BX152" s="14"/>
      <c r="BY152" s="14"/>
      <c r="BZ152" s="14"/>
    </row>
    <row r="153" spans="1:78" ht="15.75" x14ac:dyDescent="0.25">
      <c r="A153" s="17"/>
      <c r="B153" s="71"/>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23"/>
      <c r="BM153" s="14"/>
      <c r="BN153" s="14"/>
      <c r="BO153" s="14"/>
      <c r="BP153" s="14"/>
      <c r="BQ153" s="14"/>
      <c r="BR153" s="14"/>
      <c r="BS153" s="14"/>
      <c r="BT153" s="14"/>
      <c r="BU153" s="14"/>
      <c r="BV153" s="14"/>
      <c r="BW153" s="14"/>
      <c r="BX153" s="14"/>
      <c r="BY153" s="14"/>
      <c r="BZ153" s="14"/>
    </row>
    <row r="154" spans="1:78" ht="15.75" x14ac:dyDescent="0.25">
      <c r="A154" s="17"/>
      <c r="B154" s="71"/>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23"/>
      <c r="BM154" s="14"/>
      <c r="BN154" s="14"/>
      <c r="BO154" s="14"/>
      <c r="BP154" s="14"/>
      <c r="BQ154" s="14"/>
      <c r="BR154" s="14"/>
      <c r="BS154" s="14"/>
      <c r="BT154" s="14"/>
      <c r="BU154" s="14"/>
      <c r="BV154" s="14"/>
      <c r="BW154" s="14"/>
      <c r="BX154" s="14"/>
      <c r="BY154" s="14"/>
      <c r="BZ154" s="14"/>
    </row>
    <row r="155" spans="1:78" ht="15.75" x14ac:dyDescent="0.25">
      <c r="A155" s="17"/>
      <c r="B155" s="73"/>
      <c r="C155" s="49"/>
      <c r="D155" s="123"/>
      <c r="E155" s="123"/>
      <c r="F155" s="49"/>
      <c r="G155" s="49"/>
      <c r="H155" s="50"/>
      <c r="I155" s="49"/>
      <c r="J155" s="49"/>
      <c r="K155" s="49"/>
      <c r="L155" s="49"/>
      <c r="M155" s="49"/>
      <c r="N155" s="49"/>
      <c r="O155" s="49"/>
      <c r="P155" s="123"/>
      <c r="Q155" s="49"/>
      <c r="R155" s="123"/>
      <c r="S155" s="49"/>
      <c r="T155" s="123"/>
      <c r="U155" s="49"/>
      <c r="V155" s="49"/>
      <c r="W155" s="49"/>
      <c r="X155" s="49"/>
      <c r="Y155" s="49"/>
      <c r="Z155" s="51"/>
      <c r="AA155" s="127"/>
      <c r="AB155" s="51"/>
      <c r="AC155" s="127"/>
      <c r="AD155" s="51"/>
      <c r="AE155" s="127"/>
      <c r="AF155" s="49"/>
      <c r="AG155" s="49"/>
      <c r="AH155" s="52"/>
      <c r="AI155" s="49"/>
      <c r="AJ155" s="52"/>
      <c r="AK155" s="53"/>
      <c r="AL155" s="129"/>
      <c r="AM155" s="53"/>
      <c r="AN155" s="129"/>
      <c r="AO155" s="53"/>
      <c r="AP155" s="129"/>
      <c r="AQ155" s="49"/>
      <c r="AR155" s="49"/>
      <c r="AS155" s="52"/>
      <c r="AT155" s="49"/>
      <c r="AU155" s="52"/>
      <c r="AV155" s="53"/>
      <c r="AW155" s="129"/>
      <c r="AX155" s="53"/>
      <c r="AY155" s="129"/>
      <c r="AZ155" s="53"/>
      <c r="BA155" s="129"/>
      <c r="BB155" s="49"/>
      <c r="BC155" s="49"/>
      <c r="BD155" s="52"/>
      <c r="BE155" s="49"/>
      <c r="BF155" s="52"/>
      <c r="BG155" s="52"/>
      <c r="BH155" s="52"/>
      <c r="BI155" s="54"/>
      <c r="BJ155" s="23"/>
      <c r="BM155" s="49"/>
      <c r="BN155" s="49"/>
      <c r="BO155" s="49"/>
      <c r="BP155" s="49"/>
      <c r="BQ155" s="49"/>
      <c r="BR155" s="49"/>
      <c r="BS155" s="49"/>
      <c r="BT155" s="49"/>
      <c r="BU155" s="49"/>
      <c r="BV155" s="49"/>
      <c r="BW155" s="49"/>
      <c r="BX155" s="49"/>
      <c r="BY155" s="52"/>
      <c r="BZ155" s="52"/>
    </row>
    <row r="156" spans="1:78" ht="15.75" x14ac:dyDescent="0.25">
      <c r="A156" s="17"/>
      <c r="B156" s="73"/>
      <c r="C156" s="49"/>
      <c r="D156" s="123"/>
      <c r="E156" s="123"/>
      <c r="F156" s="49"/>
      <c r="G156" s="17"/>
      <c r="H156" s="17"/>
      <c r="I156" s="17"/>
      <c r="J156" s="17"/>
      <c r="K156" s="17"/>
      <c r="L156" s="17"/>
      <c r="M156" s="17"/>
      <c r="N156" s="17"/>
      <c r="O156" s="17"/>
      <c r="P156" s="124"/>
      <c r="Q156" s="17"/>
      <c r="R156" s="124"/>
      <c r="S156" s="17"/>
      <c r="T156" s="124"/>
      <c r="U156" s="17"/>
      <c r="V156" s="17"/>
      <c r="W156" s="17"/>
      <c r="X156" s="17"/>
      <c r="Y156" s="17"/>
      <c r="Z156" s="55"/>
      <c r="AA156" s="128"/>
      <c r="AB156" s="55"/>
      <c r="AC156" s="128"/>
      <c r="AD156" s="55"/>
      <c r="AE156" s="128"/>
      <c r="AF156" s="17"/>
      <c r="AG156" s="17"/>
      <c r="AH156" s="17"/>
      <c r="AI156" s="17"/>
      <c r="AJ156" s="17"/>
      <c r="AK156" s="55"/>
      <c r="AL156" s="128"/>
      <c r="AM156" s="55"/>
      <c r="AN156" s="128"/>
      <c r="AO156" s="55"/>
      <c r="AP156" s="128"/>
      <c r="AQ156" s="17"/>
      <c r="AR156" s="17"/>
      <c r="AS156" s="52"/>
      <c r="AT156" s="17"/>
      <c r="AU156" s="52"/>
      <c r="AV156" s="53"/>
      <c r="AW156" s="129"/>
      <c r="AX156" s="53"/>
      <c r="AY156" s="129"/>
      <c r="AZ156" s="53"/>
      <c r="BA156" s="129"/>
      <c r="BB156" s="17"/>
      <c r="BC156" s="17"/>
      <c r="BD156" s="52"/>
      <c r="BE156" s="17"/>
      <c r="BF156" s="52"/>
      <c r="BG156" s="52"/>
      <c r="BH156" s="52"/>
      <c r="BI156" s="54"/>
      <c r="BJ156" s="23"/>
      <c r="BM156" s="17"/>
      <c r="BN156" s="17"/>
      <c r="BO156" s="17"/>
      <c r="BP156" s="17"/>
      <c r="BQ156" s="17"/>
      <c r="BR156" s="17"/>
      <c r="BS156" s="17"/>
      <c r="BT156" s="17"/>
      <c r="BU156" s="17"/>
      <c r="BV156" s="17"/>
      <c r="BW156" s="17"/>
      <c r="BX156" s="17"/>
      <c r="BY156" s="52"/>
      <c r="BZ156" s="52"/>
    </row>
    <row r="157" spans="1:78" ht="15.75" x14ac:dyDescent="0.25">
      <c r="A157" s="17"/>
      <c r="B157" s="73"/>
      <c r="C157" s="49"/>
      <c r="D157" s="123"/>
      <c r="E157" s="123"/>
      <c r="F157" s="49"/>
      <c r="G157" s="49"/>
      <c r="H157" s="50"/>
      <c r="I157" s="49"/>
      <c r="J157" s="49"/>
      <c r="K157" s="49"/>
      <c r="L157" s="49"/>
      <c r="M157" s="49"/>
      <c r="N157" s="49"/>
      <c r="O157" s="49"/>
      <c r="P157" s="123"/>
      <c r="Q157" s="49"/>
      <c r="R157" s="123"/>
      <c r="S157" s="49"/>
      <c r="T157" s="123"/>
      <c r="U157" s="49"/>
      <c r="V157" s="49"/>
      <c r="W157" s="49"/>
      <c r="X157" s="49"/>
      <c r="Y157" s="49"/>
      <c r="Z157" s="51"/>
      <c r="AA157" s="127"/>
      <c r="AB157" s="51"/>
      <c r="AC157" s="127"/>
      <c r="AD157" s="51"/>
      <c r="AE157" s="127"/>
      <c r="AF157" s="49"/>
      <c r="AG157" s="49"/>
      <c r="AH157" s="52"/>
      <c r="AI157" s="49"/>
      <c r="AJ157" s="52"/>
      <c r="AK157" s="53"/>
      <c r="AL157" s="129"/>
      <c r="AM157" s="53"/>
      <c r="AN157" s="129"/>
      <c r="AO157" s="53"/>
      <c r="AP157" s="129"/>
      <c r="AQ157" s="49"/>
      <c r="AR157" s="49"/>
      <c r="AS157" s="52"/>
      <c r="AT157" s="49"/>
      <c r="AU157" s="52"/>
      <c r="AV157" s="53"/>
      <c r="AW157" s="129"/>
      <c r="AX157" s="53"/>
      <c r="AY157" s="129"/>
      <c r="AZ157" s="53"/>
      <c r="BA157" s="129"/>
      <c r="BB157" s="49"/>
      <c r="BC157" s="49"/>
      <c r="BD157" s="52"/>
      <c r="BE157" s="49"/>
      <c r="BF157" s="52"/>
      <c r="BG157" s="52"/>
      <c r="BH157" s="52"/>
      <c r="BI157" s="54"/>
      <c r="BJ157" s="23"/>
      <c r="BM157" s="49"/>
      <c r="BN157" s="49"/>
      <c r="BO157" s="49"/>
      <c r="BP157" s="49"/>
      <c r="BQ157" s="49"/>
      <c r="BR157" s="49"/>
      <c r="BS157" s="49"/>
      <c r="BT157" s="49"/>
      <c r="BU157" s="49"/>
      <c r="BV157" s="49"/>
      <c r="BW157" s="49"/>
      <c r="BX157" s="49"/>
      <c r="BY157" s="52"/>
      <c r="BZ157" s="52"/>
    </row>
    <row r="158" spans="1:78" ht="15.75" x14ac:dyDescent="0.25">
      <c r="A158" s="17"/>
      <c r="B158" s="73"/>
      <c r="C158" s="49"/>
      <c r="D158" s="123"/>
      <c r="E158" s="123"/>
      <c r="F158" s="49"/>
      <c r="G158" s="49"/>
      <c r="H158" s="50"/>
      <c r="I158" s="49"/>
      <c r="J158" s="49"/>
      <c r="K158" s="49"/>
      <c r="L158" s="49"/>
      <c r="M158" s="49"/>
      <c r="N158" s="49"/>
      <c r="O158" s="49"/>
      <c r="P158" s="123"/>
      <c r="Q158" s="49"/>
      <c r="R158" s="123"/>
      <c r="S158" s="49"/>
      <c r="T158" s="123"/>
      <c r="U158" s="49"/>
      <c r="V158" s="49"/>
      <c r="W158" s="49"/>
      <c r="X158" s="49"/>
      <c r="Y158" s="49"/>
      <c r="Z158" s="51"/>
      <c r="AA158" s="127"/>
      <c r="AB158" s="51"/>
      <c r="AC158" s="127"/>
      <c r="AD158" s="51"/>
      <c r="AE158" s="127"/>
      <c r="AF158" s="49"/>
      <c r="AG158" s="49"/>
      <c r="AH158" s="52"/>
      <c r="AI158" s="49"/>
      <c r="AJ158" s="52"/>
      <c r="AK158" s="53"/>
      <c r="AL158" s="129"/>
      <c r="AM158" s="53"/>
      <c r="AN158" s="129"/>
      <c r="AO158" s="53"/>
      <c r="AP158" s="129"/>
      <c r="AQ158" s="49"/>
      <c r="AR158" s="49"/>
      <c r="AS158" s="52"/>
      <c r="AT158" s="49"/>
      <c r="AU158" s="52"/>
      <c r="AV158" s="53"/>
      <c r="AW158" s="129"/>
      <c r="AX158" s="53"/>
      <c r="AY158" s="129"/>
      <c r="AZ158" s="53"/>
      <c r="BA158" s="129"/>
      <c r="BB158" s="49"/>
      <c r="BC158" s="49"/>
      <c r="BD158" s="52"/>
      <c r="BE158" s="49"/>
      <c r="BF158" s="52"/>
      <c r="BG158" s="52"/>
      <c r="BH158" s="52"/>
      <c r="BI158" s="54"/>
      <c r="BJ158" s="23"/>
      <c r="BM158" s="49"/>
      <c r="BN158" s="49"/>
      <c r="BO158" s="49"/>
      <c r="BP158" s="49"/>
      <c r="BQ158" s="49"/>
      <c r="BR158" s="49"/>
      <c r="BS158" s="49"/>
      <c r="BT158" s="49"/>
      <c r="BU158" s="49"/>
      <c r="BV158" s="49"/>
      <c r="BW158" s="49"/>
      <c r="BX158" s="49"/>
      <c r="BY158" s="52"/>
      <c r="BZ158" s="52"/>
    </row>
    <row r="159" spans="1:78" ht="15.75" x14ac:dyDescent="0.25">
      <c r="A159" s="17"/>
      <c r="B159" s="73"/>
      <c r="C159" s="49"/>
      <c r="D159" s="123"/>
      <c r="E159" s="123"/>
      <c r="F159" s="49"/>
      <c r="G159" s="49"/>
      <c r="H159" s="50"/>
      <c r="I159" s="49"/>
      <c r="J159" s="49"/>
      <c r="K159" s="49"/>
      <c r="L159" s="49"/>
      <c r="M159" s="49"/>
      <c r="N159" s="49"/>
      <c r="O159" s="49"/>
      <c r="P159" s="123"/>
      <c r="Q159" s="49"/>
      <c r="R159" s="123"/>
      <c r="S159" s="49"/>
      <c r="T159" s="123"/>
      <c r="U159" s="49"/>
      <c r="V159" s="49"/>
      <c r="W159" s="49"/>
      <c r="X159" s="49"/>
      <c r="Y159" s="49"/>
      <c r="Z159" s="51"/>
      <c r="AA159" s="127"/>
      <c r="AB159" s="51"/>
      <c r="AC159" s="127"/>
      <c r="AD159" s="51"/>
      <c r="AE159" s="127"/>
      <c r="AF159" s="49"/>
      <c r="AG159" s="49"/>
      <c r="AH159" s="52"/>
      <c r="AI159" s="49"/>
      <c r="AJ159" s="52"/>
      <c r="AK159" s="53"/>
      <c r="AL159" s="129"/>
      <c r="AM159" s="53"/>
      <c r="AN159" s="129"/>
      <c r="AO159" s="53"/>
      <c r="AP159" s="129"/>
      <c r="AQ159" s="49"/>
      <c r="AR159" s="49"/>
      <c r="AS159" s="52"/>
      <c r="AT159" s="49"/>
      <c r="AU159" s="52"/>
      <c r="AV159" s="53"/>
      <c r="AW159" s="129"/>
      <c r="AX159" s="53"/>
      <c r="AY159" s="129"/>
      <c r="AZ159" s="53"/>
      <c r="BA159" s="129"/>
      <c r="BB159" s="49"/>
      <c r="BC159" s="49"/>
      <c r="BD159" s="52"/>
      <c r="BE159" s="49"/>
      <c r="BF159" s="52"/>
      <c r="BG159" s="52"/>
      <c r="BH159" s="52"/>
      <c r="BI159" s="54"/>
      <c r="BJ159" s="23"/>
      <c r="BM159" s="49"/>
      <c r="BN159" s="49"/>
      <c r="BO159" s="49"/>
      <c r="BP159" s="49"/>
      <c r="BQ159" s="49"/>
      <c r="BR159" s="49"/>
      <c r="BS159" s="49"/>
      <c r="BT159" s="49"/>
      <c r="BU159" s="49"/>
      <c r="BV159" s="49"/>
      <c r="BW159" s="49"/>
      <c r="BX159" s="49"/>
      <c r="BY159" s="52"/>
      <c r="BZ159" s="52"/>
    </row>
    <row r="160" spans="1:78" ht="15.75" x14ac:dyDescent="0.25">
      <c r="A160" s="14"/>
      <c r="B160" s="74"/>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4"/>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4"/>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4"/>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4"/>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4"/>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4"/>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4"/>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4"/>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4"/>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4"/>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4"/>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4"/>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4"/>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4"/>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4"/>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4"/>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4"/>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4"/>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4"/>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4"/>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4"/>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4"/>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4"/>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4"/>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4"/>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4"/>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4"/>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4"/>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4"/>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4"/>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4"/>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4"/>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4"/>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4"/>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4"/>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4"/>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4"/>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4"/>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4"/>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4"/>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4"/>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4"/>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4"/>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4"/>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4"/>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4"/>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4"/>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4"/>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4"/>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row r="1018" spans="1:78" ht="15.75" x14ac:dyDescent="0.25">
      <c r="A1018" s="14"/>
      <c r="B1018" s="74"/>
      <c r="C1018" s="56"/>
      <c r="D1018" s="56"/>
      <c r="E1018" s="56"/>
      <c r="F1018" s="56"/>
      <c r="G1018" s="56"/>
      <c r="H1018" s="45"/>
      <c r="I1018" s="56"/>
      <c r="J1018" s="56"/>
      <c r="K1018" s="56"/>
      <c r="L1018" s="56"/>
      <c r="M1018" s="56"/>
      <c r="N1018" s="56"/>
      <c r="O1018" s="56"/>
      <c r="P1018" s="56"/>
      <c r="Q1018" s="56"/>
      <c r="R1018" s="56"/>
      <c r="S1018" s="56"/>
      <c r="T1018" s="56"/>
      <c r="U1018" s="56"/>
      <c r="V1018" s="56"/>
      <c r="W1018" s="56"/>
      <c r="X1018" s="56"/>
      <c r="Y1018" s="56"/>
      <c r="Z1018" s="10"/>
      <c r="AA1018" s="10"/>
      <c r="AB1018" s="10"/>
      <c r="AC1018" s="10"/>
      <c r="AD1018" s="10"/>
      <c r="AE1018" s="10"/>
      <c r="AF1018" s="56"/>
      <c r="AG1018" s="56"/>
      <c r="AH1018" s="57"/>
      <c r="AI1018" s="56"/>
      <c r="AJ1018" s="57"/>
      <c r="AK1018" s="11"/>
      <c r="AL1018" s="11"/>
      <c r="AM1018" s="11"/>
      <c r="AN1018" s="11"/>
      <c r="AO1018" s="11"/>
      <c r="AP1018" s="11"/>
      <c r="AQ1018" s="56"/>
      <c r="AR1018" s="56"/>
      <c r="AS1018" s="57"/>
      <c r="AT1018" s="56"/>
      <c r="AU1018" s="57"/>
      <c r="AV1018" s="11"/>
      <c r="AW1018" s="11"/>
      <c r="AX1018" s="11"/>
      <c r="AY1018" s="11"/>
      <c r="AZ1018" s="11"/>
      <c r="BA1018" s="11"/>
      <c r="BB1018" s="56"/>
      <c r="BC1018" s="56"/>
      <c r="BD1018" s="57"/>
      <c r="BE1018" s="56"/>
      <c r="BF1018" s="57"/>
      <c r="BG1018" s="57"/>
      <c r="BH1018" s="57"/>
      <c r="BI1018" s="46"/>
      <c r="BJ1018" s="15"/>
      <c r="BM1018" s="56"/>
      <c r="BN1018" s="56"/>
      <c r="BO1018" s="56"/>
      <c r="BP1018" s="56"/>
      <c r="BQ1018" s="56"/>
      <c r="BR1018" s="56"/>
      <c r="BS1018" s="56"/>
      <c r="BT1018" s="56"/>
      <c r="BU1018" s="56"/>
      <c r="BV1018" s="56"/>
      <c r="BW1018" s="56"/>
      <c r="BX1018" s="56"/>
      <c r="BY1018" s="57"/>
      <c r="BZ1018" s="57"/>
    </row>
    <row r="1019" spans="1:78" ht="15.75" x14ac:dyDescent="0.25">
      <c r="A1019" s="14"/>
      <c r="B1019" s="74"/>
      <c r="C1019" s="56"/>
      <c r="D1019" s="56"/>
      <c r="E1019" s="56"/>
      <c r="F1019" s="56"/>
      <c r="G1019" s="56"/>
      <c r="H1019" s="45"/>
      <c r="I1019" s="56"/>
      <c r="J1019" s="56"/>
      <c r="K1019" s="56"/>
      <c r="L1019" s="56"/>
      <c r="M1019" s="56"/>
      <c r="N1019" s="56"/>
      <c r="O1019" s="56"/>
      <c r="P1019" s="56"/>
      <c r="Q1019" s="56"/>
      <c r="R1019" s="56"/>
      <c r="S1019" s="56"/>
      <c r="T1019" s="56"/>
      <c r="U1019" s="56"/>
      <c r="V1019" s="56"/>
      <c r="W1019" s="56"/>
      <c r="X1019" s="56"/>
      <c r="Y1019" s="56"/>
      <c r="Z1019" s="10"/>
      <c r="AA1019" s="10"/>
      <c r="AB1019" s="10"/>
      <c r="AC1019" s="10"/>
      <c r="AD1019" s="10"/>
      <c r="AE1019" s="10"/>
      <c r="AF1019" s="56"/>
      <c r="AG1019" s="56"/>
      <c r="AH1019" s="57"/>
      <c r="AI1019" s="56"/>
      <c r="AJ1019" s="57"/>
      <c r="AK1019" s="11"/>
      <c r="AL1019" s="11"/>
      <c r="AM1019" s="11"/>
      <c r="AN1019" s="11"/>
      <c r="AO1019" s="11"/>
      <c r="AP1019" s="11"/>
      <c r="AQ1019" s="56"/>
      <c r="AR1019" s="56"/>
      <c r="AS1019" s="57"/>
      <c r="AT1019" s="56"/>
      <c r="AU1019" s="57"/>
      <c r="AV1019" s="11"/>
      <c r="AW1019" s="11"/>
      <c r="AX1019" s="11"/>
      <c r="AY1019" s="11"/>
      <c r="AZ1019" s="11"/>
      <c r="BA1019" s="11"/>
      <c r="BB1019" s="56"/>
      <c r="BC1019" s="56"/>
      <c r="BD1019" s="57"/>
      <c r="BE1019" s="56"/>
      <c r="BF1019" s="57"/>
      <c r="BG1019" s="57"/>
      <c r="BH1019" s="57"/>
      <c r="BI1019" s="46"/>
      <c r="BJ1019" s="15"/>
      <c r="BM1019" s="56"/>
      <c r="BN1019" s="56"/>
      <c r="BO1019" s="56"/>
      <c r="BP1019" s="56"/>
      <c r="BQ1019" s="56"/>
      <c r="BR1019" s="56"/>
      <c r="BS1019" s="56"/>
      <c r="BT1019" s="56"/>
      <c r="BU1019" s="56"/>
      <c r="BV1019" s="56"/>
      <c r="BW1019" s="56"/>
      <c r="BX1019" s="56"/>
      <c r="BY1019" s="57"/>
      <c r="BZ1019" s="57"/>
    </row>
    <row r="1020" spans="1:78" ht="15.75" x14ac:dyDescent="0.25">
      <c r="A1020" s="14"/>
      <c r="B1020" s="74"/>
      <c r="C1020" s="56"/>
      <c r="D1020" s="56"/>
      <c r="E1020" s="56"/>
      <c r="F1020" s="56"/>
      <c r="G1020" s="56"/>
      <c r="H1020" s="45"/>
      <c r="I1020" s="56"/>
      <c r="J1020" s="56"/>
      <c r="K1020" s="56"/>
      <c r="L1020" s="56"/>
      <c r="M1020" s="56"/>
      <c r="N1020" s="56"/>
      <c r="O1020" s="56"/>
      <c r="P1020" s="56"/>
      <c r="Q1020" s="56"/>
      <c r="R1020" s="56"/>
      <c r="S1020" s="56"/>
      <c r="T1020" s="56"/>
      <c r="U1020" s="56"/>
      <c r="V1020" s="56"/>
      <c r="W1020" s="56"/>
      <c r="X1020" s="56"/>
      <c r="Y1020" s="56"/>
      <c r="Z1020" s="10"/>
      <c r="AA1020" s="10"/>
      <c r="AB1020" s="10"/>
      <c r="AC1020" s="10"/>
      <c r="AD1020" s="10"/>
      <c r="AE1020" s="10"/>
      <c r="AF1020" s="56"/>
      <c r="AG1020" s="56"/>
      <c r="AH1020" s="57"/>
      <c r="AI1020" s="56"/>
      <c r="AJ1020" s="57"/>
      <c r="AK1020" s="11"/>
      <c r="AL1020" s="11"/>
      <c r="AM1020" s="11"/>
      <c r="AN1020" s="11"/>
      <c r="AO1020" s="11"/>
      <c r="AP1020" s="11"/>
      <c r="AQ1020" s="56"/>
      <c r="AR1020" s="56"/>
      <c r="AS1020" s="57"/>
      <c r="AT1020" s="56"/>
      <c r="AU1020" s="57"/>
      <c r="AV1020" s="11"/>
      <c r="AW1020" s="11"/>
      <c r="AX1020" s="11"/>
      <c r="AY1020" s="11"/>
      <c r="AZ1020" s="11"/>
      <c r="BA1020" s="11"/>
      <c r="BB1020" s="56"/>
      <c r="BC1020" s="56"/>
      <c r="BD1020" s="57"/>
      <c r="BE1020" s="56"/>
      <c r="BF1020" s="57"/>
      <c r="BG1020" s="57"/>
      <c r="BH1020" s="57"/>
      <c r="BI1020" s="46"/>
      <c r="BJ1020" s="15"/>
      <c r="BM1020" s="56"/>
      <c r="BN1020" s="56"/>
      <c r="BO1020" s="56"/>
      <c r="BP1020" s="56"/>
      <c r="BQ1020" s="56"/>
      <c r="BR1020" s="56"/>
      <c r="BS1020" s="56"/>
      <c r="BT1020" s="56"/>
      <c r="BU1020" s="56"/>
      <c r="BV1020" s="56"/>
      <c r="BW1020" s="56"/>
      <c r="BX1020" s="56"/>
      <c r="BY1020" s="57"/>
      <c r="BZ1020" s="57"/>
    </row>
    <row r="1021" spans="1:78" ht="15.75" x14ac:dyDescent="0.25">
      <c r="A1021" s="14"/>
      <c r="B1021" s="74"/>
      <c r="C1021" s="56"/>
      <c r="D1021" s="56"/>
      <c r="E1021" s="56"/>
      <c r="F1021" s="56"/>
      <c r="G1021" s="56"/>
      <c r="H1021" s="45"/>
      <c r="I1021" s="56"/>
      <c r="J1021" s="56"/>
      <c r="K1021" s="56"/>
      <c r="L1021" s="56"/>
      <c r="M1021" s="56"/>
      <c r="N1021" s="56"/>
      <c r="O1021" s="56"/>
      <c r="P1021" s="56"/>
      <c r="Q1021" s="56"/>
      <c r="R1021" s="56"/>
      <c r="S1021" s="56"/>
      <c r="T1021" s="56"/>
      <c r="U1021" s="56"/>
      <c r="V1021" s="56"/>
      <c r="W1021" s="56"/>
      <c r="X1021" s="56"/>
      <c r="Y1021" s="56"/>
      <c r="Z1021" s="10"/>
      <c r="AA1021" s="10"/>
      <c r="AB1021" s="10"/>
      <c r="AC1021" s="10"/>
      <c r="AD1021" s="10"/>
      <c r="AE1021" s="10"/>
      <c r="AF1021" s="56"/>
      <c r="AG1021" s="56"/>
      <c r="AH1021" s="57"/>
      <c r="AI1021" s="56"/>
      <c r="AJ1021" s="57"/>
      <c r="AK1021" s="11"/>
      <c r="AL1021" s="11"/>
      <c r="AM1021" s="11"/>
      <c r="AN1021" s="11"/>
      <c r="AO1021" s="11"/>
      <c r="AP1021" s="11"/>
      <c r="AQ1021" s="56"/>
      <c r="AR1021" s="56"/>
      <c r="AS1021" s="57"/>
      <c r="AT1021" s="56"/>
      <c r="AU1021" s="57"/>
      <c r="AV1021" s="11"/>
      <c r="AW1021" s="11"/>
      <c r="AX1021" s="11"/>
      <c r="AY1021" s="11"/>
      <c r="AZ1021" s="11"/>
      <c r="BA1021" s="11"/>
      <c r="BB1021" s="56"/>
      <c r="BC1021" s="56"/>
      <c r="BD1021" s="57"/>
      <c r="BE1021" s="56"/>
      <c r="BF1021" s="57"/>
      <c r="BG1021" s="57"/>
      <c r="BH1021" s="57"/>
      <c r="BI1021" s="46"/>
      <c r="BJ1021" s="15"/>
      <c r="BM1021" s="56"/>
      <c r="BN1021" s="56"/>
      <c r="BO1021" s="56"/>
      <c r="BP1021" s="56"/>
      <c r="BQ1021" s="56"/>
      <c r="BR1021" s="56"/>
      <c r="BS1021" s="56"/>
      <c r="BT1021" s="56"/>
      <c r="BU1021" s="56"/>
      <c r="BV1021" s="56"/>
      <c r="BW1021" s="56"/>
      <c r="BX1021" s="56"/>
      <c r="BY1021" s="57"/>
      <c r="BZ1021" s="57"/>
    </row>
  </sheetData>
  <sheetProtection formatColumns="0" formatRows="0" insertRows="0"/>
  <mergeCells count="275">
    <mergeCell ref="N87:X87"/>
    <mergeCell ref="N88:R88"/>
    <mergeCell ref="S88:V88"/>
    <mergeCell ref="N89:R90"/>
    <mergeCell ref="S89:V90"/>
    <mergeCell ref="W89:W90"/>
    <mergeCell ref="X89:X90"/>
    <mergeCell ref="N47:R48"/>
    <mergeCell ref="S47:V48"/>
    <mergeCell ref="W47:W48"/>
    <mergeCell ref="X47:X48"/>
    <mergeCell ref="N59:X59"/>
    <mergeCell ref="N60:R60"/>
    <mergeCell ref="S60:V60"/>
    <mergeCell ref="N61:R62"/>
    <mergeCell ref="S61:V62"/>
    <mergeCell ref="W61:W62"/>
    <mergeCell ref="X61:X62"/>
    <mergeCell ref="N27:X27"/>
    <mergeCell ref="N28:R28"/>
    <mergeCell ref="S28:V28"/>
    <mergeCell ref="N29:R30"/>
    <mergeCell ref="S29:V30"/>
    <mergeCell ref="W29:W30"/>
    <mergeCell ref="X29:X30"/>
    <mergeCell ref="N45:X45"/>
    <mergeCell ref="N46:R46"/>
    <mergeCell ref="S46:V46"/>
    <mergeCell ref="BY91:BZ91"/>
    <mergeCell ref="AO91:AP91"/>
    <mergeCell ref="AV91:AW91"/>
    <mergeCell ref="AX91:AY91"/>
    <mergeCell ref="AZ91:BA91"/>
    <mergeCell ref="BI91:BI92"/>
    <mergeCell ref="BM91:BO91"/>
    <mergeCell ref="BP91:BR91"/>
    <mergeCell ref="BS91:BU91"/>
    <mergeCell ref="BV91:BX91"/>
    <mergeCell ref="L91:M91"/>
    <mergeCell ref="O91:P91"/>
    <mergeCell ref="Q91:R91"/>
    <mergeCell ref="S91:T91"/>
    <mergeCell ref="Z91:AA91"/>
    <mergeCell ref="AB91:AC91"/>
    <mergeCell ref="AD91:AE91"/>
    <mergeCell ref="AK91:AL91"/>
    <mergeCell ref="AM91:AN91"/>
    <mergeCell ref="C91:C92"/>
    <mergeCell ref="D91:D92"/>
    <mergeCell ref="E91:E92"/>
    <mergeCell ref="F91:F92"/>
    <mergeCell ref="G91:G92"/>
    <mergeCell ref="H91:H92"/>
    <mergeCell ref="I91:I92"/>
    <mergeCell ref="J91:J92"/>
    <mergeCell ref="K91:K92"/>
    <mergeCell ref="BY77:BZ77"/>
    <mergeCell ref="C87:F87"/>
    <mergeCell ref="G87:M87"/>
    <mergeCell ref="C88:F88"/>
    <mergeCell ref="G88:M88"/>
    <mergeCell ref="C89:F89"/>
    <mergeCell ref="G89:M89"/>
    <mergeCell ref="BM89:BZ89"/>
    <mergeCell ref="C90:F90"/>
    <mergeCell ref="G90:M90"/>
    <mergeCell ref="L77:M77"/>
    <mergeCell ref="O77:P77"/>
    <mergeCell ref="Q77:R77"/>
    <mergeCell ref="S77:T77"/>
    <mergeCell ref="Z77:AA77"/>
    <mergeCell ref="AB77:AC77"/>
    <mergeCell ref="AD77:AE77"/>
    <mergeCell ref="AK77:AL77"/>
    <mergeCell ref="AM77:AN77"/>
    <mergeCell ref="AO77:AP77"/>
    <mergeCell ref="AV77:AW77"/>
    <mergeCell ref="AX77:AY77"/>
    <mergeCell ref="AZ77:BA77"/>
    <mergeCell ref="BI77:BI78"/>
    <mergeCell ref="C73:F73"/>
    <mergeCell ref="G73:M73"/>
    <mergeCell ref="C74:F74"/>
    <mergeCell ref="G74:M74"/>
    <mergeCell ref="C75:F75"/>
    <mergeCell ref="G75:M75"/>
    <mergeCell ref="BM75:BZ75"/>
    <mergeCell ref="C76:F76"/>
    <mergeCell ref="G76:M76"/>
    <mergeCell ref="N73:X73"/>
    <mergeCell ref="N74:R74"/>
    <mergeCell ref="S74:V74"/>
    <mergeCell ref="N75:R76"/>
    <mergeCell ref="S75:V76"/>
    <mergeCell ref="W75:W76"/>
    <mergeCell ref="X75:X76"/>
    <mergeCell ref="BM77:BO77"/>
    <mergeCell ref="BP77:BR77"/>
    <mergeCell ref="BS77:BU77"/>
    <mergeCell ref="BV77:BX77"/>
    <mergeCell ref="C77:C78"/>
    <mergeCell ref="D77:D78"/>
    <mergeCell ref="E77:E78"/>
    <mergeCell ref="F77:F78"/>
    <mergeCell ref="G77:G78"/>
    <mergeCell ref="H77:H78"/>
    <mergeCell ref="I77:I78"/>
    <mergeCell ref="J77:J78"/>
    <mergeCell ref="K77:K78"/>
    <mergeCell ref="BY63:BZ63"/>
    <mergeCell ref="AO63:AP63"/>
    <mergeCell ref="AV63:AW63"/>
    <mergeCell ref="AX63:AY63"/>
    <mergeCell ref="AZ63:BA63"/>
    <mergeCell ref="BI63:BI64"/>
    <mergeCell ref="BM63:BO63"/>
    <mergeCell ref="BP63:BR63"/>
    <mergeCell ref="BS63:BU63"/>
    <mergeCell ref="BV63:BX63"/>
    <mergeCell ref="L63:M63"/>
    <mergeCell ref="O63:P63"/>
    <mergeCell ref="Q63:R63"/>
    <mergeCell ref="S63:T63"/>
    <mergeCell ref="Z63:AA63"/>
    <mergeCell ref="AB63:AC63"/>
    <mergeCell ref="AD63:AE63"/>
    <mergeCell ref="AK63:AL63"/>
    <mergeCell ref="AM63:AN63"/>
    <mergeCell ref="C63:C64"/>
    <mergeCell ref="D63:D64"/>
    <mergeCell ref="E63:E64"/>
    <mergeCell ref="F63:F64"/>
    <mergeCell ref="G63:G64"/>
    <mergeCell ref="H63:H64"/>
    <mergeCell ref="I63:I64"/>
    <mergeCell ref="J63:J64"/>
    <mergeCell ref="K63:K64"/>
    <mergeCell ref="E1:BI1"/>
    <mergeCell ref="C59:F59"/>
    <mergeCell ref="G59:M59"/>
    <mergeCell ref="C60:F60"/>
    <mergeCell ref="G60:M60"/>
    <mergeCell ref="C61:F61"/>
    <mergeCell ref="G61:M61"/>
    <mergeCell ref="BM61:BZ61"/>
    <mergeCell ref="C62:F62"/>
    <mergeCell ref="G62:M62"/>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27:F27"/>
    <mergeCell ref="G27:M27"/>
    <mergeCell ref="C28:F28"/>
    <mergeCell ref="G28:M28"/>
    <mergeCell ref="C29:F29"/>
    <mergeCell ref="G29:M29"/>
    <mergeCell ref="E13:E14"/>
    <mergeCell ref="G7:M7"/>
    <mergeCell ref="C6:F6"/>
    <mergeCell ref="C13:C14"/>
    <mergeCell ref="BM29:BZ29"/>
    <mergeCell ref="C30:F30"/>
    <mergeCell ref="G30:M30"/>
    <mergeCell ref="C31:C32"/>
    <mergeCell ref="D31:D32"/>
    <mergeCell ref="E31:E32"/>
    <mergeCell ref="F31:F32"/>
    <mergeCell ref="G31:G32"/>
    <mergeCell ref="H31:H32"/>
    <mergeCell ref="I31:I32"/>
    <mergeCell ref="J31:J32"/>
    <mergeCell ref="K31:K32"/>
    <mergeCell ref="L31:M31"/>
    <mergeCell ref="O31:P31"/>
    <mergeCell ref="Q31:R31"/>
    <mergeCell ref="S31:T31"/>
    <mergeCell ref="BV31:BX31"/>
    <mergeCell ref="BY31:BZ31"/>
    <mergeCell ref="AO31:AP31"/>
    <mergeCell ref="AV31:AW31"/>
    <mergeCell ref="AX31:AY31"/>
    <mergeCell ref="AZ31:BA31"/>
    <mergeCell ref="BI31:BI32"/>
    <mergeCell ref="Z31:AA31"/>
    <mergeCell ref="AB31:AC31"/>
    <mergeCell ref="AD31:AE31"/>
    <mergeCell ref="AK31:AL31"/>
    <mergeCell ref="AM31:AN31"/>
    <mergeCell ref="C45:F45"/>
    <mergeCell ref="G45:M45"/>
    <mergeCell ref="C46:F46"/>
    <mergeCell ref="G46:M46"/>
    <mergeCell ref="C47:F47"/>
    <mergeCell ref="G47:M47"/>
    <mergeCell ref="BM31:BO31"/>
    <mergeCell ref="BP31:BR31"/>
    <mergeCell ref="BS31:BU31"/>
    <mergeCell ref="Z49:AA49"/>
    <mergeCell ref="AB49:AC49"/>
    <mergeCell ref="AD49:AE49"/>
    <mergeCell ref="AK49:AL49"/>
    <mergeCell ref="AM49:AN49"/>
    <mergeCell ref="BM47:BZ47"/>
    <mergeCell ref="C48:F48"/>
    <mergeCell ref="G48:M48"/>
    <mergeCell ref="C49:C50"/>
    <mergeCell ref="D49:D50"/>
    <mergeCell ref="E49:E50"/>
    <mergeCell ref="F49:F50"/>
    <mergeCell ref="G49:G50"/>
    <mergeCell ref="H49:H50"/>
    <mergeCell ref="I49:I50"/>
    <mergeCell ref="J49:J50"/>
    <mergeCell ref="K49:K50"/>
    <mergeCell ref="L49:M49"/>
    <mergeCell ref="O49:P49"/>
    <mergeCell ref="Q49:R49"/>
    <mergeCell ref="S49:T49"/>
    <mergeCell ref="BM49:BO49"/>
    <mergeCell ref="BP49:BR49"/>
    <mergeCell ref="BS49:BU49"/>
    <mergeCell ref="BV49:BX49"/>
    <mergeCell ref="BY49:BZ49"/>
    <mergeCell ref="AO49:AP49"/>
    <mergeCell ref="AV49:AW49"/>
    <mergeCell ref="AX49:AY49"/>
    <mergeCell ref="AZ49:BA49"/>
    <mergeCell ref="BI49:BI50"/>
  </mergeCells>
  <conditionalFormatting sqref="BH15:BH25">
    <cfRule type="cellIs" dxfId="411" priority="1911" stopIfTrue="1" operator="greaterThan">
      <formula>0.9</formula>
    </cfRule>
  </conditionalFormatting>
  <conditionalFormatting sqref="AG16:AG17 AR16:AR17 BC16:BC17 V25 BC22:BC25 AR25 BT19:BT23 BW19:BW23 BN19:BN23 BQ19:BQ23 BZ19:BZ23 BH15:BH25">
    <cfRule type="cellIs" dxfId="410" priority="1912" stopIfTrue="1" operator="between">
      <formula>0.7</formula>
      <formula>0.89</formula>
    </cfRule>
  </conditionalFormatting>
  <conditionalFormatting sqref="AG16:AG17 AR16:AR17 BC16:BC17 V25 BC22:BC25 AR25 BT19:BT23 BW19:BW23 BN19:BN23 BQ19:BQ23 BZ19:BZ23 BH15:BH25">
    <cfRule type="cellIs" dxfId="409" priority="1913" stopIfTrue="1" operator="between">
      <formula>0</formula>
      <formula>0.69</formula>
    </cfRule>
  </conditionalFormatting>
  <conditionalFormatting sqref="BQ15">
    <cfRule type="cellIs" dxfId="408" priority="1422" stopIfTrue="1" operator="between">
      <formula>0.7</formula>
      <formula>0.89</formula>
    </cfRule>
  </conditionalFormatting>
  <conditionalFormatting sqref="BQ15">
    <cfRule type="cellIs" dxfId="407" priority="1423" stopIfTrue="1" operator="between">
      <formula>0</formula>
      <formula>0.69</formula>
    </cfRule>
  </conditionalFormatting>
  <conditionalFormatting sqref="BZ15:BZ16 BZ18 BZ24:BZ25">
    <cfRule type="cellIs" dxfId="406" priority="1425" stopIfTrue="1" operator="between">
      <formula>0.7</formula>
      <formula>0.89</formula>
    </cfRule>
  </conditionalFormatting>
  <conditionalFormatting sqref="BZ15:BZ16 BZ18 BZ24:BZ25">
    <cfRule type="cellIs" dxfId="405" priority="1426" stopIfTrue="1" operator="between">
      <formula>0</formula>
      <formula>0.69</formula>
    </cfRule>
  </conditionalFormatting>
  <conditionalFormatting sqref="AG16:AG17 AR16:AR17 BC16:BC17 V25 BC22:BC25 AR25 BT19:BT23 BW19:BW23 BN19:BN23 BQ19:BQ23 BZ19:BZ23">
    <cfRule type="cellIs" dxfId="404" priority="1820" stopIfTrue="1" operator="greaterThanOrEqual">
      <formula>0.9</formula>
    </cfRule>
  </conditionalFormatting>
  <conditionalFormatting sqref="AG15 AG25">
    <cfRule type="cellIs" dxfId="403" priority="2072" stopIfTrue="1" operator="greaterThanOrEqual">
      <formula>0.9</formula>
    </cfRule>
  </conditionalFormatting>
  <conditionalFormatting sqref="AG15 AG25">
    <cfRule type="cellIs" dxfId="402" priority="2073" stopIfTrue="1" operator="between">
      <formula>0.7</formula>
      <formula>0.89</formula>
    </cfRule>
  </conditionalFormatting>
  <conditionalFormatting sqref="AG15 AG25">
    <cfRule type="cellIs" dxfId="401" priority="2074" stopIfTrue="1" operator="between">
      <formula>0</formula>
      <formula>0.69</formula>
    </cfRule>
  </conditionalFormatting>
  <conditionalFormatting sqref="AR15">
    <cfRule type="cellIs" dxfId="400" priority="2075" stopIfTrue="1" operator="greaterThanOrEqual">
      <formula>0.9</formula>
    </cfRule>
  </conditionalFormatting>
  <conditionalFormatting sqref="AR15">
    <cfRule type="cellIs" dxfId="399" priority="2076" stopIfTrue="1" operator="between">
      <formula>0.7</formula>
      <formula>0.89</formula>
    </cfRule>
  </conditionalFormatting>
  <conditionalFormatting sqref="AR15">
    <cfRule type="cellIs" dxfId="398" priority="2077" stopIfTrue="1" operator="between">
      <formula>0</formula>
      <formula>0.69</formula>
    </cfRule>
  </conditionalFormatting>
  <conditionalFormatting sqref="BC15">
    <cfRule type="cellIs" dxfId="397" priority="2078" stopIfTrue="1" operator="greaterThanOrEqual">
      <formula>0.9</formula>
    </cfRule>
  </conditionalFormatting>
  <conditionalFormatting sqref="BC15">
    <cfRule type="cellIs" dxfId="396" priority="2079" stopIfTrue="1" operator="between">
      <formula>0.7</formula>
      <formula>0.89</formula>
    </cfRule>
  </conditionalFormatting>
  <conditionalFormatting sqref="BC15">
    <cfRule type="cellIs" dxfId="395" priority="2080" stopIfTrue="1" operator="between">
      <formula>0</formula>
      <formula>0.69</formula>
    </cfRule>
  </conditionalFormatting>
  <conditionalFormatting sqref="BC18:BC21 AR18:AR24 AG18:AG24">
    <cfRule type="cellIs" dxfId="394" priority="1663" stopIfTrue="1" operator="between">
      <formula>0.7</formula>
      <formula>0.89</formula>
    </cfRule>
  </conditionalFormatting>
  <conditionalFormatting sqref="BC18:BC21 AR18:AR24 AG18:AG24">
    <cfRule type="cellIs" dxfId="393" priority="1664" stopIfTrue="1" operator="between">
      <formula>0</formula>
      <formula>0.69</formula>
    </cfRule>
  </conditionalFormatting>
  <conditionalFormatting sqref="BC18:BC21 AR18:AR24 AG18:AG24">
    <cfRule type="cellIs" dxfId="392" priority="1661" stopIfTrue="1" operator="greaterThanOrEqual">
      <formula>0.9</formula>
    </cfRule>
  </conditionalFormatting>
  <conditionalFormatting sqref="BQ16 BQ18 BQ24:BQ25">
    <cfRule type="cellIs" dxfId="391" priority="1451" stopIfTrue="1" operator="greaterThanOrEqual">
      <formula>0.9</formula>
    </cfRule>
  </conditionalFormatting>
  <conditionalFormatting sqref="BQ16 BQ18 BQ24:BQ25">
    <cfRule type="cellIs" dxfId="390" priority="1452" stopIfTrue="1" operator="between">
      <formula>0.7</formula>
      <formula>0.89</formula>
    </cfRule>
  </conditionalFormatting>
  <conditionalFormatting sqref="BQ16 BQ18 BQ24:BQ25">
    <cfRule type="cellIs" dxfId="389" priority="1453" stopIfTrue="1" operator="between">
      <formula>0</formula>
      <formula>0.69</formula>
    </cfRule>
  </conditionalFormatting>
  <conditionalFormatting sqref="BQ17">
    <cfRule type="cellIs" dxfId="388" priority="1468" stopIfTrue="1" operator="between">
      <formula>0</formula>
      <formula>0.69</formula>
    </cfRule>
  </conditionalFormatting>
  <conditionalFormatting sqref="BQ17">
    <cfRule type="cellIs" dxfId="387" priority="1454" stopIfTrue="1" operator="greaterThanOrEqual">
      <formula>0.9</formula>
    </cfRule>
  </conditionalFormatting>
  <conditionalFormatting sqref="BQ17">
    <cfRule type="cellIs" dxfId="386" priority="1455" stopIfTrue="1" operator="between">
      <formula>0.7</formula>
      <formula>0.89</formula>
    </cfRule>
  </conditionalFormatting>
  <conditionalFormatting sqref="BT15:BT16 BT18 BT24:BT25">
    <cfRule type="cellIs" dxfId="385" priority="1442" stopIfTrue="1" operator="greaterThanOrEqual">
      <formula>0.9</formula>
    </cfRule>
  </conditionalFormatting>
  <conditionalFormatting sqref="BT15:BT16 BT18 BT24:BT25">
    <cfRule type="cellIs" dxfId="384" priority="1443" stopIfTrue="1" operator="between">
      <formula>0.7</formula>
      <formula>0.89</formula>
    </cfRule>
  </conditionalFormatting>
  <conditionalFormatting sqref="BT15:BT16 BT18 BT24:BT25">
    <cfRule type="cellIs" dxfId="383" priority="1444" stopIfTrue="1" operator="between">
      <formula>0</formula>
      <formula>0.69</formula>
    </cfRule>
  </conditionalFormatting>
  <conditionalFormatting sqref="BT17">
    <cfRule type="cellIs" dxfId="382" priority="1445" stopIfTrue="1" operator="greaterThanOrEqual">
      <formula>0.9</formula>
    </cfRule>
  </conditionalFormatting>
  <conditionalFormatting sqref="BT17">
    <cfRule type="cellIs" dxfId="381" priority="1446" stopIfTrue="1" operator="between">
      <formula>0.7</formula>
      <formula>0.89</formula>
    </cfRule>
  </conditionalFormatting>
  <conditionalFormatting sqref="BT17">
    <cfRule type="cellIs" dxfId="380" priority="1447" stopIfTrue="1" operator="between">
      <formula>0</formula>
      <formula>0.69</formula>
    </cfRule>
  </conditionalFormatting>
  <conditionalFormatting sqref="BW17">
    <cfRule type="cellIs" dxfId="379" priority="1436" stopIfTrue="1" operator="greaterThanOrEqual">
      <formula>0.9</formula>
    </cfRule>
  </conditionalFormatting>
  <conditionalFormatting sqref="BW17">
    <cfRule type="cellIs" dxfId="378" priority="1437" stopIfTrue="1" operator="between">
      <formula>0.7</formula>
      <formula>0.89</formula>
    </cfRule>
  </conditionalFormatting>
  <conditionalFormatting sqref="BW17">
    <cfRule type="cellIs" dxfId="377" priority="1438" stopIfTrue="1" operator="between">
      <formula>0</formula>
      <formula>0.69</formula>
    </cfRule>
  </conditionalFormatting>
  <conditionalFormatting sqref="BN15:BN16 BN18 BN24:BN25">
    <cfRule type="cellIs" dxfId="376" priority="1459" stopIfTrue="1" operator="greaterThanOrEqual">
      <formula>0.9</formula>
    </cfRule>
  </conditionalFormatting>
  <conditionalFormatting sqref="BN15:BN16 BN18 BN24:BN25">
    <cfRule type="cellIs" dxfId="375" priority="1460" stopIfTrue="1" operator="between">
      <formula>0.7</formula>
      <formula>0.89</formula>
    </cfRule>
  </conditionalFormatting>
  <conditionalFormatting sqref="BN15:BN16 BN18 BN24:BN25">
    <cfRule type="cellIs" dxfId="374" priority="1461" stopIfTrue="1" operator="between">
      <formula>0</formula>
      <formula>0.69</formula>
    </cfRule>
  </conditionalFormatting>
  <conditionalFormatting sqref="BN17">
    <cfRule type="cellIs" dxfId="373" priority="1462" stopIfTrue="1" operator="greaterThanOrEqual">
      <formula>0.9</formula>
    </cfRule>
  </conditionalFormatting>
  <conditionalFormatting sqref="BN17">
    <cfRule type="cellIs" dxfId="372" priority="1463" stopIfTrue="1" operator="between">
      <formula>0.7</formula>
      <formula>0.89</formula>
    </cfRule>
  </conditionalFormatting>
  <conditionalFormatting sqref="BN17">
    <cfRule type="cellIs" dxfId="371" priority="1464" stopIfTrue="1" operator="between">
      <formula>0</formula>
      <formula>0.69</formula>
    </cfRule>
  </conditionalFormatting>
  <conditionalFormatting sqref="BW15:BW16 BW18 BW24:BW25">
    <cfRule type="cellIs" dxfId="370" priority="1433" stopIfTrue="1" operator="greaterThanOrEqual">
      <formula>0.9</formula>
    </cfRule>
  </conditionalFormatting>
  <conditionalFormatting sqref="BW15:BW16 BW18 BW24:BW25">
    <cfRule type="cellIs" dxfId="369" priority="1434" stopIfTrue="1" operator="between">
      <formula>0.7</formula>
      <formula>0.89</formula>
    </cfRule>
  </conditionalFormatting>
  <conditionalFormatting sqref="BW15:BW16 BW18 BW24:BW25">
    <cfRule type="cellIs" dxfId="368" priority="1435" stopIfTrue="1" operator="between">
      <formula>0</formula>
      <formula>0.69</formula>
    </cfRule>
  </conditionalFormatting>
  <conditionalFormatting sqref="BZ15:BZ16 BZ18 BZ24:BZ25">
    <cfRule type="cellIs" dxfId="367" priority="1424" stopIfTrue="1" operator="greaterThanOrEqual">
      <formula>0.9</formula>
    </cfRule>
  </conditionalFormatting>
  <conditionalFormatting sqref="BZ17">
    <cfRule type="cellIs" dxfId="366" priority="1427" stopIfTrue="1" operator="greaterThanOrEqual">
      <formula>0.9</formula>
    </cfRule>
  </conditionalFormatting>
  <conditionalFormatting sqref="BZ17">
    <cfRule type="cellIs" dxfId="365" priority="1428" stopIfTrue="1" operator="between">
      <formula>0.7</formula>
      <formula>0.89</formula>
    </cfRule>
  </conditionalFormatting>
  <conditionalFormatting sqref="BZ17">
    <cfRule type="cellIs" dxfId="364" priority="1429" stopIfTrue="1" operator="between">
      <formula>0</formula>
      <formula>0.69</formula>
    </cfRule>
  </conditionalFormatting>
  <conditionalFormatting sqref="BQ15">
    <cfRule type="cellIs" dxfId="363" priority="1421" stopIfTrue="1" operator="greaterThanOrEqual">
      <formula>0.9</formula>
    </cfRule>
  </conditionalFormatting>
  <conditionalFormatting sqref="BH36:BH43">
    <cfRule type="cellIs" dxfId="362" priority="389" stopIfTrue="1" operator="greaterThan">
      <formula>0.9</formula>
    </cfRule>
  </conditionalFormatting>
  <conditionalFormatting sqref="V43 AG36:AG42 AR36:AR43 BC36:BC43 BH36:BH43">
    <cfRule type="cellIs" dxfId="361" priority="390" stopIfTrue="1" operator="between">
      <formula>0.7</formula>
      <formula>0.89</formula>
    </cfRule>
  </conditionalFormatting>
  <conditionalFormatting sqref="V43 AG36:AG42 AR36:AR43 BC36:BC43 BH36:BH43">
    <cfRule type="cellIs" dxfId="360" priority="391" stopIfTrue="1" operator="between">
      <formula>0</formula>
      <formula>0.69</formula>
    </cfRule>
  </conditionalFormatting>
  <conditionalFormatting sqref="AR51">
    <cfRule type="cellIs" dxfId="359" priority="331" stopIfTrue="1" operator="between">
      <formula>0.7</formula>
      <formula>0.89</formula>
    </cfRule>
  </conditionalFormatting>
  <conditionalFormatting sqref="AR51">
    <cfRule type="cellIs" dxfId="358" priority="332" stopIfTrue="1" operator="between">
      <formula>0</formula>
      <formula>0.69</formula>
    </cfRule>
  </conditionalFormatting>
  <conditionalFormatting sqref="BZ38:BZ43">
    <cfRule type="cellIs" dxfId="357" priority="340" stopIfTrue="1" operator="between">
      <formula>0.7</formula>
      <formula>0.89</formula>
    </cfRule>
  </conditionalFormatting>
  <conditionalFormatting sqref="BZ38:BZ43">
    <cfRule type="cellIs" dxfId="356" priority="341" stopIfTrue="1" operator="between">
      <formula>0</formula>
      <formula>0.69</formula>
    </cfRule>
  </conditionalFormatting>
  <conditionalFormatting sqref="V43 AG36:AG42 AR36:AR43 BC36:BC43">
    <cfRule type="cellIs" dxfId="355" priority="388" stopIfTrue="1" operator="greaterThanOrEqual">
      <formula>0.9</formula>
    </cfRule>
  </conditionalFormatting>
  <conditionalFormatting sqref="AG43">
    <cfRule type="cellIs" dxfId="354" priority="395" stopIfTrue="1" operator="greaterThanOrEqual">
      <formula>0.9</formula>
    </cfRule>
  </conditionalFormatting>
  <conditionalFormatting sqref="AG43">
    <cfRule type="cellIs" dxfId="353" priority="396" stopIfTrue="1" operator="between">
      <formula>0.7</formula>
      <formula>0.89</formula>
    </cfRule>
  </conditionalFormatting>
  <conditionalFormatting sqref="AG43">
    <cfRule type="cellIs" dxfId="352" priority="397" stopIfTrue="1" operator="between">
      <formula>0</formula>
      <formula>0.69</formula>
    </cfRule>
  </conditionalFormatting>
  <conditionalFormatting sqref="BQ38:BQ43">
    <cfRule type="cellIs" dxfId="351" priority="366" stopIfTrue="1" operator="greaterThanOrEqual">
      <formula>0.9</formula>
    </cfRule>
  </conditionalFormatting>
  <conditionalFormatting sqref="BQ38:BQ43">
    <cfRule type="cellIs" dxfId="350" priority="367" stopIfTrue="1" operator="between">
      <formula>0.7</formula>
      <formula>0.89</formula>
    </cfRule>
  </conditionalFormatting>
  <conditionalFormatting sqref="BQ38:BQ43">
    <cfRule type="cellIs" dxfId="349" priority="368" stopIfTrue="1" operator="between">
      <formula>0</formula>
      <formula>0.69</formula>
    </cfRule>
  </conditionalFormatting>
  <conditionalFormatting sqref="BT36:BT37">
    <cfRule type="cellIs" dxfId="348" priority="363" stopIfTrue="1" operator="greaterThanOrEqual">
      <formula>0.9</formula>
    </cfRule>
  </conditionalFormatting>
  <conditionalFormatting sqref="BT36:BT37">
    <cfRule type="cellIs" dxfId="347" priority="364" stopIfTrue="1" operator="between">
      <formula>0.7</formula>
      <formula>0.89</formula>
    </cfRule>
  </conditionalFormatting>
  <conditionalFormatting sqref="BT36:BT37">
    <cfRule type="cellIs" dxfId="346" priority="365" stopIfTrue="1" operator="between">
      <formula>0</formula>
      <formula>0.69</formula>
    </cfRule>
  </conditionalFormatting>
  <conditionalFormatting sqref="BT38:BT43">
    <cfRule type="cellIs" dxfId="345" priority="357" stopIfTrue="1" operator="greaterThanOrEqual">
      <formula>0.9</formula>
    </cfRule>
  </conditionalFormatting>
  <conditionalFormatting sqref="BT38:BT43">
    <cfRule type="cellIs" dxfId="344" priority="358" stopIfTrue="1" operator="between">
      <formula>0.7</formula>
      <formula>0.89</formula>
    </cfRule>
  </conditionalFormatting>
  <conditionalFormatting sqref="BT38:BT43">
    <cfRule type="cellIs" dxfId="343" priority="359" stopIfTrue="1" operator="between">
      <formula>0</formula>
      <formula>0.69</formula>
    </cfRule>
  </conditionalFormatting>
  <conditionalFormatting sqref="BW36:BW37">
    <cfRule type="cellIs" dxfId="342" priority="354" stopIfTrue="1" operator="greaterThanOrEqual">
      <formula>0.9</formula>
    </cfRule>
  </conditionalFormatting>
  <conditionalFormatting sqref="BW36:BW37">
    <cfRule type="cellIs" dxfId="341" priority="355" stopIfTrue="1" operator="between">
      <formula>0.7</formula>
      <formula>0.89</formula>
    </cfRule>
  </conditionalFormatting>
  <conditionalFormatting sqref="BW36:BW37">
    <cfRule type="cellIs" dxfId="340" priority="356" stopIfTrue="1" operator="between">
      <formula>0</formula>
      <formula>0.69</formula>
    </cfRule>
  </conditionalFormatting>
  <conditionalFormatting sqref="BZ36:BZ37">
    <cfRule type="cellIs" dxfId="339" priority="345" stopIfTrue="1" operator="greaterThanOrEqual">
      <formula>0.9</formula>
    </cfRule>
  </conditionalFormatting>
  <conditionalFormatting sqref="BZ36:BZ37">
    <cfRule type="cellIs" dxfId="338" priority="346" stopIfTrue="1" operator="between">
      <formula>0.7</formula>
      <formula>0.89</formula>
    </cfRule>
  </conditionalFormatting>
  <conditionalFormatting sqref="BZ36:BZ37">
    <cfRule type="cellIs" dxfId="337" priority="347" stopIfTrue="1" operator="between">
      <formula>0</formula>
      <formula>0.69</formula>
    </cfRule>
  </conditionalFormatting>
  <conditionalFormatting sqref="BN38:BN43">
    <cfRule type="cellIs" dxfId="336" priority="374" stopIfTrue="1" operator="greaterThanOrEqual">
      <formula>0.9</formula>
    </cfRule>
  </conditionalFormatting>
  <conditionalFormatting sqref="BN38:BN43">
    <cfRule type="cellIs" dxfId="335" priority="375" stopIfTrue="1" operator="between">
      <formula>0.7</formula>
      <formula>0.89</formula>
    </cfRule>
  </conditionalFormatting>
  <conditionalFormatting sqref="BN38:BN43">
    <cfRule type="cellIs" dxfId="334" priority="376" stopIfTrue="1" operator="between">
      <formula>0</formula>
      <formula>0.69</formula>
    </cfRule>
  </conditionalFormatting>
  <conditionalFormatting sqref="BQ36:BQ37">
    <cfRule type="cellIs" dxfId="333" priority="371" stopIfTrue="1" operator="greaterThanOrEqual">
      <formula>0.9</formula>
    </cfRule>
  </conditionalFormatting>
  <conditionalFormatting sqref="BQ36:BQ37">
    <cfRule type="cellIs" dxfId="332" priority="372" stopIfTrue="1" operator="between">
      <formula>0.7</formula>
      <formula>0.89</formula>
    </cfRule>
  </conditionalFormatting>
  <conditionalFormatting sqref="BQ36:BQ37">
    <cfRule type="cellIs" dxfId="331" priority="373" stopIfTrue="1" operator="between">
      <formula>0</formula>
      <formula>0.69</formula>
    </cfRule>
  </conditionalFormatting>
  <conditionalFormatting sqref="BN36:BN37">
    <cfRule type="cellIs" dxfId="330" priority="380" stopIfTrue="1" operator="greaterThanOrEqual">
      <formula>0.9</formula>
    </cfRule>
  </conditionalFormatting>
  <conditionalFormatting sqref="BN36:BN37">
    <cfRule type="cellIs" dxfId="329" priority="381" stopIfTrue="1" operator="between">
      <formula>0.7</formula>
      <formula>0.89</formula>
    </cfRule>
  </conditionalFormatting>
  <conditionalFormatting sqref="BN36:BN37">
    <cfRule type="cellIs" dxfId="328" priority="382" stopIfTrue="1" operator="between">
      <formula>0</formula>
      <formula>0.69</formula>
    </cfRule>
  </conditionalFormatting>
  <conditionalFormatting sqref="BW38:BW43">
    <cfRule type="cellIs" dxfId="327" priority="348" stopIfTrue="1" operator="greaterThanOrEqual">
      <formula>0.9</formula>
    </cfRule>
  </conditionalFormatting>
  <conditionalFormatting sqref="BW38:BW43">
    <cfRule type="cellIs" dxfId="326" priority="349" stopIfTrue="1" operator="between">
      <formula>0.7</formula>
      <formula>0.89</formula>
    </cfRule>
  </conditionalFormatting>
  <conditionalFormatting sqref="BW38:BW43">
    <cfRule type="cellIs" dxfId="325" priority="350" stopIfTrue="1" operator="between">
      <formula>0</formula>
      <formula>0.69</formula>
    </cfRule>
  </conditionalFormatting>
  <conditionalFormatting sqref="BZ38:BZ43">
    <cfRule type="cellIs" dxfId="324" priority="339" stopIfTrue="1" operator="greaterThanOrEqual">
      <formula>0.9</formula>
    </cfRule>
  </conditionalFormatting>
  <conditionalFormatting sqref="AR51">
    <cfRule type="cellIs" dxfId="323" priority="330" stopIfTrue="1" operator="greaterThanOrEqual">
      <formula>0.9</formula>
    </cfRule>
  </conditionalFormatting>
  <conditionalFormatting sqref="BH51:BH53 BH55:BH57">
    <cfRule type="cellIs" dxfId="322" priority="321" stopIfTrue="1" operator="greaterThan">
      <formula>0.9</formula>
    </cfRule>
  </conditionalFormatting>
  <conditionalFormatting sqref="AG52:AG53 BH51:BH53 AR52:AR53 V52:V53 V55:V57 BC55:BC57 AR55:AR57 BH55:BH57 AG55:AG56 BC52:BC53">
    <cfRule type="cellIs" dxfId="321" priority="322" stopIfTrue="1" operator="between">
      <formula>0.7</formula>
      <formula>0.89</formula>
    </cfRule>
  </conditionalFormatting>
  <conditionalFormatting sqref="AG52:AG53 BH51:BH53 AR52:AR53 V52:V53 V55:V57 BC55:BC57 AR55:AR57 BH55:BH57 AG55:AG56 BC52:BC53">
    <cfRule type="cellIs" dxfId="320" priority="323" stopIfTrue="1" operator="between">
      <formula>0</formula>
      <formula>0.69</formula>
    </cfRule>
  </conditionalFormatting>
  <conditionalFormatting sqref="BQ51">
    <cfRule type="cellIs" dxfId="319" priority="269" stopIfTrue="1" operator="between">
      <formula>0.7</formula>
      <formula>0.89</formula>
    </cfRule>
  </conditionalFormatting>
  <conditionalFormatting sqref="BQ51">
    <cfRule type="cellIs" dxfId="318" priority="270" stopIfTrue="1" operator="between">
      <formula>0</formula>
      <formula>0.69</formula>
    </cfRule>
  </conditionalFormatting>
  <conditionalFormatting sqref="BZ51:BZ52 BZ54 BZ56:BZ57">
    <cfRule type="cellIs" dxfId="317" priority="272" stopIfTrue="1" operator="between">
      <formula>0.7</formula>
      <formula>0.89</formula>
    </cfRule>
  </conditionalFormatting>
  <conditionalFormatting sqref="BZ51:BZ52 BZ54 BZ56:BZ57">
    <cfRule type="cellIs" dxfId="316" priority="273" stopIfTrue="1" operator="between">
      <formula>0</formula>
      <formula>0.69</formula>
    </cfRule>
  </conditionalFormatting>
  <conditionalFormatting sqref="AG52:AG53 AR52:AR53 V52:V53 V55:V57 BC55:BC57 AR55:AR57 AG55:AG56 BC52:BC53">
    <cfRule type="cellIs" dxfId="315" priority="320" stopIfTrue="1" operator="greaterThanOrEqual">
      <formula>0.9</formula>
    </cfRule>
  </conditionalFormatting>
  <conditionalFormatting sqref="V51">
    <cfRule type="cellIs" dxfId="314" priority="324" stopIfTrue="1" operator="greaterThanOrEqual">
      <formula>0.9</formula>
    </cfRule>
  </conditionalFormatting>
  <conditionalFormatting sqref="V51">
    <cfRule type="cellIs" dxfId="313" priority="325" stopIfTrue="1" operator="between">
      <formula>0.7</formula>
      <formula>0.89</formula>
    </cfRule>
  </conditionalFormatting>
  <conditionalFormatting sqref="V51">
    <cfRule type="cellIs" dxfId="312" priority="326" stopIfTrue="1" operator="between">
      <formula>0</formula>
      <formula>0.69</formula>
    </cfRule>
  </conditionalFormatting>
  <conditionalFormatting sqref="AG51 AG57">
    <cfRule type="cellIs" dxfId="311" priority="327" stopIfTrue="1" operator="greaterThanOrEqual">
      <formula>0.9</formula>
    </cfRule>
  </conditionalFormatting>
  <conditionalFormatting sqref="AG51 AG57">
    <cfRule type="cellIs" dxfId="310" priority="328" stopIfTrue="1" operator="between">
      <formula>0.7</formula>
      <formula>0.89</formula>
    </cfRule>
  </conditionalFormatting>
  <conditionalFormatting sqref="AG51 AG57">
    <cfRule type="cellIs" dxfId="309" priority="329" stopIfTrue="1" operator="between">
      <formula>0</formula>
      <formula>0.69</formula>
    </cfRule>
  </conditionalFormatting>
  <conditionalFormatting sqref="BC51">
    <cfRule type="cellIs" dxfId="308" priority="333" stopIfTrue="1" operator="greaterThanOrEqual">
      <formula>0.9</formula>
    </cfRule>
  </conditionalFormatting>
  <conditionalFormatting sqref="BC51">
    <cfRule type="cellIs" dxfId="307" priority="334" stopIfTrue="1" operator="between">
      <formula>0.7</formula>
      <formula>0.89</formula>
    </cfRule>
  </conditionalFormatting>
  <conditionalFormatting sqref="BC51">
    <cfRule type="cellIs" dxfId="306" priority="335" stopIfTrue="1" operator="between">
      <formula>0</formula>
      <formula>0.69</formula>
    </cfRule>
  </conditionalFormatting>
  <conditionalFormatting sqref="BH54">
    <cfRule type="cellIs" dxfId="305" priority="317" stopIfTrue="1" operator="greaterThan">
      <formula>0.9</formula>
    </cfRule>
  </conditionalFormatting>
  <conditionalFormatting sqref="AG54 BH54 AR54 BC54 V54">
    <cfRule type="cellIs" dxfId="304" priority="318" stopIfTrue="1" operator="between">
      <formula>0.7</formula>
      <formula>0.89</formula>
    </cfRule>
  </conditionalFormatting>
  <conditionalFormatting sqref="AG54 BH54 AR54 BC54 V54">
    <cfRule type="cellIs" dxfId="303" priority="319" stopIfTrue="1" operator="between">
      <formula>0</formula>
      <formula>0.69</formula>
    </cfRule>
  </conditionalFormatting>
  <conditionalFormatting sqref="AG54 AR54 BC54 V54">
    <cfRule type="cellIs" dxfId="302" priority="316" stopIfTrue="1" operator="greaterThanOrEqual">
      <formula>0.9</formula>
    </cfRule>
  </conditionalFormatting>
  <conditionalFormatting sqref="BQ52 BQ54 BQ56:BQ57">
    <cfRule type="cellIs" dxfId="301" priority="298" stopIfTrue="1" operator="greaterThanOrEqual">
      <formula>0.9</formula>
    </cfRule>
  </conditionalFormatting>
  <conditionalFormatting sqref="BQ52 BQ54 BQ56:BQ57">
    <cfRule type="cellIs" dxfId="300" priority="299" stopIfTrue="1" operator="between">
      <formula>0.7</formula>
      <formula>0.89</formula>
    </cfRule>
  </conditionalFormatting>
  <conditionalFormatting sqref="BQ52 BQ54 BQ56:BQ57">
    <cfRule type="cellIs" dxfId="299" priority="300" stopIfTrue="1" operator="between">
      <formula>0</formula>
      <formula>0.69</formula>
    </cfRule>
  </conditionalFormatting>
  <conditionalFormatting sqref="BQ53">
    <cfRule type="cellIs" dxfId="298" priority="315" stopIfTrue="1" operator="between">
      <formula>0</formula>
      <formula>0.69</formula>
    </cfRule>
  </conditionalFormatting>
  <conditionalFormatting sqref="BT55">
    <cfRule type="cellIs" dxfId="297" priority="295" stopIfTrue="1" operator="greaterThanOrEqual">
      <formula>0.9</formula>
    </cfRule>
  </conditionalFormatting>
  <conditionalFormatting sqref="BT55">
    <cfRule type="cellIs" dxfId="296" priority="296" stopIfTrue="1" operator="between">
      <formula>0.7</formula>
      <formula>0.89</formula>
    </cfRule>
  </conditionalFormatting>
  <conditionalFormatting sqref="BT55">
    <cfRule type="cellIs" dxfId="295" priority="297" stopIfTrue="1" operator="between">
      <formula>0</formula>
      <formula>0.69</formula>
    </cfRule>
  </conditionalFormatting>
  <conditionalFormatting sqref="BQ53">
    <cfRule type="cellIs" dxfId="294" priority="301" stopIfTrue="1" operator="greaterThanOrEqual">
      <formula>0.9</formula>
    </cfRule>
  </conditionalFormatting>
  <conditionalFormatting sqref="BQ53">
    <cfRule type="cellIs" dxfId="293" priority="302" stopIfTrue="1" operator="between">
      <formula>0.7</formula>
      <formula>0.89</formula>
    </cfRule>
  </conditionalFormatting>
  <conditionalFormatting sqref="BT51:BT52 BT54 BT56:BT57">
    <cfRule type="cellIs" dxfId="292" priority="289" stopIfTrue="1" operator="greaterThanOrEqual">
      <formula>0.9</formula>
    </cfRule>
  </conditionalFormatting>
  <conditionalFormatting sqref="BT51:BT52 BT54 BT56:BT57">
    <cfRule type="cellIs" dxfId="291" priority="290" stopIfTrue="1" operator="between">
      <formula>0.7</formula>
      <formula>0.89</formula>
    </cfRule>
  </conditionalFormatting>
  <conditionalFormatting sqref="BT51:BT52 BT54 BT56:BT57">
    <cfRule type="cellIs" dxfId="290" priority="291" stopIfTrue="1" operator="between">
      <formula>0</formula>
      <formula>0.69</formula>
    </cfRule>
  </conditionalFormatting>
  <conditionalFormatting sqref="BT53">
    <cfRule type="cellIs" dxfId="289" priority="292" stopIfTrue="1" operator="greaterThanOrEqual">
      <formula>0.9</formula>
    </cfRule>
  </conditionalFormatting>
  <conditionalFormatting sqref="BT53">
    <cfRule type="cellIs" dxfId="288" priority="293" stopIfTrue="1" operator="between">
      <formula>0.7</formula>
      <formula>0.89</formula>
    </cfRule>
  </conditionalFormatting>
  <conditionalFormatting sqref="BT53">
    <cfRule type="cellIs" dxfId="287" priority="294" stopIfTrue="1" operator="between">
      <formula>0</formula>
      <formula>0.69</formula>
    </cfRule>
  </conditionalFormatting>
  <conditionalFormatting sqref="BW53">
    <cfRule type="cellIs" dxfId="286" priority="283" stopIfTrue="1" operator="greaterThanOrEqual">
      <formula>0.9</formula>
    </cfRule>
  </conditionalFormatting>
  <conditionalFormatting sqref="BW53">
    <cfRule type="cellIs" dxfId="285" priority="284" stopIfTrue="1" operator="between">
      <formula>0.7</formula>
      <formula>0.89</formula>
    </cfRule>
  </conditionalFormatting>
  <conditionalFormatting sqref="BW53">
    <cfRule type="cellIs" dxfId="284" priority="285" stopIfTrue="1" operator="between">
      <formula>0</formula>
      <formula>0.69</formula>
    </cfRule>
  </conditionalFormatting>
  <conditionalFormatting sqref="BW55">
    <cfRule type="cellIs" dxfId="283" priority="286" stopIfTrue="1" operator="greaterThanOrEqual">
      <formula>0.9</formula>
    </cfRule>
  </conditionalFormatting>
  <conditionalFormatting sqref="BW55">
    <cfRule type="cellIs" dxfId="282" priority="287" stopIfTrue="1" operator="between">
      <formula>0.7</formula>
      <formula>0.89</formula>
    </cfRule>
  </conditionalFormatting>
  <conditionalFormatting sqref="BW55">
    <cfRule type="cellIs" dxfId="281" priority="288" stopIfTrue="1" operator="between">
      <formula>0</formula>
      <formula>0.69</formula>
    </cfRule>
  </conditionalFormatting>
  <conditionalFormatting sqref="BN51:BN52 BN54 BN56:BN57">
    <cfRule type="cellIs" dxfId="280" priority="306" stopIfTrue="1" operator="greaterThanOrEqual">
      <formula>0.9</formula>
    </cfRule>
  </conditionalFormatting>
  <conditionalFormatting sqref="BN51:BN52 BN54 BN56:BN57">
    <cfRule type="cellIs" dxfId="279" priority="307" stopIfTrue="1" operator="between">
      <formula>0.7</formula>
      <formula>0.89</formula>
    </cfRule>
  </conditionalFormatting>
  <conditionalFormatting sqref="BN51:BN52 BN54 BN56:BN57">
    <cfRule type="cellIs" dxfId="278" priority="308" stopIfTrue="1" operator="between">
      <formula>0</formula>
      <formula>0.69</formula>
    </cfRule>
  </conditionalFormatting>
  <conditionalFormatting sqref="BN53">
    <cfRule type="cellIs" dxfId="277" priority="309" stopIfTrue="1" operator="greaterThanOrEqual">
      <formula>0.9</formula>
    </cfRule>
  </conditionalFormatting>
  <conditionalFormatting sqref="BN53">
    <cfRule type="cellIs" dxfId="276" priority="310" stopIfTrue="1" operator="between">
      <formula>0.7</formula>
      <formula>0.89</formula>
    </cfRule>
  </conditionalFormatting>
  <conditionalFormatting sqref="BN53">
    <cfRule type="cellIs" dxfId="275" priority="311" stopIfTrue="1" operator="between">
      <formula>0</formula>
      <formula>0.69</formula>
    </cfRule>
  </conditionalFormatting>
  <conditionalFormatting sqref="BN55">
    <cfRule type="cellIs" dxfId="274" priority="312" stopIfTrue="1" operator="greaterThanOrEqual">
      <formula>0.9</formula>
    </cfRule>
  </conditionalFormatting>
  <conditionalFormatting sqref="BN55">
    <cfRule type="cellIs" dxfId="273" priority="313" stopIfTrue="1" operator="between">
      <formula>0.7</formula>
      <formula>0.89</formula>
    </cfRule>
  </conditionalFormatting>
  <conditionalFormatting sqref="BN55">
    <cfRule type="cellIs" dxfId="272" priority="314" stopIfTrue="1" operator="between">
      <formula>0</formula>
      <formula>0.69</formula>
    </cfRule>
  </conditionalFormatting>
  <conditionalFormatting sqref="BQ55">
    <cfRule type="cellIs" dxfId="271" priority="303" stopIfTrue="1" operator="greaterThanOrEqual">
      <formula>0.9</formula>
    </cfRule>
  </conditionalFormatting>
  <conditionalFormatting sqref="BQ55">
    <cfRule type="cellIs" dxfId="270" priority="304" stopIfTrue="1" operator="between">
      <formula>0.7</formula>
      <formula>0.89</formula>
    </cfRule>
  </conditionalFormatting>
  <conditionalFormatting sqref="BQ55">
    <cfRule type="cellIs" dxfId="269" priority="305" stopIfTrue="1" operator="between">
      <formula>0</formula>
      <formula>0.69</formula>
    </cfRule>
  </conditionalFormatting>
  <conditionalFormatting sqref="BW51:BW52 BW54 BW56:BW57">
    <cfRule type="cellIs" dxfId="268" priority="280" stopIfTrue="1" operator="greaterThanOrEqual">
      <formula>0.9</formula>
    </cfRule>
  </conditionalFormatting>
  <conditionalFormatting sqref="BW51:BW52 BW54 BW56:BW57">
    <cfRule type="cellIs" dxfId="267" priority="281" stopIfTrue="1" operator="between">
      <formula>0.7</formula>
      <formula>0.89</formula>
    </cfRule>
  </conditionalFormatting>
  <conditionalFormatting sqref="BW51:BW52 BW54 BW56:BW57">
    <cfRule type="cellIs" dxfId="266" priority="282" stopIfTrue="1" operator="between">
      <formula>0</formula>
      <formula>0.69</formula>
    </cfRule>
  </conditionalFormatting>
  <conditionalFormatting sqref="BZ51:BZ52 BZ54 BZ56:BZ57">
    <cfRule type="cellIs" dxfId="265" priority="271" stopIfTrue="1" operator="greaterThanOrEqual">
      <formula>0.9</formula>
    </cfRule>
  </conditionalFormatting>
  <conditionalFormatting sqref="BZ53">
    <cfRule type="cellIs" dxfId="264" priority="274" stopIfTrue="1" operator="greaterThanOrEqual">
      <formula>0.9</formula>
    </cfRule>
  </conditionalFormatting>
  <conditionalFormatting sqref="BZ53">
    <cfRule type="cellIs" dxfId="263" priority="275" stopIfTrue="1" operator="between">
      <formula>0.7</formula>
      <formula>0.89</formula>
    </cfRule>
  </conditionalFormatting>
  <conditionalFormatting sqref="BZ53">
    <cfRule type="cellIs" dxfId="262" priority="276" stopIfTrue="1" operator="between">
      <formula>0</formula>
      <formula>0.69</formula>
    </cfRule>
  </conditionalFormatting>
  <conditionalFormatting sqref="BZ55">
    <cfRule type="cellIs" dxfId="261" priority="277" stopIfTrue="1" operator="greaterThanOrEqual">
      <formula>0.9</formula>
    </cfRule>
  </conditionalFormatting>
  <conditionalFormatting sqref="BZ55">
    <cfRule type="cellIs" dxfId="260" priority="278" stopIfTrue="1" operator="between">
      <formula>0.7</formula>
      <formula>0.89</formula>
    </cfRule>
  </conditionalFormatting>
  <conditionalFormatting sqref="BZ55">
    <cfRule type="cellIs" dxfId="259" priority="279" stopIfTrue="1" operator="between">
      <formula>0</formula>
      <formula>0.69</formula>
    </cfRule>
  </conditionalFormatting>
  <conditionalFormatting sqref="BQ51">
    <cfRule type="cellIs" dxfId="258" priority="268" stopIfTrue="1" operator="greaterThanOrEqual">
      <formula>0.9</formula>
    </cfRule>
  </conditionalFormatting>
  <conditionalFormatting sqref="BH65:BH67 BH69:BH71">
    <cfRule type="cellIs" dxfId="257" priority="253" stopIfTrue="1" operator="greaterThan">
      <formula>0.9</formula>
    </cfRule>
  </conditionalFormatting>
  <conditionalFormatting sqref="AG66:AG67 BH65:BH67 AR66:AR67 V66:V67 V69:V71 BC69:BC71 AR69:AR71 BH69:BH71 AG69:AG70 BC66:BC67">
    <cfRule type="cellIs" dxfId="256" priority="254" stopIfTrue="1" operator="between">
      <formula>0.7</formula>
      <formula>0.89</formula>
    </cfRule>
  </conditionalFormatting>
  <conditionalFormatting sqref="AG66:AG67 BH65:BH67 AR66:AR67 V66:V67 V69:V71 BC69:BC71 AR69:AR71 BH69:BH71 AG69:AG70 BC66:BC67">
    <cfRule type="cellIs" dxfId="255" priority="255" stopIfTrue="1" operator="between">
      <formula>0</formula>
      <formula>0.69</formula>
    </cfRule>
  </conditionalFormatting>
  <conditionalFormatting sqref="BQ65">
    <cfRule type="cellIs" dxfId="254" priority="201" stopIfTrue="1" operator="between">
      <formula>0.7</formula>
      <formula>0.89</formula>
    </cfRule>
  </conditionalFormatting>
  <conditionalFormatting sqref="BQ65">
    <cfRule type="cellIs" dxfId="253" priority="202" stopIfTrue="1" operator="between">
      <formula>0</formula>
      <formula>0.69</formula>
    </cfRule>
  </conditionalFormatting>
  <conditionalFormatting sqref="BZ65:BZ66 BZ68 BZ70:BZ71">
    <cfRule type="cellIs" dxfId="252" priority="204" stopIfTrue="1" operator="between">
      <formula>0.7</formula>
      <formula>0.89</formula>
    </cfRule>
  </conditionalFormatting>
  <conditionalFormatting sqref="BZ65:BZ66 BZ68 BZ70:BZ71">
    <cfRule type="cellIs" dxfId="251" priority="205" stopIfTrue="1" operator="between">
      <formula>0</formula>
      <formula>0.69</formula>
    </cfRule>
  </conditionalFormatting>
  <conditionalFormatting sqref="AG66:AG67 AR66:AR67 V66:V67 V69:V71 BC69:BC71 AR69:AR71 AG69:AG70 BC66:BC67">
    <cfRule type="cellIs" dxfId="250" priority="252" stopIfTrue="1" operator="greaterThanOrEqual">
      <formula>0.9</formula>
    </cfRule>
  </conditionalFormatting>
  <conditionalFormatting sqref="V65">
    <cfRule type="cellIs" dxfId="249" priority="256" stopIfTrue="1" operator="greaterThanOrEqual">
      <formula>0.9</formula>
    </cfRule>
  </conditionalFormatting>
  <conditionalFormatting sqref="V65">
    <cfRule type="cellIs" dxfId="248" priority="257" stopIfTrue="1" operator="between">
      <formula>0.7</formula>
      <formula>0.89</formula>
    </cfRule>
  </conditionalFormatting>
  <conditionalFormatting sqref="V65">
    <cfRule type="cellIs" dxfId="247" priority="258" stopIfTrue="1" operator="between">
      <formula>0</formula>
      <formula>0.69</formula>
    </cfRule>
  </conditionalFormatting>
  <conditionalFormatting sqref="AG65 AG71">
    <cfRule type="cellIs" dxfId="246" priority="259" stopIfTrue="1" operator="greaterThanOrEqual">
      <formula>0.9</formula>
    </cfRule>
  </conditionalFormatting>
  <conditionalFormatting sqref="AG65 AG71">
    <cfRule type="cellIs" dxfId="245" priority="260" stopIfTrue="1" operator="between">
      <formula>0.7</formula>
      <formula>0.89</formula>
    </cfRule>
  </conditionalFormatting>
  <conditionalFormatting sqref="AG65 AG71">
    <cfRule type="cellIs" dxfId="244" priority="261" stopIfTrue="1" operator="between">
      <formula>0</formula>
      <formula>0.69</formula>
    </cfRule>
  </conditionalFormatting>
  <conditionalFormatting sqref="AR65">
    <cfRule type="cellIs" dxfId="243" priority="262" stopIfTrue="1" operator="greaterThanOrEqual">
      <formula>0.9</formula>
    </cfRule>
  </conditionalFormatting>
  <conditionalFormatting sqref="AR65">
    <cfRule type="cellIs" dxfId="242" priority="263" stopIfTrue="1" operator="between">
      <formula>0.7</formula>
      <formula>0.89</formula>
    </cfRule>
  </conditionalFormatting>
  <conditionalFormatting sqref="AR65">
    <cfRule type="cellIs" dxfId="241" priority="264" stopIfTrue="1" operator="between">
      <formula>0</formula>
      <formula>0.69</formula>
    </cfRule>
  </conditionalFormatting>
  <conditionalFormatting sqref="BC65">
    <cfRule type="cellIs" dxfId="240" priority="265" stopIfTrue="1" operator="greaterThanOrEqual">
      <formula>0.9</formula>
    </cfRule>
  </conditionalFormatting>
  <conditionalFormatting sqref="BC65">
    <cfRule type="cellIs" dxfId="239" priority="266" stopIfTrue="1" operator="between">
      <formula>0.7</formula>
      <formula>0.89</formula>
    </cfRule>
  </conditionalFormatting>
  <conditionalFormatting sqref="BC65">
    <cfRule type="cellIs" dxfId="238" priority="267" stopIfTrue="1" operator="between">
      <formula>0</formula>
      <formula>0.69</formula>
    </cfRule>
  </conditionalFormatting>
  <conditionalFormatting sqref="BH68">
    <cfRule type="cellIs" dxfId="237" priority="249" stopIfTrue="1" operator="greaterThan">
      <formula>0.9</formula>
    </cfRule>
  </conditionalFormatting>
  <conditionalFormatting sqref="AG68 BH68 AR68 BC68 V68">
    <cfRule type="cellIs" dxfId="236" priority="250" stopIfTrue="1" operator="between">
      <formula>0.7</formula>
      <formula>0.89</formula>
    </cfRule>
  </conditionalFormatting>
  <conditionalFormatting sqref="AG68 BH68 AR68 BC68 V68">
    <cfRule type="cellIs" dxfId="235" priority="251" stopIfTrue="1" operator="between">
      <formula>0</formula>
      <formula>0.69</formula>
    </cfRule>
  </conditionalFormatting>
  <conditionalFormatting sqref="AG68 AR68 BC68 V68">
    <cfRule type="cellIs" dxfId="234" priority="248" stopIfTrue="1" operator="greaterThanOrEqual">
      <formula>0.9</formula>
    </cfRule>
  </conditionalFormatting>
  <conditionalFormatting sqref="BQ66 BQ68 BQ70:BQ71">
    <cfRule type="cellIs" dxfId="233" priority="230" stopIfTrue="1" operator="greaterThanOrEqual">
      <formula>0.9</formula>
    </cfRule>
  </conditionalFormatting>
  <conditionalFormatting sqref="BQ66 BQ68 BQ70:BQ71">
    <cfRule type="cellIs" dxfId="232" priority="231" stopIfTrue="1" operator="between">
      <formula>0.7</formula>
      <formula>0.89</formula>
    </cfRule>
  </conditionalFormatting>
  <conditionalFormatting sqref="BQ66 BQ68 BQ70:BQ71">
    <cfRule type="cellIs" dxfId="231" priority="232" stopIfTrue="1" operator="between">
      <formula>0</formula>
      <formula>0.69</formula>
    </cfRule>
  </conditionalFormatting>
  <conditionalFormatting sqref="BQ67">
    <cfRule type="cellIs" dxfId="230" priority="247" stopIfTrue="1" operator="between">
      <formula>0</formula>
      <formula>0.69</formula>
    </cfRule>
  </conditionalFormatting>
  <conditionalFormatting sqref="BT69">
    <cfRule type="cellIs" dxfId="229" priority="227" stopIfTrue="1" operator="greaterThanOrEqual">
      <formula>0.9</formula>
    </cfRule>
  </conditionalFormatting>
  <conditionalFormatting sqref="BT69">
    <cfRule type="cellIs" dxfId="228" priority="228" stopIfTrue="1" operator="between">
      <formula>0.7</formula>
      <formula>0.89</formula>
    </cfRule>
  </conditionalFormatting>
  <conditionalFormatting sqref="BT69">
    <cfRule type="cellIs" dxfId="227" priority="229" stopIfTrue="1" operator="between">
      <formula>0</formula>
      <formula>0.69</formula>
    </cfRule>
  </conditionalFormatting>
  <conditionalFormatting sqref="BQ67">
    <cfRule type="cellIs" dxfId="226" priority="233" stopIfTrue="1" operator="greaterThanOrEqual">
      <formula>0.9</formula>
    </cfRule>
  </conditionalFormatting>
  <conditionalFormatting sqref="BQ67">
    <cfRule type="cellIs" dxfId="225" priority="234" stopIfTrue="1" operator="between">
      <formula>0.7</formula>
      <formula>0.89</formula>
    </cfRule>
  </conditionalFormatting>
  <conditionalFormatting sqref="BT65:BT66 BT68 BT70:BT71">
    <cfRule type="cellIs" dxfId="224" priority="221" stopIfTrue="1" operator="greaterThanOrEqual">
      <formula>0.9</formula>
    </cfRule>
  </conditionalFormatting>
  <conditionalFormatting sqref="BT65:BT66 BT68 BT70:BT71">
    <cfRule type="cellIs" dxfId="223" priority="222" stopIfTrue="1" operator="between">
      <formula>0.7</formula>
      <formula>0.89</formula>
    </cfRule>
  </conditionalFormatting>
  <conditionalFormatting sqref="BT65:BT66 BT68 BT70:BT71">
    <cfRule type="cellIs" dxfId="222" priority="223" stopIfTrue="1" operator="between">
      <formula>0</formula>
      <formula>0.69</formula>
    </cfRule>
  </conditionalFormatting>
  <conditionalFormatting sqref="BT67">
    <cfRule type="cellIs" dxfId="221" priority="224" stopIfTrue="1" operator="greaterThanOrEqual">
      <formula>0.9</formula>
    </cfRule>
  </conditionalFormatting>
  <conditionalFormatting sqref="BT67">
    <cfRule type="cellIs" dxfId="220" priority="225" stopIfTrue="1" operator="between">
      <formula>0.7</formula>
      <formula>0.89</formula>
    </cfRule>
  </conditionalFormatting>
  <conditionalFormatting sqref="BT67">
    <cfRule type="cellIs" dxfId="219" priority="226" stopIfTrue="1" operator="between">
      <formula>0</formula>
      <formula>0.69</formula>
    </cfRule>
  </conditionalFormatting>
  <conditionalFormatting sqref="BW67">
    <cfRule type="cellIs" dxfId="218" priority="215" stopIfTrue="1" operator="greaterThanOrEqual">
      <formula>0.9</formula>
    </cfRule>
  </conditionalFormatting>
  <conditionalFormatting sqref="BW67">
    <cfRule type="cellIs" dxfId="217" priority="216" stopIfTrue="1" operator="between">
      <formula>0.7</formula>
      <formula>0.89</formula>
    </cfRule>
  </conditionalFormatting>
  <conditionalFormatting sqref="BW67">
    <cfRule type="cellIs" dxfId="216" priority="217" stopIfTrue="1" operator="between">
      <formula>0</formula>
      <formula>0.69</formula>
    </cfRule>
  </conditionalFormatting>
  <conditionalFormatting sqref="BW69">
    <cfRule type="cellIs" dxfId="215" priority="218" stopIfTrue="1" operator="greaterThanOrEqual">
      <formula>0.9</formula>
    </cfRule>
  </conditionalFormatting>
  <conditionalFormatting sqref="BW69">
    <cfRule type="cellIs" dxfId="214" priority="219" stopIfTrue="1" operator="between">
      <formula>0.7</formula>
      <formula>0.89</formula>
    </cfRule>
  </conditionalFormatting>
  <conditionalFormatting sqref="BW69">
    <cfRule type="cellIs" dxfId="213" priority="220" stopIfTrue="1" operator="between">
      <formula>0</formula>
      <formula>0.69</formula>
    </cfRule>
  </conditionalFormatting>
  <conditionalFormatting sqref="BN65:BN66 BN68 BN70:BN71">
    <cfRule type="cellIs" dxfId="212" priority="238" stopIfTrue="1" operator="greaterThanOrEqual">
      <formula>0.9</formula>
    </cfRule>
  </conditionalFormatting>
  <conditionalFormatting sqref="BN65:BN66 BN68 BN70:BN71">
    <cfRule type="cellIs" dxfId="211" priority="239" stopIfTrue="1" operator="between">
      <formula>0.7</formula>
      <formula>0.89</formula>
    </cfRule>
  </conditionalFormatting>
  <conditionalFormatting sqref="BN65:BN66 BN68 BN70:BN71">
    <cfRule type="cellIs" dxfId="210" priority="240" stopIfTrue="1" operator="between">
      <formula>0</formula>
      <formula>0.69</formula>
    </cfRule>
  </conditionalFormatting>
  <conditionalFormatting sqref="BN67">
    <cfRule type="cellIs" dxfId="209" priority="241" stopIfTrue="1" operator="greaterThanOrEqual">
      <formula>0.9</formula>
    </cfRule>
  </conditionalFormatting>
  <conditionalFormatting sqref="BN67">
    <cfRule type="cellIs" dxfId="208" priority="242" stopIfTrue="1" operator="between">
      <formula>0.7</formula>
      <formula>0.89</formula>
    </cfRule>
  </conditionalFormatting>
  <conditionalFormatting sqref="BN67">
    <cfRule type="cellIs" dxfId="207" priority="243" stopIfTrue="1" operator="between">
      <formula>0</formula>
      <formula>0.69</formula>
    </cfRule>
  </conditionalFormatting>
  <conditionalFormatting sqref="BN69">
    <cfRule type="cellIs" dxfId="206" priority="244" stopIfTrue="1" operator="greaterThanOrEqual">
      <formula>0.9</formula>
    </cfRule>
  </conditionalFormatting>
  <conditionalFormatting sqref="BN69">
    <cfRule type="cellIs" dxfId="205" priority="245" stopIfTrue="1" operator="between">
      <formula>0.7</formula>
      <formula>0.89</formula>
    </cfRule>
  </conditionalFormatting>
  <conditionalFormatting sqref="BN69">
    <cfRule type="cellIs" dxfId="204" priority="246" stopIfTrue="1" operator="between">
      <formula>0</formula>
      <formula>0.69</formula>
    </cfRule>
  </conditionalFormatting>
  <conditionalFormatting sqref="BQ69">
    <cfRule type="cellIs" dxfId="203" priority="235" stopIfTrue="1" operator="greaterThanOrEqual">
      <formula>0.9</formula>
    </cfRule>
  </conditionalFormatting>
  <conditionalFormatting sqref="BQ69">
    <cfRule type="cellIs" dxfId="202" priority="236" stopIfTrue="1" operator="between">
      <formula>0.7</formula>
      <formula>0.89</formula>
    </cfRule>
  </conditionalFormatting>
  <conditionalFormatting sqref="BQ69">
    <cfRule type="cellIs" dxfId="201" priority="237" stopIfTrue="1" operator="between">
      <formula>0</formula>
      <formula>0.69</formula>
    </cfRule>
  </conditionalFormatting>
  <conditionalFormatting sqref="BW65:BW66 BW68 BW70:BW71">
    <cfRule type="cellIs" dxfId="200" priority="212" stopIfTrue="1" operator="greaterThanOrEqual">
      <formula>0.9</formula>
    </cfRule>
  </conditionalFormatting>
  <conditionalFormatting sqref="BW65:BW66 BW68 BW70:BW71">
    <cfRule type="cellIs" dxfId="199" priority="213" stopIfTrue="1" operator="between">
      <formula>0.7</formula>
      <formula>0.89</formula>
    </cfRule>
  </conditionalFormatting>
  <conditionalFormatting sqref="BW65:BW66 BW68 BW70:BW71">
    <cfRule type="cellIs" dxfId="198" priority="214" stopIfTrue="1" operator="between">
      <formula>0</formula>
      <formula>0.69</formula>
    </cfRule>
  </conditionalFormatting>
  <conditionalFormatting sqref="BZ65:BZ66 BZ68 BZ70:BZ71">
    <cfRule type="cellIs" dxfId="197" priority="203" stopIfTrue="1" operator="greaterThanOrEqual">
      <formula>0.9</formula>
    </cfRule>
  </conditionalFormatting>
  <conditionalFormatting sqref="BZ67">
    <cfRule type="cellIs" dxfId="196" priority="206" stopIfTrue="1" operator="greaterThanOrEqual">
      <formula>0.9</formula>
    </cfRule>
  </conditionalFormatting>
  <conditionalFormatting sqref="BZ67">
    <cfRule type="cellIs" dxfId="195" priority="207" stopIfTrue="1" operator="between">
      <formula>0.7</formula>
      <formula>0.89</formula>
    </cfRule>
  </conditionalFormatting>
  <conditionalFormatting sqref="BZ67">
    <cfRule type="cellIs" dxfId="194" priority="208" stopIfTrue="1" operator="between">
      <formula>0</formula>
      <formula>0.69</formula>
    </cfRule>
  </conditionalFormatting>
  <conditionalFormatting sqref="BZ69">
    <cfRule type="cellIs" dxfId="193" priority="209" stopIfTrue="1" operator="greaterThanOrEqual">
      <formula>0.9</formula>
    </cfRule>
  </conditionalFormatting>
  <conditionalFormatting sqref="BZ69">
    <cfRule type="cellIs" dxfId="192" priority="210" stopIfTrue="1" operator="between">
      <formula>0.7</formula>
      <formula>0.89</formula>
    </cfRule>
  </conditionalFormatting>
  <conditionalFormatting sqref="BZ69">
    <cfRule type="cellIs" dxfId="191" priority="211" stopIfTrue="1" operator="between">
      <formula>0</formula>
      <formula>0.69</formula>
    </cfRule>
  </conditionalFormatting>
  <conditionalFormatting sqref="BQ65">
    <cfRule type="cellIs" dxfId="190" priority="200" stopIfTrue="1" operator="greaterThanOrEqual">
      <formula>0.9</formula>
    </cfRule>
  </conditionalFormatting>
  <conditionalFormatting sqref="BH79:BH81 BH83:BH86">
    <cfRule type="cellIs" dxfId="189" priority="185" stopIfTrue="1" operator="greaterThan">
      <formula>0.9</formula>
    </cfRule>
  </conditionalFormatting>
  <conditionalFormatting sqref="AG80:AG81 BH79:BH81 AR80:AR81 V80:V81 V83:V86 BC83:BC86 AR83:AR86 BH83:BH86 AG83:AG84 BC80:BC81">
    <cfRule type="cellIs" dxfId="188" priority="186" stopIfTrue="1" operator="between">
      <formula>0.7</formula>
      <formula>0.89</formula>
    </cfRule>
  </conditionalFormatting>
  <conditionalFormatting sqref="AG80:AG81 BH79:BH81 AR80:AR81 V80:V81 V83:V86 BC83:BC86 AR83:AR86 BH83:BH86 AG83:AG84 BC80:BC81">
    <cfRule type="cellIs" dxfId="187" priority="187" stopIfTrue="1" operator="between">
      <formula>0</formula>
      <formula>0.69</formula>
    </cfRule>
  </conditionalFormatting>
  <conditionalFormatting sqref="BQ79">
    <cfRule type="cellIs" dxfId="186" priority="133" stopIfTrue="1" operator="between">
      <formula>0.7</formula>
      <formula>0.89</formula>
    </cfRule>
  </conditionalFormatting>
  <conditionalFormatting sqref="BQ79">
    <cfRule type="cellIs" dxfId="185" priority="134" stopIfTrue="1" operator="between">
      <formula>0</formula>
      <formula>0.69</formula>
    </cfRule>
  </conditionalFormatting>
  <conditionalFormatting sqref="BZ79:BZ80 BZ82 BZ84:BZ86">
    <cfRule type="cellIs" dxfId="184" priority="136" stopIfTrue="1" operator="between">
      <formula>0.7</formula>
      <formula>0.89</formula>
    </cfRule>
  </conditionalFormatting>
  <conditionalFormatting sqref="BZ79:BZ80 BZ82 BZ84:BZ86">
    <cfRule type="cellIs" dxfId="183" priority="137" stopIfTrue="1" operator="between">
      <formula>0</formula>
      <formula>0.69</formula>
    </cfRule>
  </conditionalFormatting>
  <conditionalFormatting sqref="AG80:AG81 AR80:AR81 V80:V81 V83:V86 BC83:BC86 AR83:AR86 AG83:AG84 BC80:BC81">
    <cfRule type="cellIs" dxfId="182" priority="184" stopIfTrue="1" operator="greaterThanOrEqual">
      <formula>0.9</formula>
    </cfRule>
  </conditionalFormatting>
  <conditionalFormatting sqref="V79">
    <cfRule type="cellIs" dxfId="181" priority="188" stopIfTrue="1" operator="greaterThanOrEqual">
      <formula>0.9</formula>
    </cfRule>
  </conditionalFormatting>
  <conditionalFormatting sqref="V79">
    <cfRule type="cellIs" dxfId="180" priority="189" stopIfTrue="1" operator="between">
      <formula>0.7</formula>
      <formula>0.89</formula>
    </cfRule>
  </conditionalFormatting>
  <conditionalFormatting sqref="V79">
    <cfRule type="cellIs" dxfId="179" priority="190" stopIfTrue="1" operator="between">
      <formula>0</formula>
      <formula>0.69</formula>
    </cfRule>
  </conditionalFormatting>
  <conditionalFormatting sqref="AG79 AG85:AG86">
    <cfRule type="cellIs" dxfId="178" priority="191" stopIfTrue="1" operator="greaterThanOrEqual">
      <formula>0.9</formula>
    </cfRule>
  </conditionalFormatting>
  <conditionalFormatting sqref="AG79 AG85:AG86">
    <cfRule type="cellIs" dxfId="177" priority="192" stopIfTrue="1" operator="between">
      <formula>0.7</formula>
      <formula>0.89</formula>
    </cfRule>
  </conditionalFormatting>
  <conditionalFormatting sqref="AG79 AG85:AG86">
    <cfRule type="cellIs" dxfId="176" priority="193" stopIfTrue="1" operator="between">
      <formula>0</formula>
      <formula>0.69</formula>
    </cfRule>
  </conditionalFormatting>
  <conditionalFormatting sqref="AR79">
    <cfRule type="cellIs" dxfId="175" priority="194" stopIfTrue="1" operator="greaterThanOrEqual">
      <formula>0.9</formula>
    </cfRule>
  </conditionalFormatting>
  <conditionalFormatting sqref="AR79">
    <cfRule type="cellIs" dxfId="174" priority="195" stopIfTrue="1" operator="between">
      <formula>0.7</formula>
      <formula>0.89</formula>
    </cfRule>
  </conditionalFormatting>
  <conditionalFormatting sqref="AR79">
    <cfRule type="cellIs" dxfId="173" priority="196" stopIfTrue="1" operator="between">
      <formula>0</formula>
      <formula>0.69</formula>
    </cfRule>
  </conditionalFormatting>
  <conditionalFormatting sqref="BC79">
    <cfRule type="cellIs" dxfId="172" priority="197" stopIfTrue="1" operator="greaterThanOrEqual">
      <formula>0.9</formula>
    </cfRule>
  </conditionalFormatting>
  <conditionalFormatting sqref="BC79">
    <cfRule type="cellIs" dxfId="171" priority="198" stopIfTrue="1" operator="between">
      <formula>0.7</formula>
      <formula>0.89</formula>
    </cfRule>
  </conditionalFormatting>
  <conditionalFormatting sqref="BC79">
    <cfRule type="cellIs" dxfId="170" priority="199" stopIfTrue="1" operator="between">
      <formula>0</formula>
      <formula>0.69</formula>
    </cfRule>
  </conditionalFormatting>
  <conditionalFormatting sqref="BH82">
    <cfRule type="cellIs" dxfId="169" priority="181" stopIfTrue="1" operator="greaterThan">
      <formula>0.9</formula>
    </cfRule>
  </conditionalFormatting>
  <conditionalFormatting sqref="AG82 BH82 AR82 BC82 V82">
    <cfRule type="cellIs" dxfId="168" priority="182" stopIfTrue="1" operator="between">
      <formula>0.7</formula>
      <formula>0.89</formula>
    </cfRule>
  </conditionalFormatting>
  <conditionalFormatting sqref="AG82 BH82 AR82 BC82 V82">
    <cfRule type="cellIs" dxfId="167" priority="183" stopIfTrue="1" operator="between">
      <formula>0</formula>
      <formula>0.69</formula>
    </cfRule>
  </conditionalFormatting>
  <conditionalFormatting sqref="AG82 AR82 BC82 V82">
    <cfRule type="cellIs" dxfId="166" priority="180" stopIfTrue="1" operator="greaterThanOrEqual">
      <formula>0.9</formula>
    </cfRule>
  </conditionalFormatting>
  <conditionalFormatting sqref="BQ80 BQ82 BQ84:BQ86">
    <cfRule type="cellIs" dxfId="165" priority="162" stopIfTrue="1" operator="greaterThanOrEqual">
      <formula>0.9</formula>
    </cfRule>
  </conditionalFormatting>
  <conditionalFormatting sqref="BQ80 BQ82 BQ84:BQ86">
    <cfRule type="cellIs" dxfId="164" priority="163" stopIfTrue="1" operator="between">
      <formula>0.7</formula>
      <formula>0.89</formula>
    </cfRule>
  </conditionalFormatting>
  <conditionalFormatting sqref="BQ80 BQ82 BQ84:BQ86">
    <cfRule type="cellIs" dxfId="163" priority="164" stopIfTrue="1" operator="between">
      <formula>0</formula>
      <formula>0.69</formula>
    </cfRule>
  </conditionalFormatting>
  <conditionalFormatting sqref="BQ81">
    <cfRule type="cellIs" dxfId="162" priority="179" stopIfTrue="1" operator="between">
      <formula>0</formula>
      <formula>0.69</formula>
    </cfRule>
  </conditionalFormatting>
  <conditionalFormatting sqref="BT83">
    <cfRule type="cellIs" dxfId="161" priority="159" stopIfTrue="1" operator="greaterThanOrEqual">
      <formula>0.9</formula>
    </cfRule>
  </conditionalFormatting>
  <conditionalFormatting sqref="BT83">
    <cfRule type="cellIs" dxfId="160" priority="160" stopIfTrue="1" operator="between">
      <formula>0.7</formula>
      <formula>0.89</formula>
    </cfRule>
  </conditionalFormatting>
  <conditionalFormatting sqref="BT83">
    <cfRule type="cellIs" dxfId="159" priority="161" stopIfTrue="1" operator="between">
      <formula>0</formula>
      <formula>0.69</formula>
    </cfRule>
  </conditionalFormatting>
  <conditionalFormatting sqref="BQ81">
    <cfRule type="cellIs" dxfId="158" priority="165" stopIfTrue="1" operator="greaterThanOrEqual">
      <formula>0.9</formula>
    </cfRule>
  </conditionalFormatting>
  <conditionalFormatting sqref="BQ81">
    <cfRule type="cellIs" dxfId="157" priority="166" stopIfTrue="1" operator="between">
      <formula>0.7</formula>
      <formula>0.89</formula>
    </cfRule>
  </conditionalFormatting>
  <conditionalFormatting sqref="BT79:BT80 BT82 BT84:BT86">
    <cfRule type="cellIs" dxfId="156" priority="153" stopIfTrue="1" operator="greaterThanOrEqual">
      <formula>0.9</formula>
    </cfRule>
  </conditionalFormatting>
  <conditionalFormatting sqref="BT79:BT80 BT82 BT84:BT86">
    <cfRule type="cellIs" dxfId="155" priority="154" stopIfTrue="1" operator="between">
      <formula>0.7</formula>
      <formula>0.89</formula>
    </cfRule>
  </conditionalFormatting>
  <conditionalFormatting sqref="BT79:BT80 BT82 BT84:BT86">
    <cfRule type="cellIs" dxfId="154" priority="155" stopIfTrue="1" operator="between">
      <formula>0</formula>
      <formula>0.69</formula>
    </cfRule>
  </conditionalFormatting>
  <conditionalFormatting sqref="BT81">
    <cfRule type="cellIs" dxfId="153" priority="156" stopIfTrue="1" operator="greaterThanOrEqual">
      <formula>0.9</formula>
    </cfRule>
  </conditionalFormatting>
  <conditionalFormatting sqref="BT81">
    <cfRule type="cellIs" dxfId="152" priority="157" stopIfTrue="1" operator="between">
      <formula>0.7</formula>
      <formula>0.89</formula>
    </cfRule>
  </conditionalFormatting>
  <conditionalFormatting sqref="BT81">
    <cfRule type="cellIs" dxfId="151" priority="158" stopIfTrue="1" operator="between">
      <formula>0</formula>
      <formula>0.69</formula>
    </cfRule>
  </conditionalFormatting>
  <conditionalFormatting sqref="BW81">
    <cfRule type="cellIs" dxfId="150" priority="147" stopIfTrue="1" operator="greaterThanOrEqual">
      <formula>0.9</formula>
    </cfRule>
  </conditionalFormatting>
  <conditionalFormatting sqref="BW81">
    <cfRule type="cellIs" dxfId="149" priority="148" stopIfTrue="1" operator="between">
      <formula>0.7</formula>
      <formula>0.89</formula>
    </cfRule>
  </conditionalFormatting>
  <conditionalFormatting sqref="BW81">
    <cfRule type="cellIs" dxfId="148" priority="149" stopIfTrue="1" operator="between">
      <formula>0</formula>
      <formula>0.69</formula>
    </cfRule>
  </conditionalFormatting>
  <conditionalFormatting sqref="BW83">
    <cfRule type="cellIs" dxfId="147" priority="150" stopIfTrue="1" operator="greaterThanOrEqual">
      <formula>0.9</formula>
    </cfRule>
  </conditionalFormatting>
  <conditionalFormatting sqref="BW83">
    <cfRule type="cellIs" dxfId="146" priority="151" stopIfTrue="1" operator="between">
      <formula>0.7</formula>
      <formula>0.89</formula>
    </cfRule>
  </conditionalFormatting>
  <conditionalFormatting sqref="BW83">
    <cfRule type="cellIs" dxfId="145" priority="152" stopIfTrue="1" operator="between">
      <formula>0</formula>
      <formula>0.69</formula>
    </cfRule>
  </conditionalFormatting>
  <conditionalFormatting sqref="BN79:BN80 BN82 BN84:BN86">
    <cfRule type="cellIs" dxfId="144" priority="170" stopIfTrue="1" operator="greaterThanOrEqual">
      <formula>0.9</formula>
    </cfRule>
  </conditionalFormatting>
  <conditionalFormatting sqref="BN79:BN80 BN82 BN84:BN86">
    <cfRule type="cellIs" dxfId="143" priority="171" stopIfTrue="1" operator="between">
      <formula>0.7</formula>
      <formula>0.89</formula>
    </cfRule>
  </conditionalFormatting>
  <conditionalFormatting sqref="BN79:BN80 BN82 BN84:BN86">
    <cfRule type="cellIs" dxfId="142" priority="172" stopIfTrue="1" operator="between">
      <formula>0</formula>
      <formula>0.69</formula>
    </cfRule>
  </conditionalFormatting>
  <conditionalFormatting sqref="BN81">
    <cfRule type="cellIs" dxfId="141" priority="173" stopIfTrue="1" operator="greaterThanOrEqual">
      <formula>0.9</formula>
    </cfRule>
  </conditionalFormatting>
  <conditionalFormatting sqref="BN81">
    <cfRule type="cellIs" dxfId="140" priority="174" stopIfTrue="1" operator="between">
      <formula>0.7</formula>
      <formula>0.89</formula>
    </cfRule>
  </conditionalFormatting>
  <conditionalFormatting sqref="BN81">
    <cfRule type="cellIs" dxfId="139" priority="175" stopIfTrue="1" operator="between">
      <formula>0</formula>
      <formula>0.69</formula>
    </cfRule>
  </conditionalFormatting>
  <conditionalFormatting sqref="BN83">
    <cfRule type="cellIs" dxfId="138" priority="176" stopIfTrue="1" operator="greaterThanOrEqual">
      <formula>0.9</formula>
    </cfRule>
  </conditionalFormatting>
  <conditionalFormatting sqref="BN83">
    <cfRule type="cellIs" dxfId="137" priority="177" stopIfTrue="1" operator="between">
      <formula>0.7</formula>
      <formula>0.89</formula>
    </cfRule>
  </conditionalFormatting>
  <conditionalFormatting sqref="BN83">
    <cfRule type="cellIs" dxfId="136" priority="178" stopIfTrue="1" operator="between">
      <formula>0</formula>
      <formula>0.69</formula>
    </cfRule>
  </conditionalFormatting>
  <conditionalFormatting sqref="BQ83">
    <cfRule type="cellIs" dxfId="135" priority="167" stopIfTrue="1" operator="greaterThanOrEqual">
      <formula>0.9</formula>
    </cfRule>
  </conditionalFormatting>
  <conditionalFormatting sqref="BQ83">
    <cfRule type="cellIs" dxfId="134" priority="168" stopIfTrue="1" operator="between">
      <formula>0.7</formula>
      <formula>0.89</formula>
    </cfRule>
  </conditionalFormatting>
  <conditionalFormatting sqref="BQ83">
    <cfRule type="cellIs" dxfId="133" priority="169" stopIfTrue="1" operator="between">
      <formula>0</formula>
      <formula>0.69</formula>
    </cfRule>
  </conditionalFormatting>
  <conditionalFormatting sqref="BW79:BW80 BW82 BW84:BW86">
    <cfRule type="cellIs" dxfId="132" priority="144" stopIfTrue="1" operator="greaterThanOrEqual">
      <formula>0.9</formula>
    </cfRule>
  </conditionalFormatting>
  <conditionalFormatting sqref="BW79:BW80 BW82 BW84:BW86">
    <cfRule type="cellIs" dxfId="131" priority="145" stopIfTrue="1" operator="between">
      <formula>0.7</formula>
      <formula>0.89</formula>
    </cfRule>
  </conditionalFormatting>
  <conditionalFormatting sqref="BW79:BW80 BW82 BW84:BW86">
    <cfRule type="cellIs" dxfId="130" priority="146" stopIfTrue="1" operator="between">
      <formula>0</formula>
      <formula>0.69</formula>
    </cfRule>
  </conditionalFormatting>
  <conditionalFormatting sqref="BZ79:BZ80 BZ82 BZ84:BZ86">
    <cfRule type="cellIs" dxfId="129" priority="135" stopIfTrue="1" operator="greaterThanOrEqual">
      <formula>0.9</formula>
    </cfRule>
  </conditionalFormatting>
  <conditionalFormatting sqref="BZ81">
    <cfRule type="cellIs" dxfId="128" priority="138" stopIfTrue="1" operator="greaterThanOrEqual">
      <formula>0.9</formula>
    </cfRule>
  </conditionalFormatting>
  <conditionalFormatting sqref="BZ81">
    <cfRule type="cellIs" dxfId="127" priority="139" stopIfTrue="1" operator="between">
      <formula>0.7</formula>
      <formula>0.89</formula>
    </cfRule>
  </conditionalFormatting>
  <conditionalFormatting sqref="BZ81">
    <cfRule type="cellIs" dxfId="126" priority="140" stopIfTrue="1" operator="between">
      <formula>0</formula>
      <formula>0.69</formula>
    </cfRule>
  </conditionalFormatting>
  <conditionalFormatting sqref="BZ83">
    <cfRule type="cellIs" dxfId="125" priority="141" stopIfTrue="1" operator="greaterThanOrEqual">
      <formula>0.9</formula>
    </cfRule>
  </conditionalFormatting>
  <conditionalFormatting sqref="BZ83">
    <cfRule type="cellIs" dxfId="124" priority="142" stopIfTrue="1" operator="between">
      <formula>0.7</formula>
      <formula>0.89</formula>
    </cfRule>
  </conditionalFormatting>
  <conditionalFormatting sqref="BZ83">
    <cfRule type="cellIs" dxfId="123" priority="143" stopIfTrue="1" operator="between">
      <formula>0</formula>
      <formula>0.69</formula>
    </cfRule>
  </conditionalFormatting>
  <conditionalFormatting sqref="BQ79">
    <cfRule type="cellIs" dxfId="122" priority="132" stopIfTrue="1" operator="greaterThanOrEqual">
      <formula>0.9</formula>
    </cfRule>
  </conditionalFormatting>
  <conditionalFormatting sqref="BH93:BH95 BH97:BH100">
    <cfRule type="cellIs" dxfId="121" priority="117" stopIfTrue="1" operator="greaterThan">
      <formula>0.9</formula>
    </cfRule>
  </conditionalFormatting>
  <conditionalFormatting sqref="AG94:AG95 BH93:BH95 AR94:AR95 V94:V95 V97:V100 BC97:BC100 AR97:AR100 BH97:BH100 AG97:AG98 BC94:BC95">
    <cfRule type="cellIs" dxfId="120" priority="118" stopIfTrue="1" operator="between">
      <formula>0.7</formula>
      <formula>0.89</formula>
    </cfRule>
  </conditionalFormatting>
  <conditionalFormatting sqref="AG94:AG95 BH93:BH95 AR94:AR95 V94:V95 V97:V100 BC97:BC100 AR97:AR100 BH97:BH100 AG97:AG98 BC94:BC95">
    <cfRule type="cellIs" dxfId="119" priority="119" stopIfTrue="1" operator="between">
      <formula>0</formula>
      <formula>0.69</formula>
    </cfRule>
  </conditionalFormatting>
  <conditionalFormatting sqref="BQ93">
    <cfRule type="cellIs" dxfId="118" priority="65" stopIfTrue="1" operator="between">
      <formula>0.7</formula>
      <formula>0.89</formula>
    </cfRule>
  </conditionalFormatting>
  <conditionalFormatting sqref="BQ93">
    <cfRule type="cellIs" dxfId="117" priority="66" stopIfTrue="1" operator="between">
      <formula>0</formula>
      <formula>0.69</formula>
    </cfRule>
  </conditionalFormatting>
  <conditionalFormatting sqref="BZ93:BZ94 BZ96 BZ98:BZ100">
    <cfRule type="cellIs" dxfId="116" priority="68" stopIfTrue="1" operator="between">
      <formula>0.7</formula>
      <formula>0.89</formula>
    </cfRule>
  </conditionalFormatting>
  <conditionalFormatting sqref="BZ93:BZ94 BZ96 BZ98:BZ100">
    <cfRule type="cellIs" dxfId="115" priority="69" stopIfTrue="1" operator="between">
      <formula>0</formula>
      <formula>0.69</formula>
    </cfRule>
  </conditionalFormatting>
  <conditionalFormatting sqref="AG94:AG95 AR94:AR95 V94:V95 V97:V100 BC97:BC100 AR97:AR100 AG97:AG98 BC94:BC95">
    <cfRule type="cellIs" dxfId="114" priority="116" stopIfTrue="1" operator="greaterThanOrEqual">
      <formula>0.9</formula>
    </cfRule>
  </conditionalFormatting>
  <conditionalFormatting sqref="V93">
    <cfRule type="cellIs" dxfId="113" priority="120" stopIfTrue="1" operator="greaterThanOrEqual">
      <formula>0.9</formula>
    </cfRule>
  </conditionalFormatting>
  <conditionalFormatting sqref="V93">
    <cfRule type="cellIs" dxfId="112" priority="121" stopIfTrue="1" operator="between">
      <formula>0.7</formula>
      <formula>0.89</formula>
    </cfRule>
  </conditionalFormatting>
  <conditionalFormatting sqref="V93">
    <cfRule type="cellIs" dxfId="111" priority="122" stopIfTrue="1" operator="between">
      <formula>0</formula>
      <formula>0.69</formula>
    </cfRule>
  </conditionalFormatting>
  <conditionalFormatting sqref="AG93 AG99:AG100">
    <cfRule type="cellIs" dxfId="110" priority="123" stopIfTrue="1" operator="greaterThanOrEqual">
      <formula>0.9</formula>
    </cfRule>
  </conditionalFormatting>
  <conditionalFormatting sqref="AG93 AG99:AG100">
    <cfRule type="cellIs" dxfId="109" priority="124" stopIfTrue="1" operator="between">
      <formula>0.7</formula>
      <formula>0.89</formula>
    </cfRule>
  </conditionalFormatting>
  <conditionalFormatting sqref="AG93 AG99:AG100">
    <cfRule type="cellIs" dxfId="108" priority="125" stopIfTrue="1" operator="between">
      <formula>0</formula>
      <formula>0.69</formula>
    </cfRule>
  </conditionalFormatting>
  <conditionalFormatting sqref="AR93">
    <cfRule type="cellIs" dxfId="107" priority="126" stopIfTrue="1" operator="greaterThanOrEqual">
      <formula>0.9</formula>
    </cfRule>
  </conditionalFormatting>
  <conditionalFormatting sqref="AR93">
    <cfRule type="cellIs" dxfId="106" priority="127" stopIfTrue="1" operator="between">
      <formula>0.7</formula>
      <formula>0.89</formula>
    </cfRule>
  </conditionalFormatting>
  <conditionalFormatting sqref="AR93">
    <cfRule type="cellIs" dxfId="105" priority="128" stopIfTrue="1" operator="between">
      <formula>0</formula>
      <formula>0.69</formula>
    </cfRule>
  </conditionalFormatting>
  <conditionalFormatting sqref="BC93">
    <cfRule type="cellIs" dxfId="104" priority="129" stopIfTrue="1" operator="greaterThanOrEqual">
      <formula>0.9</formula>
    </cfRule>
  </conditionalFormatting>
  <conditionalFormatting sqref="BC93">
    <cfRule type="cellIs" dxfId="103" priority="130" stopIfTrue="1" operator="between">
      <formula>0.7</formula>
      <formula>0.89</formula>
    </cfRule>
  </conditionalFormatting>
  <conditionalFormatting sqref="BC93">
    <cfRule type="cellIs" dxfId="102" priority="131" stopIfTrue="1" operator="between">
      <formula>0</formula>
      <formula>0.69</formula>
    </cfRule>
  </conditionalFormatting>
  <conditionalFormatting sqref="BH96">
    <cfRule type="cellIs" dxfId="101" priority="113" stopIfTrue="1" operator="greaterThan">
      <formula>0.9</formula>
    </cfRule>
  </conditionalFormatting>
  <conditionalFormatting sqref="AG96 BH96 AR96 BC96 V96">
    <cfRule type="cellIs" dxfId="100" priority="114" stopIfTrue="1" operator="between">
      <formula>0.7</formula>
      <formula>0.89</formula>
    </cfRule>
  </conditionalFormatting>
  <conditionalFormatting sqref="AG96 BH96 AR96 BC96 V96">
    <cfRule type="cellIs" dxfId="99" priority="115" stopIfTrue="1" operator="between">
      <formula>0</formula>
      <formula>0.69</formula>
    </cfRule>
  </conditionalFormatting>
  <conditionalFormatting sqref="AG96 AR96 BC96 V96">
    <cfRule type="cellIs" dxfId="98" priority="112" stopIfTrue="1" operator="greaterThanOrEqual">
      <formula>0.9</formula>
    </cfRule>
  </conditionalFormatting>
  <conditionalFormatting sqref="BQ94 BQ96 BQ98:BQ100">
    <cfRule type="cellIs" dxfId="97" priority="94" stopIfTrue="1" operator="greaterThanOrEqual">
      <formula>0.9</formula>
    </cfRule>
  </conditionalFormatting>
  <conditionalFormatting sqref="BQ94 BQ96 BQ98:BQ100">
    <cfRule type="cellIs" dxfId="96" priority="95" stopIfTrue="1" operator="between">
      <formula>0.7</formula>
      <formula>0.89</formula>
    </cfRule>
  </conditionalFormatting>
  <conditionalFormatting sqref="BQ94 BQ96 BQ98:BQ100">
    <cfRule type="cellIs" dxfId="95" priority="96" stopIfTrue="1" operator="between">
      <formula>0</formula>
      <formula>0.69</formula>
    </cfRule>
  </conditionalFormatting>
  <conditionalFormatting sqref="BQ95">
    <cfRule type="cellIs" dxfId="94" priority="111" stopIfTrue="1" operator="between">
      <formula>0</formula>
      <formula>0.69</formula>
    </cfRule>
  </conditionalFormatting>
  <conditionalFormatting sqref="BT97">
    <cfRule type="cellIs" dxfId="93" priority="91" stopIfTrue="1" operator="greaterThanOrEqual">
      <formula>0.9</formula>
    </cfRule>
  </conditionalFormatting>
  <conditionalFormatting sqref="BT97">
    <cfRule type="cellIs" dxfId="92" priority="92" stopIfTrue="1" operator="between">
      <formula>0.7</formula>
      <formula>0.89</formula>
    </cfRule>
  </conditionalFormatting>
  <conditionalFormatting sqref="BT97">
    <cfRule type="cellIs" dxfId="91" priority="93" stopIfTrue="1" operator="between">
      <formula>0</formula>
      <formula>0.69</formula>
    </cfRule>
  </conditionalFormatting>
  <conditionalFormatting sqref="BQ95">
    <cfRule type="cellIs" dxfId="90" priority="97" stopIfTrue="1" operator="greaterThanOrEqual">
      <formula>0.9</formula>
    </cfRule>
  </conditionalFormatting>
  <conditionalFormatting sqref="BQ95">
    <cfRule type="cellIs" dxfId="89" priority="98" stopIfTrue="1" operator="between">
      <formula>0.7</formula>
      <formula>0.89</formula>
    </cfRule>
  </conditionalFormatting>
  <conditionalFormatting sqref="BT93:BT94 BT96 BT98:BT100">
    <cfRule type="cellIs" dxfId="88" priority="85" stopIfTrue="1" operator="greaterThanOrEqual">
      <formula>0.9</formula>
    </cfRule>
  </conditionalFormatting>
  <conditionalFormatting sqref="BT93:BT94 BT96 BT98:BT100">
    <cfRule type="cellIs" dxfId="87" priority="86" stopIfTrue="1" operator="between">
      <formula>0.7</formula>
      <formula>0.89</formula>
    </cfRule>
  </conditionalFormatting>
  <conditionalFormatting sqref="BT93:BT94 BT96 BT98:BT100">
    <cfRule type="cellIs" dxfId="86" priority="87" stopIfTrue="1" operator="between">
      <formula>0</formula>
      <formula>0.69</formula>
    </cfRule>
  </conditionalFormatting>
  <conditionalFormatting sqref="BT95">
    <cfRule type="cellIs" dxfId="85" priority="88" stopIfTrue="1" operator="greaterThanOrEqual">
      <formula>0.9</formula>
    </cfRule>
  </conditionalFormatting>
  <conditionalFormatting sqref="BT95">
    <cfRule type="cellIs" dxfId="84" priority="89" stopIfTrue="1" operator="between">
      <formula>0.7</formula>
      <formula>0.89</formula>
    </cfRule>
  </conditionalFormatting>
  <conditionalFormatting sqref="BT95">
    <cfRule type="cellIs" dxfId="83" priority="90" stopIfTrue="1" operator="between">
      <formula>0</formula>
      <formula>0.69</formula>
    </cfRule>
  </conditionalFormatting>
  <conditionalFormatting sqref="BW95">
    <cfRule type="cellIs" dxfId="82" priority="79" stopIfTrue="1" operator="greaterThanOrEqual">
      <formula>0.9</formula>
    </cfRule>
  </conditionalFormatting>
  <conditionalFormatting sqref="BW95">
    <cfRule type="cellIs" dxfId="81" priority="80" stopIfTrue="1" operator="between">
      <formula>0.7</formula>
      <formula>0.89</formula>
    </cfRule>
  </conditionalFormatting>
  <conditionalFormatting sqref="BW95">
    <cfRule type="cellIs" dxfId="80" priority="81" stopIfTrue="1" operator="between">
      <formula>0</formula>
      <formula>0.69</formula>
    </cfRule>
  </conditionalFormatting>
  <conditionalFormatting sqref="BW97">
    <cfRule type="cellIs" dxfId="79" priority="82" stopIfTrue="1" operator="greaterThanOrEqual">
      <formula>0.9</formula>
    </cfRule>
  </conditionalFormatting>
  <conditionalFormatting sqref="BW97">
    <cfRule type="cellIs" dxfId="78" priority="83" stopIfTrue="1" operator="between">
      <formula>0.7</formula>
      <formula>0.89</formula>
    </cfRule>
  </conditionalFormatting>
  <conditionalFormatting sqref="BW97">
    <cfRule type="cellIs" dxfId="77" priority="84" stopIfTrue="1" operator="between">
      <formula>0</formula>
      <formula>0.69</formula>
    </cfRule>
  </conditionalFormatting>
  <conditionalFormatting sqref="BN93:BN94 BN96 BN98:BN100">
    <cfRule type="cellIs" dxfId="76" priority="102" stopIfTrue="1" operator="greaterThanOrEqual">
      <formula>0.9</formula>
    </cfRule>
  </conditionalFormatting>
  <conditionalFormatting sqref="BN93:BN94 BN96 BN98:BN100">
    <cfRule type="cellIs" dxfId="75" priority="103" stopIfTrue="1" operator="between">
      <formula>0.7</formula>
      <formula>0.89</formula>
    </cfRule>
  </conditionalFormatting>
  <conditionalFormatting sqref="BN93:BN94 BN96 BN98:BN100">
    <cfRule type="cellIs" dxfId="74" priority="104" stopIfTrue="1" operator="between">
      <formula>0</formula>
      <formula>0.69</formula>
    </cfRule>
  </conditionalFormatting>
  <conditionalFormatting sqref="BN95">
    <cfRule type="cellIs" dxfId="73" priority="105" stopIfTrue="1" operator="greaterThanOrEqual">
      <formula>0.9</formula>
    </cfRule>
  </conditionalFormatting>
  <conditionalFormatting sqref="BN95">
    <cfRule type="cellIs" dxfId="72" priority="106" stopIfTrue="1" operator="between">
      <formula>0.7</formula>
      <formula>0.89</formula>
    </cfRule>
  </conditionalFormatting>
  <conditionalFormatting sqref="BN95">
    <cfRule type="cellIs" dxfId="71" priority="107" stopIfTrue="1" operator="between">
      <formula>0</formula>
      <formula>0.69</formula>
    </cfRule>
  </conditionalFormatting>
  <conditionalFormatting sqref="BN97">
    <cfRule type="cellIs" dxfId="70" priority="108" stopIfTrue="1" operator="greaterThanOrEqual">
      <formula>0.9</formula>
    </cfRule>
  </conditionalFormatting>
  <conditionalFormatting sqref="BN97">
    <cfRule type="cellIs" dxfId="69" priority="109" stopIfTrue="1" operator="between">
      <formula>0.7</formula>
      <formula>0.89</formula>
    </cfRule>
  </conditionalFormatting>
  <conditionalFormatting sqref="BN97">
    <cfRule type="cellIs" dxfId="68" priority="110" stopIfTrue="1" operator="between">
      <formula>0</formula>
      <formula>0.69</formula>
    </cfRule>
  </conditionalFormatting>
  <conditionalFormatting sqref="BQ97">
    <cfRule type="cellIs" dxfId="67" priority="99" stopIfTrue="1" operator="greaterThanOrEqual">
      <formula>0.9</formula>
    </cfRule>
  </conditionalFormatting>
  <conditionalFormatting sqref="BQ97">
    <cfRule type="cellIs" dxfId="66" priority="100" stopIfTrue="1" operator="between">
      <formula>0.7</formula>
      <formula>0.89</formula>
    </cfRule>
  </conditionalFormatting>
  <conditionalFormatting sqref="BQ97">
    <cfRule type="cellIs" dxfId="65" priority="101" stopIfTrue="1" operator="between">
      <formula>0</formula>
      <formula>0.69</formula>
    </cfRule>
  </conditionalFormatting>
  <conditionalFormatting sqref="BW93:BW94 BW96 BW98:BW100">
    <cfRule type="cellIs" dxfId="64" priority="76" stopIfTrue="1" operator="greaterThanOrEqual">
      <formula>0.9</formula>
    </cfRule>
  </conditionalFormatting>
  <conditionalFormatting sqref="BW93:BW94 BW96 BW98:BW100">
    <cfRule type="cellIs" dxfId="63" priority="77" stopIfTrue="1" operator="between">
      <formula>0.7</formula>
      <formula>0.89</formula>
    </cfRule>
  </conditionalFormatting>
  <conditionalFormatting sqref="BW93:BW94 BW96 BW98:BW100">
    <cfRule type="cellIs" dxfId="62" priority="78" stopIfTrue="1" operator="between">
      <formula>0</formula>
      <formula>0.69</formula>
    </cfRule>
  </conditionalFormatting>
  <conditionalFormatting sqref="BZ93:BZ94 BZ96 BZ98:BZ100">
    <cfRule type="cellIs" dxfId="61" priority="67" stopIfTrue="1" operator="greaterThanOrEqual">
      <formula>0.9</formula>
    </cfRule>
  </conditionalFormatting>
  <conditionalFormatting sqref="BZ95">
    <cfRule type="cellIs" dxfId="60" priority="70" stopIfTrue="1" operator="greaterThanOrEqual">
      <formula>0.9</formula>
    </cfRule>
  </conditionalFormatting>
  <conditionalFormatting sqref="BZ95">
    <cfRule type="cellIs" dxfId="59" priority="71" stopIfTrue="1" operator="between">
      <formula>0.7</formula>
      <formula>0.89</formula>
    </cfRule>
  </conditionalFormatting>
  <conditionalFormatting sqref="BZ95">
    <cfRule type="cellIs" dxfId="58" priority="72" stopIfTrue="1" operator="between">
      <formula>0</formula>
      <formula>0.69</formula>
    </cfRule>
  </conditionalFormatting>
  <conditionalFormatting sqref="BZ97">
    <cfRule type="cellIs" dxfId="57" priority="73" stopIfTrue="1" operator="greaterThanOrEqual">
      <formula>0.9</formula>
    </cfRule>
  </conditionalFormatting>
  <conditionalFormatting sqref="BZ97">
    <cfRule type="cellIs" dxfId="56" priority="74" stopIfTrue="1" operator="between">
      <formula>0.7</formula>
      <formula>0.89</formula>
    </cfRule>
  </conditionalFormatting>
  <conditionalFormatting sqref="BZ97">
    <cfRule type="cellIs" dxfId="55" priority="75" stopIfTrue="1" operator="between">
      <formula>0</formula>
      <formula>0.69</formula>
    </cfRule>
  </conditionalFormatting>
  <conditionalFormatting sqref="BQ93">
    <cfRule type="cellIs" dxfId="54" priority="64" stopIfTrue="1" operator="greaterThanOrEqual">
      <formula>0.9</formula>
    </cfRule>
  </conditionalFormatting>
  <conditionalFormatting sqref="BT33:BT35 BW33:BW35 BN33:BN35 BQ33:BQ35 BZ33:BZ35">
    <cfRule type="cellIs" dxfId="53" priority="62" stopIfTrue="1" operator="between">
      <formula>0.7</formula>
      <formula>0.89</formula>
    </cfRule>
  </conditionalFormatting>
  <conditionalFormatting sqref="BT33:BT35 BW33:BW35 BN33:BN35 BQ33:BQ35 BZ33:BZ35">
    <cfRule type="cellIs" dxfId="52" priority="63" stopIfTrue="1" operator="between">
      <formula>0</formula>
      <formula>0.69</formula>
    </cfRule>
  </conditionalFormatting>
  <conditionalFormatting sqref="BT33:BT35 BW33:BW35 BN33:BN35 BQ33:BQ35 BZ33:BZ35">
    <cfRule type="cellIs" dxfId="51" priority="61" stopIfTrue="1" operator="greaterThanOrEqual">
      <formula>0.9</formula>
    </cfRule>
  </conditionalFormatting>
  <conditionalFormatting sqref="BH33:BH35">
    <cfRule type="cellIs" dxfId="50" priority="58" stopIfTrue="1" operator="greaterThan">
      <formula>0.9</formula>
    </cfRule>
  </conditionalFormatting>
  <conditionalFormatting sqref="BH33:BH35">
    <cfRule type="cellIs" dxfId="49" priority="59" stopIfTrue="1" operator="between">
      <formula>0.7</formula>
      <formula>0.89</formula>
    </cfRule>
  </conditionalFormatting>
  <conditionalFormatting sqref="BH33:BH35">
    <cfRule type="cellIs" dxfId="48" priority="60" stopIfTrue="1" operator="between">
      <formula>0</formula>
      <formula>0.69</formula>
    </cfRule>
  </conditionalFormatting>
  <conditionalFormatting sqref="BC35">
    <cfRule type="cellIs" dxfId="47" priority="56" stopIfTrue="1" operator="between">
      <formula>0.7</formula>
      <formula>0.89</formula>
    </cfRule>
  </conditionalFormatting>
  <conditionalFormatting sqref="BC35">
    <cfRule type="cellIs" dxfId="46" priority="57" stopIfTrue="1" operator="between">
      <formula>0</formula>
      <formula>0.69</formula>
    </cfRule>
  </conditionalFormatting>
  <conditionalFormatting sqref="BC35">
    <cfRule type="cellIs" dxfId="45" priority="55" stopIfTrue="1" operator="greaterThanOrEqual">
      <formula>0.9</formula>
    </cfRule>
  </conditionalFormatting>
  <conditionalFormatting sqref="BC33">
    <cfRule type="cellIs" dxfId="44" priority="53" stopIfTrue="1" operator="between">
      <formula>0.7</formula>
      <formula>0.89</formula>
    </cfRule>
  </conditionalFormatting>
  <conditionalFormatting sqref="BC33">
    <cfRule type="cellIs" dxfId="43" priority="54" stopIfTrue="1" operator="between">
      <formula>0</formula>
      <formula>0.69</formula>
    </cfRule>
  </conditionalFormatting>
  <conditionalFormatting sqref="BC33">
    <cfRule type="cellIs" dxfId="42" priority="52" stopIfTrue="1" operator="greaterThanOrEqual">
      <formula>0.9</formula>
    </cfRule>
  </conditionalFormatting>
  <conditionalFormatting sqref="BC34">
    <cfRule type="cellIs" dxfId="41" priority="50" stopIfTrue="1" operator="between">
      <formula>0.7</formula>
      <formula>0.89</formula>
    </cfRule>
  </conditionalFormatting>
  <conditionalFormatting sqref="BC34">
    <cfRule type="cellIs" dxfId="40" priority="51" stopIfTrue="1" operator="between">
      <formula>0</formula>
      <formula>0.69</formula>
    </cfRule>
  </conditionalFormatting>
  <conditionalFormatting sqref="BC34">
    <cfRule type="cellIs" dxfId="39" priority="49" stopIfTrue="1" operator="greaterThanOrEqual">
      <formula>0.9</formula>
    </cfRule>
  </conditionalFormatting>
  <conditionalFormatting sqref="AR33">
    <cfRule type="cellIs" dxfId="38" priority="47" stopIfTrue="1" operator="between">
      <formula>0.7</formula>
      <formula>0.89</formula>
    </cfRule>
  </conditionalFormatting>
  <conditionalFormatting sqref="AR33">
    <cfRule type="cellIs" dxfId="37" priority="48" stopIfTrue="1" operator="between">
      <formula>0</formula>
      <formula>0.69</formula>
    </cfRule>
  </conditionalFormatting>
  <conditionalFormatting sqref="AR33">
    <cfRule type="cellIs" dxfId="36" priority="46" stopIfTrue="1" operator="greaterThanOrEqual">
      <formula>0.9</formula>
    </cfRule>
  </conditionalFormatting>
  <conditionalFormatting sqref="AR34">
    <cfRule type="cellIs" dxfId="35" priority="44" stopIfTrue="1" operator="between">
      <formula>0.7</formula>
      <formula>0.89</formula>
    </cfRule>
  </conditionalFormatting>
  <conditionalFormatting sqref="AR34">
    <cfRule type="cellIs" dxfId="34" priority="45" stopIfTrue="1" operator="between">
      <formula>0</formula>
      <formula>0.69</formula>
    </cfRule>
  </conditionalFormatting>
  <conditionalFormatting sqref="AR34">
    <cfRule type="cellIs" dxfId="33" priority="43" stopIfTrue="1" operator="greaterThanOrEqual">
      <formula>0.9</formula>
    </cfRule>
  </conditionalFormatting>
  <conditionalFormatting sqref="AR35">
    <cfRule type="cellIs" dxfId="32" priority="41" stopIfTrue="1" operator="between">
      <formula>0.7</formula>
      <formula>0.89</formula>
    </cfRule>
  </conditionalFormatting>
  <conditionalFormatting sqref="AR35">
    <cfRule type="cellIs" dxfId="31" priority="42" stopIfTrue="1" operator="between">
      <formula>0</formula>
      <formula>0.69</formula>
    </cfRule>
  </conditionalFormatting>
  <conditionalFormatting sqref="AR35">
    <cfRule type="cellIs" dxfId="30" priority="40" stopIfTrue="1" operator="greaterThanOrEqual">
      <formula>0.9</formula>
    </cfRule>
  </conditionalFormatting>
  <conditionalFormatting sqref="AG33">
    <cfRule type="cellIs" dxfId="29" priority="38" stopIfTrue="1" operator="between">
      <formula>0.7</formula>
      <formula>0.89</formula>
    </cfRule>
  </conditionalFormatting>
  <conditionalFormatting sqref="AG33">
    <cfRule type="cellIs" dxfId="28" priority="39" stopIfTrue="1" operator="between">
      <formula>0</formula>
      <formula>0.69</formula>
    </cfRule>
  </conditionalFormatting>
  <conditionalFormatting sqref="AG33">
    <cfRule type="cellIs" dxfId="27" priority="37" stopIfTrue="1" operator="greaterThanOrEqual">
      <formula>0.9</formula>
    </cfRule>
  </conditionalFormatting>
  <conditionalFormatting sqref="AG34">
    <cfRule type="cellIs" dxfId="26" priority="35" stopIfTrue="1" operator="between">
      <formula>0.7</formula>
      <formula>0.89</formula>
    </cfRule>
  </conditionalFormatting>
  <conditionalFormatting sqref="AG34">
    <cfRule type="cellIs" dxfId="25" priority="36" stopIfTrue="1" operator="between">
      <formula>0</formula>
      <formula>0.69</formula>
    </cfRule>
  </conditionalFormatting>
  <conditionalFormatting sqref="AG34">
    <cfRule type="cellIs" dxfId="24" priority="34" stopIfTrue="1" operator="greaterThanOrEqual">
      <formula>0.9</formula>
    </cfRule>
  </conditionalFormatting>
  <conditionalFormatting sqref="AG35">
    <cfRule type="cellIs" dxfId="23" priority="32" stopIfTrue="1" operator="between">
      <formula>0.7</formula>
      <formula>0.89</formula>
    </cfRule>
  </conditionalFormatting>
  <conditionalFormatting sqref="AG35">
    <cfRule type="cellIs" dxfId="22" priority="33" stopIfTrue="1" operator="between">
      <formula>0</formula>
      <formula>0.69</formula>
    </cfRule>
  </conditionalFormatting>
  <conditionalFormatting sqref="AG35">
    <cfRule type="cellIs" dxfId="21" priority="31" stopIfTrue="1" operator="greaterThanOrEqual">
      <formula>0.9</formula>
    </cfRule>
  </conditionalFormatting>
  <conditionalFormatting sqref="V16:V17">
    <cfRule type="cellIs" dxfId="20" priority="13" stopIfTrue="1" operator="between">
      <formula>0.7</formula>
      <formula>0.89</formula>
    </cfRule>
  </conditionalFormatting>
  <conditionalFormatting sqref="V16:V17">
    <cfRule type="cellIs" dxfId="19" priority="14" stopIfTrue="1" operator="between">
      <formula>0</formula>
      <formula>0.69</formula>
    </cfRule>
  </conditionalFormatting>
  <conditionalFormatting sqref="V16:V17">
    <cfRule type="cellIs" dxfId="18" priority="15" stopIfTrue="1" operator="greaterThanOrEqual">
      <formula>0.9</formula>
    </cfRule>
  </conditionalFormatting>
  <conditionalFormatting sqref="V15">
    <cfRule type="cellIs" dxfId="17" priority="16" stopIfTrue="1" operator="greaterThanOrEqual">
      <formula>0.9</formula>
    </cfRule>
  </conditionalFormatting>
  <conditionalFormatting sqref="V15">
    <cfRule type="cellIs" dxfId="16" priority="17" stopIfTrue="1" operator="between">
      <formula>0.7</formula>
      <formula>0.89</formula>
    </cfRule>
  </conditionalFormatting>
  <conditionalFormatting sqref="V15">
    <cfRule type="cellIs" dxfId="15" priority="18" stopIfTrue="1" operator="between">
      <formula>0</formula>
      <formula>0.69</formula>
    </cfRule>
  </conditionalFormatting>
  <conditionalFormatting sqref="V18:V24">
    <cfRule type="cellIs" dxfId="14" priority="19" stopIfTrue="1" operator="between">
      <formula>0.7</formula>
      <formula>0.89</formula>
    </cfRule>
  </conditionalFormatting>
  <conditionalFormatting sqref="V18:V24">
    <cfRule type="cellIs" dxfId="13" priority="20" stopIfTrue="1" operator="between">
      <formula>0</formula>
      <formula>0.69</formula>
    </cfRule>
  </conditionalFormatting>
  <conditionalFormatting sqref="V18:V24">
    <cfRule type="cellIs" dxfId="12" priority="21" stopIfTrue="1" operator="greaterThanOrEqual">
      <formula>0.9</formula>
    </cfRule>
  </conditionalFormatting>
  <conditionalFormatting sqref="V33 V36:V42">
    <cfRule type="cellIs" dxfId="11" priority="1" stopIfTrue="1" operator="between">
      <formula>0.7</formula>
      <formula>0.89</formula>
    </cfRule>
  </conditionalFormatting>
  <conditionalFormatting sqref="V33 V36:V42">
    <cfRule type="cellIs" dxfId="10" priority="2" stopIfTrue="1" operator="between">
      <formula>0</formula>
      <formula>0.69</formula>
    </cfRule>
  </conditionalFormatting>
  <conditionalFormatting sqref="V33 V36:V42">
    <cfRule type="cellIs" dxfId="9" priority="3" stopIfTrue="1" operator="greaterThanOrEqual">
      <formula>0.9</formula>
    </cfRule>
  </conditionalFormatting>
  <conditionalFormatting sqref="V33:V34">
    <cfRule type="cellIs" dxfId="8" priority="4" stopIfTrue="1" operator="between">
      <formula>0.7</formula>
      <formula>0.89</formula>
    </cfRule>
  </conditionalFormatting>
  <conditionalFormatting sqref="V33:V34">
    <cfRule type="cellIs" dxfId="7" priority="5" stopIfTrue="1" operator="between">
      <formula>0</formula>
      <formula>0.69</formula>
    </cfRule>
  </conditionalFormatting>
  <conditionalFormatting sqref="V33:V34">
    <cfRule type="cellIs" dxfId="6" priority="6" stopIfTrue="1" operator="greaterThanOrEqual">
      <formula>0.9</formula>
    </cfRule>
  </conditionalFormatting>
  <conditionalFormatting sqref="V35">
    <cfRule type="cellIs" dxfId="5" priority="7" stopIfTrue="1" operator="between">
      <formula>0.7</formula>
      <formula>0.89</formula>
    </cfRule>
  </conditionalFormatting>
  <conditionalFormatting sqref="V35">
    <cfRule type="cellIs" dxfId="4" priority="8" stopIfTrue="1" operator="between">
      <formula>0</formula>
      <formula>0.69</formula>
    </cfRule>
  </conditionalFormatting>
  <conditionalFormatting sqref="V35">
    <cfRule type="cellIs" dxfId="3" priority="9" stopIfTrue="1" operator="greaterThanOrEqual">
      <formula>0.9</formula>
    </cfRule>
  </conditionalFormatting>
  <conditionalFormatting sqref="V38:V42">
    <cfRule type="cellIs" dxfId="2" priority="10" stopIfTrue="1" operator="between">
      <formula>0.7</formula>
      <formula>0.89</formula>
    </cfRule>
  </conditionalFormatting>
  <conditionalFormatting sqref="V38:V42">
    <cfRule type="cellIs" dxfId="1" priority="11" stopIfTrue="1" operator="between">
      <formula>0</formula>
      <formula>0.69</formula>
    </cfRule>
  </conditionalFormatting>
  <conditionalFormatting sqref="V38:V42">
    <cfRule type="cellIs" dxfId="0" priority="12" stopIfTrue="1" operator="greaterThanOrEqual">
      <formula>0.9</formula>
    </cfRule>
  </conditionalFormatting>
  <dataValidations count="8">
    <dataValidation type="list" allowBlank="1" showInputMessage="1" showErrorMessage="1" sqref="I51:I57 I65:I71 I79:I86 I93:I100 I15:I25 I33:I43">
      <formula1>DIMENSIÓN_MIPG</formula1>
    </dataValidation>
    <dataValidation type="list" allowBlank="1" showInputMessage="1" showErrorMessage="1" sqref="J51:J57 J65:J71 J79:J86 J93:J100 J15:J25 J33:J43">
      <formula1>POLÍTICA_MIPG</formula1>
    </dataValidation>
    <dataValidation type="list" allowBlank="1" showInputMessage="1" showErrorMessage="1" sqref="G11:H11 G12 G29:H29 G30 G47:H47 G48 G61:H61 G62 G75:H75 G76 G89:H89 G90">
      <formula1>INDIRECT(B11)</formula1>
    </dataValidation>
    <dataValidation type="list" allowBlank="1" showInputMessage="1" showErrorMessage="1" sqref="I11:J11 I29:J29 I47:J47 I61:J61 I75:J75 I89:J89">
      <formula1>INDIRECT(F11)</formula1>
    </dataValidation>
    <dataValidation type="list" allowBlank="1" showInputMessage="1" showErrorMessage="1" sqref="K11:M11 K29:M29 K47:M47 K61:M61 K75:M75 K89:M89">
      <formula1>INDIRECT(I11)</formula1>
    </dataValidation>
    <dataValidation type="list" allowBlank="1" showInputMessage="1" showErrorMessage="1" sqref="G6:M6">
      <formula1>PROCESOS</formula1>
    </dataValidation>
    <dataValidation type="list" allowBlank="1" showInputMessage="1" showErrorMessage="1" sqref="G9 G27 G45 G59 G73 G87">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C93:D98 C79:D84 C65:D70 C51:D56 C15:D24 C33:D42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87" zoomScaleNormal="87" workbookViewId="0">
      <selection activeCell="Q33" sqref="Q33"/>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13</v>
      </c>
      <c r="F3" s="1">
        <f>+'Act. Estratégicas'!Y7</f>
        <v>14</v>
      </c>
      <c r="G3" s="1">
        <f>+'Act. Estratégicas'!AJ7</f>
        <v>13</v>
      </c>
      <c r="H3" s="1">
        <f>+'Act. Estratégicas'!AU7</f>
        <v>22</v>
      </c>
      <c r="I3" s="1">
        <f>+'Act. Estratégicas'!BF7</f>
        <v>62</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13</v>
      </c>
      <c r="F4" s="1">
        <f>+'Act. Estratégicas'!AF7</f>
        <v>14</v>
      </c>
      <c r="G4" s="1">
        <f>+'Act. Estratégicas'!AQ7</f>
        <v>14</v>
      </c>
      <c r="H4" s="1">
        <f>+'Act. Estratégicas'!BB7</f>
        <v>0</v>
      </c>
      <c r="I4" s="6">
        <f>+'Act. Estratégicas'!BG7</f>
        <v>41</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+E3/$I$3</f>
        <v>0.20967741935483872</v>
      </c>
      <c r="F7" s="8">
        <f>+F3/$I$3</f>
        <v>0.22580645161290322</v>
      </c>
      <c r="G7" s="8">
        <f>+G3/$I$3</f>
        <v>0.20967741935483872</v>
      </c>
      <c r="H7" s="8">
        <f>+H3/$I$3</f>
        <v>0.35483870967741937</v>
      </c>
      <c r="I7" s="8">
        <f>+I3/$I$3</f>
        <v>1</v>
      </c>
      <c r="J7" s="1"/>
      <c r="K7" s="1"/>
      <c r="L7" s="1"/>
      <c r="M7" s="1"/>
      <c r="N7" s="1"/>
      <c r="O7" s="1"/>
      <c r="P7" s="1"/>
      <c r="Q7" s="1"/>
      <c r="R7" s="1"/>
      <c r="S7" s="1"/>
      <c r="T7" s="1"/>
      <c r="U7" s="1"/>
      <c r="V7" s="1"/>
      <c r="W7" s="1"/>
      <c r="X7" s="1"/>
      <c r="Y7" s="1"/>
      <c r="Z7" s="1"/>
    </row>
    <row r="8" spans="1:26" ht="13.5" customHeight="1" x14ac:dyDescent="0.2">
      <c r="A8" s="1"/>
      <c r="B8" s="1"/>
      <c r="C8" s="1"/>
      <c r="D8" s="2" t="s">
        <v>50</v>
      </c>
      <c r="E8" s="223">
        <f>+E4/$I$3</f>
        <v>0.20967741935483872</v>
      </c>
      <c r="F8" s="223">
        <f>+F4/$I$3</f>
        <v>0.22580645161290322</v>
      </c>
      <c r="G8" s="223">
        <f t="shared" ref="G8:H8" si="0">+G4/$I$3</f>
        <v>0.22580645161290322</v>
      </c>
      <c r="H8" s="223">
        <f t="shared" si="0"/>
        <v>0</v>
      </c>
      <c r="I8" s="223">
        <f>+I4/$I$3</f>
        <v>0.66129032258064513</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24">
        <f>+E4/E3</f>
        <v>1</v>
      </c>
      <c r="F10" s="224">
        <f t="shared" ref="F10:I10" si="1">+F4/F3</f>
        <v>1</v>
      </c>
      <c r="G10" s="224">
        <f t="shared" si="1"/>
        <v>1.0769230769230769</v>
      </c>
      <c r="H10" s="224">
        <f t="shared" si="1"/>
        <v>0</v>
      </c>
      <c r="I10" s="224"/>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2021-10-22T19:55:07Z</dcterms:modified>
</cp:coreProperties>
</file>