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19200" windowHeight="11190" tabRatio="846" firstSheet="1" activeTab="1"/>
  </bookViews>
  <sheets>
    <sheet name="LISTAS" sheetId="8" state="hidden" r:id="rId1"/>
    <sheet name="Act. Estratégicas" sheetId="3" r:id="rId2"/>
    <sheet name="PRG-EJC POA" sheetId="5" r:id="rId3"/>
  </sheets>
  <externalReferences>
    <externalReference r:id="rId4"/>
  </externalReferences>
  <definedNames>
    <definedName name="_xlnm._FilterDatabase" localSheetId="1" hidden="1">'Act. Estratégicas'!$B$8:$BI$195</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50" i="3" l="1"/>
  <c r="AQ55" i="3"/>
  <c r="AQ7" i="3" s="1"/>
  <c r="AQ93" i="3"/>
  <c r="AR55" i="3"/>
  <c r="BY32" i="3" l="1"/>
  <c r="BY33" i="3"/>
  <c r="BY34" i="3"/>
  <c r="BY35" i="3"/>
  <c r="BY36" i="3"/>
  <c r="BY27" i="3"/>
  <c r="BY28" i="3"/>
  <c r="BY29" i="3"/>
  <c r="BY30" i="3"/>
  <c r="BY31" i="3"/>
  <c r="BY19" i="3"/>
  <c r="BY24" i="3"/>
  <c r="BY25" i="3"/>
  <c r="BY18" i="3"/>
  <c r="BY20" i="3"/>
  <c r="BY21" i="3"/>
  <c r="BY22" i="3"/>
  <c r="BB15" i="3"/>
  <c r="BB35" i="3"/>
  <c r="BB36" i="3"/>
  <c r="BB32" i="3"/>
  <c r="BB33" i="3"/>
  <c r="BC33" i="3" s="1"/>
  <c r="BB34" i="3"/>
  <c r="BB25" i="3"/>
  <c r="BB26" i="3"/>
  <c r="BB27" i="3"/>
  <c r="BB28" i="3"/>
  <c r="BB29" i="3"/>
  <c r="BB30" i="3"/>
  <c r="BB31" i="3"/>
  <c r="BB19" i="3"/>
  <c r="BB20" i="3"/>
  <c r="BB21" i="3"/>
  <c r="BB22" i="3"/>
  <c r="BB23" i="3"/>
  <c r="BB24" i="3"/>
  <c r="BB17" i="3"/>
  <c r="BB18" i="3"/>
  <c r="BB16" i="3"/>
  <c r="AQ16" i="3"/>
  <c r="AQ15" i="3"/>
  <c r="AU33" i="3"/>
  <c r="AU34" i="3"/>
  <c r="BC34" i="3" s="1"/>
  <c r="AU35" i="3"/>
  <c r="BC35" i="3" s="1"/>
  <c r="AU36" i="3"/>
  <c r="BC36" i="3" s="1"/>
  <c r="AR35" i="3"/>
  <c r="AQ33" i="3"/>
  <c r="AQ34" i="3"/>
  <c r="AR34" i="3" s="1"/>
  <c r="AQ35" i="3"/>
  <c r="AQ36" i="3"/>
  <c r="AR36" i="3" s="1"/>
  <c r="AJ33" i="3"/>
  <c r="AR33" i="3" s="1"/>
  <c r="AJ34" i="3"/>
  <c r="AJ35" i="3"/>
  <c r="AJ36" i="3"/>
  <c r="AG35" i="3"/>
  <c r="Y33" i="3"/>
  <c r="AG33" i="3" s="1"/>
  <c r="Y34" i="3"/>
  <c r="AG34" i="3" s="1"/>
  <c r="Y35" i="3"/>
  <c r="Y36" i="3"/>
  <c r="AG36" i="3" s="1"/>
  <c r="V33" i="3"/>
  <c r="V36" i="3"/>
  <c r="N33" i="3"/>
  <c r="BF33" i="3" s="1"/>
  <c r="U33" i="3"/>
  <c r="N34" i="3"/>
  <c r="BF34" i="3" s="1"/>
  <c r="U34" i="3"/>
  <c r="BG34" i="3" s="1"/>
  <c r="BH34" i="3" s="1"/>
  <c r="N35" i="3"/>
  <c r="BF35" i="3" s="1"/>
  <c r="U35" i="3"/>
  <c r="BG35" i="3" s="1"/>
  <c r="N36" i="3"/>
  <c r="BF36" i="3" s="1"/>
  <c r="U36" i="3"/>
  <c r="BG36" i="3" s="1"/>
  <c r="BZ36" i="3" l="1"/>
  <c r="BZ35" i="3"/>
  <c r="BZ34" i="3"/>
  <c r="BZ33" i="3"/>
  <c r="BH36" i="3"/>
  <c r="BH35" i="3"/>
  <c r="V35" i="3"/>
  <c r="V34" i="3"/>
  <c r="BG33" i="3"/>
  <c r="BH33" i="3" s="1"/>
  <c r="AU16" i="3"/>
  <c r="AU32" i="3"/>
  <c r="BC32" i="3" s="1"/>
  <c r="AU31" i="3"/>
  <c r="AU30" i="3"/>
  <c r="AU29" i="3"/>
  <c r="AU28" i="3"/>
  <c r="AU27" i="3"/>
  <c r="AU26" i="3"/>
  <c r="AU25" i="3"/>
  <c r="AU24" i="3"/>
  <c r="AU23" i="3"/>
  <c r="AU22" i="3"/>
  <c r="AU21" i="3"/>
  <c r="AU20" i="3"/>
  <c r="AU19" i="3"/>
  <c r="AU18" i="3"/>
  <c r="AU17" i="3"/>
  <c r="AJ32" i="3"/>
  <c r="AJ27" i="3"/>
  <c r="AJ28" i="3"/>
  <c r="AJ29" i="3"/>
  <c r="AJ30" i="3"/>
  <c r="AJ31" i="3"/>
  <c r="AJ23" i="3"/>
  <c r="AJ24" i="3"/>
  <c r="AJ25" i="3"/>
  <c r="AJ26" i="3"/>
  <c r="AJ17" i="3"/>
  <c r="AJ18" i="3"/>
  <c r="AJ19" i="3"/>
  <c r="AJ20" i="3"/>
  <c r="AJ21" i="3"/>
  <c r="AJ22" i="3"/>
  <c r="AJ7" i="3" s="1"/>
  <c r="AJ16" i="3"/>
  <c r="AJ15" i="3"/>
  <c r="AQ135" i="3"/>
  <c r="AQ136" i="3"/>
  <c r="AQ137" i="3"/>
  <c r="AQ138" i="3"/>
  <c r="AQ139" i="3"/>
  <c r="AQ140" i="3"/>
  <c r="AQ141" i="3"/>
  <c r="AQ142" i="3"/>
  <c r="AQ143" i="3"/>
  <c r="AQ144" i="3"/>
  <c r="AQ145" i="3"/>
  <c r="AQ133" i="3"/>
  <c r="AQ132" i="3"/>
  <c r="AQ134" i="3"/>
  <c r="AQ52" i="3"/>
  <c r="AQ53" i="3"/>
  <c r="AQ54" i="3"/>
  <c r="AQ56" i="3"/>
  <c r="AQ57" i="3"/>
  <c r="AQ58" i="3"/>
  <c r="AQ59" i="3"/>
  <c r="AQ60" i="3"/>
  <c r="AQ61" i="3"/>
  <c r="AQ47" i="3"/>
  <c r="AQ48" i="3"/>
  <c r="AQ49" i="3"/>
  <c r="AQ51" i="3"/>
  <c r="AQ46" i="3"/>
  <c r="AF15" i="3"/>
  <c r="AQ17" i="3"/>
  <c r="AQ18" i="3"/>
  <c r="AQ19" i="3"/>
  <c r="AQ20" i="3"/>
  <c r="AQ21" i="3"/>
  <c r="AQ22" i="3"/>
  <c r="AQ23" i="3"/>
  <c r="AQ24" i="3"/>
  <c r="AQ25" i="3"/>
  <c r="AQ26" i="3"/>
  <c r="AQ27" i="3"/>
  <c r="AQ28" i="3"/>
  <c r="AQ29" i="3"/>
  <c r="AQ30" i="3"/>
  <c r="AQ31" i="3"/>
  <c r="AR31" i="3" s="1"/>
  <c r="AQ32" i="3"/>
  <c r="AR32" i="3" s="1"/>
  <c r="AF132" i="3" l="1"/>
  <c r="AF133" i="3"/>
  <c r="AF134" i="3"/>
  <c r="AF135" i="3"/>
  <c r="AF136" i="3"/>
  <c r="AF137" i="3"/>
  <c r="AF138" i="3"/>
  <c r="AF139" i="3"/>
  <c r="AF140" i="3"/>
  <c r="AF141" i="3"/>
  <c r="BC31" i="3" l="1"/>
  <c r="N31" i="3"/>
  <c r="N32" i="3"/>
  <c r="Y31" i="3"/>
  <c r="Y32" i="3"/>
  <c r="AF24" i="3"/>
  <c r="AF25" i="3"/>
  <c r="AF26" i="3"/>
  <c r="AF27" i="3"/>
  <c r="AF28" i="3"/>
  <c r="AF29" i="3"/>
  <c r="AF30" i="3"/>
  <c r="AF31" i="3"/>
  <c r="AF32" i="3"/>
  <c r="AF19" i="3"/>
  <c r="AF20" i="3"/>
  <c r="AF21" i="3"/>
  <c r="AF22" i="3"/>
  <c r="AF23" i="3"/>
  <c r="AG32" i="3" l="1"/>
  <c r="AG31" i="3"/>
  <c r="AF18" i="3"/>
  <c r="Y18" i="3"/>
  <c r="AF17" i="3"/>
  <c r="Y17" i="3"/>
  <c r="AF16" i="3"/>
  <c r="Y16" i="3"/>
  <c r="Y15" i="3"/>
  <c r="AG18" i="3" l="1"/>
  <c r="AG17" i="3"/>
  <c r="AG16" i="3"/>
  <c r="U105" i="3"/>
  <c r="U106" i="3"/>
  <c r="V83" i="3"/>
  <c r="AG83" i="3"/>
  <c r="AR83" i="3"/>
  <c r="BC83" i="3"/>
  <c r="BF83" i="3"/>
  <c r="BZ83" i="3" s="1"/>
  <c r="BG83" i="3"/>
  <c r="BH83" i="3" s="1"/>
  <c r="BN83" i="3"/>
  <c r="BP83" i="3"/>
  <c r="BQ83" i="3" s="1"/>
  <c r="BR83" i="3" s="1"/>
  <c r="BT83" i="3"/>
  <c r="BV83" i="3"/>
  <c r="BW83" i="3" s="1"/>
  <c r="BF62" i="3" l="1"/>
  <c r="BF31" i="3"/>
  <c r="BZ31" i="3" s="1"/>
  <c r="BF32" i="3"/>
  <c r="BZ32" i="3" s="1"/>
  <c r="U72" i="3"/>
  <c r="V146" i="3" l="1"/>
  <c r="U145" i="3"/>
  <c r="U144" i="3"/>
  <c r="U143" i="3"/>
  <c r="U142" i="3"/>
  <c r="U141" i="3"/>
  <c r="U140" i="3"/>
  <c r="U139" i="3"/>
  <c r="U138" i="3"/>
  <c r="U137" i="3"/>
  <c r="U136" i="3"/>
  <c r="U135" i="3"/>
  <c r="U117" i="3"/>
  <c r="V110" i="3" l="1"/>
  <c r="U109" i="3"/>
  <c r="U108" i="3"/>
  <c r="U107" i="3"/>
  <c r="U104" i="3"/>
  <c r="U103" i="3"/>
  <c r="U102" i="3"/>
  <c r="U101" i="3"/>
  <c r="U100" i="3"/>
  <c r="U99" i="3"/>
  <c r="U98" i="3"/>
  <c r="U97" i="3"/>
  <c r="U96" i="3"/>
  <c r="U95" i="3"/>
  <c r="U94" i="3"/>
  <c r="U93" i="3"/>
  <c r="U92" i="3"/>
  <c r="U91" i="3"/>
  <c r="U82" i="3"/>
  <c r="U81" i="3"/>
  <c r="U80" i="3"/>
  <c r="U79" i="3"/>
  <c r="U78" i="3"/>
  <c r="U77" i="3"/>
  <c r="U76" i="3"/>
  <c r="U75" i="3"/>
  <c r="U74" i="3"/>
  <c r="U73" i="3"/>
  <c r="U71" i="3"/>
  <c r="U70" i="3"/>
  <c r="V62" i="3"/>
  <c r="U61" i="3"/>
  <c r="U60" i="3"/>
  <c r="U59" i="3"/>
  <c r="U58" i="3"/>
  <c r="U57" i="3"/>
  <c r="U56" i="3"/>
  <c r="U55" i="3"/>
  <c r="U53" i="3"/>
  <c r="U52" i="3"/>
  <c r="U51" i="3"/>
  <c r="U50" i="3"/>
  <c r="U49" i="3"/>
  <c r="U48" i="3"/>
  <c r="U47" i="3"/>
  <c r="U46" i="3"/>
  <c r="U45" i="3"/>
  <c r="N23" i="3" l="1"/>
  <c r="N16" i="3"/>
  <c r="BF16" i="3" s="1"/>
  <c r="U30" i="3"/>
  <c r="U31" i="3"/>
  <c r="U32" i="3"/>
  <c r="U21" i="3"/>
  <c r="U22" i="3"/>
  <c r="U23" i="3"/>
  <c r="U24" i="3"/>
  <c r="U25" i="3"/>
  <c r="U26" i="3"/>
  <c r="U27" i="3"/>
  <c r="U28" i="3"/>
  <c r="U29" i="3"/>
  <c r="U17" i="3"/>
  <c r="U18" i="3"/>
  <c r="BG18" i="3" s="1"/>
  <c r="U19" i="3"/>
  <c r="BG19" i="3" s="1"/>
  <c r="U20" i="3"/>
  <c r="U16" i="3"/>
  <c r="BG16" i="3" s="1"/>
  <c r="U15" i="3"/>
  <c r="BG15" i="3" s="1"/>
  <c r="BG32" i="3" l="1"/>
  <c r="BH32" i="3" s="1"/>
  <c r="V32" i="3"/>
  <c r="BG31" i="3"/>
  <c r="BH31" i="3" s="1"/>
  <c r="V31" i="3"/>
  <c r="N132" i="3"/>
  <c r="V132" i="3" s="1"/>
  <c r="N133" i="3"/>
  <c r="V133" i="3" s="1"/>
  <c r="N134" i="3"/>
  <c r="V134" i="3" s="1"/>
  <c r="N135" i="3"/>
  <c r="V135" i="3" s="1"/>
  <c r="N136" i="3"/>
  <c r="V136" i="3" s="1"/>
  <c r="N137" i="3"/>
  <c r="V137" i="3" s="1"/>
  <c r="N138" i="3"/>
  <c r="V138" i="3" s="1"/>
  <c r="N139" i="3"/>
  <c r="V139" i="3" s="1"/>
  <c r="N140" i="3"/>
  <c r="V140" i="3" s="1"/>
  <c r="N141" i="3"/>
  <c r="V141" i="3" s="1"/>
  <c r="Y132" i="3"/>
  <c r="AG132" i="3" s="1"/>
  <c r="Y133" i="3"/>
  <c r="AG133" i="3" s="1"/>
  <c r="Y134" i="3"/>
  <c r="AG134" i="3" s="1"/>
  <c r="Y135" i="3"/>
  <c r="AG135" i="3" s="1"/>
  <c r="Y136" i="3"/>
  <c r="AG136" i="3" s="1"/>
  <c r="Y137" i="3"/>
  <c r="AG137" i="3" s="1"/>
  <c r="Y138" i="3"/>
  <c r="AG138" i="3" s="1"/>
  <c r="Y139" i="3"/>
  <c r="AG139" i="3" s="1"/>
  <c r="Y140" i="3"/>
  <c r="AG140" i="3" s="1"/>
  <c r="Y141" i="3"/>
  <c r="AG141" i="3" s="1"/>
  <c r="AJ132" i="3"/>
  <c r="AR132" i="3" s="1"/>
  <c r="AJ133" i="3"/>
  <c r="AR133" i="3" s="1"/>
  <c r="AJ134" i="3"/>
  <c r="AR134" i="3" s="1"/>
  <c r="AJ135" i="3"/>
  <c r="AR135" i="3" s="1"/>
  <c r="AJ136" i="3"/>
  <c r="AR136" i="3" s="1"/>
  <c r="AJ137" i="3"/>
  <c r="AR137" i="3" s="1"/>
  <c r="AJ138" i="3"/>
  <c r="AR138" i="3" s="1"/>
  <c r="AJ139" i="3"/>
  <c r="AR139" i="3" s="1"/>
  <c r="AJ140" i="3"/>
  <c r="AR140" i="3" s="1"/>
  <c r="AJ141" i="3"/>
  <c r="AR141" i="3" s="1"/>
  <c r="AU132" i="3"/>
  <c r="AU133" i="3"/>
  <c r="AU134" i="3"/>
  <c r="AU135" i="3"/>
  <c r="AU136" i="3"/>
  <c r="AU137" i="3"/>
  <c r="AU138" i="3"/>
  <c r="AU139" i="3"/>
  <c r="AU140" i="3"/>
  <c r="AU141" i="3"/>
  <c r="BB132" i="3"/>
  <c r="BG132" i="3" s="1"/>
  <c r="BB133" i="3"/>
  <c r="BG133" i="3" s="1"/>
  <c r="BB134" i="3"/>
  <c r="BG134" i="3" s="1"/>
  <c r="BB135" i="3"/>
  <c r="BG135" i="3" s="1"/>
  <c r="BB136" i="3"/>
  <c r="BG136" i="3" s="1"/>
  <c r="BB137" i="3"/>
  <c r="BG137" i="3" s="1"/>
  <c r="BB138" i="3"/>
  <c r="BG138" i="3" s="1"/>
  <c r="BB139" i="3"/>
  <c r="BG139" i="3" s="1"/>
  <c r="BB140" i="3"/>
  <c r="BG140" i="3" s="1"/>
  <c r="BB141" i="3"/>
  <c r="BG141" i="3" s="1"/>
  <c r="BF138" i="3" l="1"/>
  <c r="BH138" i="3" s="1"/>
  <c r="BF132" i="3"/>
  <c r="BH132" i="3" s="1"/>
  <c r="BF133" i="3"/>
  <c r="BH133" i="3" s="1"/>
  <c r="BF139" i="3"/>
  <c r="BH139" i="3" s="1"/>
  <c r="BF137" i="3"/>
  <c r="BH137" i="3" s="1"/>
  <c r="BF136" i="3"/>
  <c r="BH136" i="3" s="1"/>
  <c r="BF141" i="3"/>
  <c r="BH141" i="3" s="1"/>
  <c r="BF135" i="3"/>
  <c r="BH135" i="3" s="1"/>
  <c r="BF140" i="3"/>
  <c r="BH140" i="3" s="1"/>
  <c r="BF134" i="3"/>
  <c r="BH134" i="3" s="1"/>
  <c r="AU79" i="3"/>
  <c r="AQ79" i="3"/>
  <c r="AJ79" i="3"/>
  <c r="AF79" i="3"/>
  <c r="Y79" i="3"/>
  <c r="N79" i="3"/>
  <c r="V79" i="3" s="1"/>
  <c r="AR79" i="3" l="1"/>
  <c r="AG79" i="3"/>
  <c r="BB108" i="3"/>
  <c r="BB109" i="3"/>
  <c r="AU109" i="3"/>
  <c r="AQ109" i="3"/>
  <c r="AJ109" i="3"/>
  <c r="AF109" i="3"/>
  <c r="Y109" i="3"/>
  <c r="N92" i="3"/>
  <c r="V92" i="3" s="1"/>
  <c r="N93" i="3"/>
  <c r="V93" i="3" s="1"/>
  <c r="N94" i="3"/>
  <c r="V94" i="3" s="1"/>
  <c r="N95" i="3"/>
  <c r="V95" i="3" s="1"/>
  <c r="N96" i="3"/>
  <c r="V96" i="3" s="1"/>
  <c r="N97" i="3"/>
  <c r="V97" i="3" s="1"/>
  <c r="N98" i="3"/>
  <c r="V98" i="3" s="1"/>
  <c r="N99" i="3"/>
  <c r="V99" i="3" s="1"/>
  <c r="N100" i="3"/>
  <c r="V100" i="3" s="1"/>
  <c r="N101" i="3"/>
  <c r="V101" i="3" s="1"/>
  <c r="N102" i="3"/>
  <c r="V102" i="3" s="1"/>
  <c r="N103" i="3"/>
  <c r="V103" i="3" s="1"/>
  <c r="N104" i="3"/>
  <c r="V104" i="3" s="1"/>
  <c r="N105" i="3"/>
  <c r="V105" i="3" s="1"/>
  <c r="N106" i="3"/>
  <c r="V106" i="3" s="1"/>
  <c r="N107" i="3"/>
  <c r="V107" i="3" s="1"/>
  <c r="N108" i="3"/>
  <c r="V108" i="3" s="1"/>
  <c r="N109" i="3"/>
  <c r="V109" i="3" s="1"/>
  <c r="N91" i="3"/>
  <c r="V91" i="3" s="1"/>
  <c r="Y96" i="3"/>
  <c r="Y92" i="3"/>
  <c r="Y93" i="3"/>
  <c r="Y94" i="3"/>
  <c r="Y95" i="3"/>
  <c r="Y97" i="3"/>
  <c r="Y98" i="3"/>
  <c r="Y99" i="3"/>
  <c r="Y100" i="3"/>
  <c r="Y101" i="3"/>
  <c r="Y102" i="3"/>
  <c r="Y103" i="3"/>
  <c r="Y104" i="3"/>
  <c r="Y105" i="3"/>
  <c r="Y106" i="3"/>
  <c r="Y107" i="3"/>
  <c r="Y108" i="3"/>
  <c r="Y91" i="3"/>
  <c r="AF92" i="3"/>
  <c r="AF93" i="3"/>
  <c r="AF94" i="3"/>
  <c r="AF95" i="3"/>
  <c r="AF96" i="3"/>
  <c r="AF97" i="3"/>
  <c r="AF98" i="3"/>
  <c r="AF99" i="3"/>
  <c r="AF100" i="3"/>
  <c r="AF101" i="3"/>
  <c r="AF102" i="3"/>
  <c r="AF103" i="3"/>
  <c r="AF104" i="3"/>
  <c r="AF105" i="3"/>
  <c r="AF106" i="3"/>
  <c r="AF107" i="3"/>
  <c r="AF108" i="3"/>
  <c r="AJ92" i="3"/>
  <c r="AJ93" i="3"/>
  <c r="AJ94" i="3"/>
  <c r="AJ95" i="3"/>
  <c r="AJ96" i="3"/>
  <c r="AJ97" i="3"/>
  <c r="AJ98" i="3"/>
  <c r="AJ99" i="3"/>
  <c r="AJ100" i="3"/>
  <c r="AJ101" i="3"/>
  <c r="AJ102" i="3"/>
  <c r="AJ103" i="3"/>
  <c r="AJ104" i="3"/>
  <c r="AJ105" i="3"/>
  <c r="AJ106" i="3"/>
  <c r="AJ107" i="3"/>
  <c r="AJ108" i="3"/>
  <c r="AQ92" i="3"/>
  <c r="AQ94" i="3"/>
  <c r="AQ95" i="3"/>
  <c r="AQ96" i="3"/>
  <c r="AQ97" i="3"/>
  <c r="AR97" i="3" s="1"/>
  <c r="AQ98" i="3"/>
  <c r="AR98" i="3" s="1"/>
  <c r="AQ99" i="3"/>
  <c r="AQ100" i="3"/>
  <c r="AQ101" i="3"/>
  <c r="AQ102" i="3"/>
  <c r="AQ103" i="3"/>
  <c r="AQ104" i="3"/>
  <c r="AQ105" i="3"/>
  <c r="AQ106" i="3"/>
  <c r="AQ107" i="3"/>
  <c r="AQ108" i="3"/>
  <c r="BB93" i="3"/>
  <c r="AU93" i="3"/>
  <c r="AU92" i="3"/>
  <c r="AU94" i="3"/>
  <c r="AU95" i="3"/>
  <c r="AU96" i="3"/>
  <c r="AU97" i="3"/>
  <c r="AU98" i="3"/>
  <c r="AU99" i="3"/>
  <c r="AU100" i="3"/>
  <c r="AU101" i="3"/>
  <c r="AU102" i="3"/>
  <c r="AU103" i="3"/>
  <c r="AU104" i="3"/>
  <c r="AU105" i="3"/>
  <c r="AU106" i="3"/>
  <c r="AU107" i="3"/>
  <c r="AU108" i="3"/>
  <c r="AU91" i="3"/>
  <c r="BB92" i="3"/>
  <c r="BB94" i="3"/>
  <c r="BB95" i="3"/>
  <c r="BB96" i="3"/>
  <c r="BB97" i="3"/>
  <c r="BB98" i="3"/>
  <c r="BB99" i="3"/>
  <c r="BB100" i="3"/>
  <c r="BB101" i="3"/>
  <c r="BB102" i="3"/>
  <c r="BB103" i="3"/>
  <c r="BB104" i="3"/>
  <c r="BB105" i="3"/>
  <c r="BB106" i="3"/>
  <c r="BB107" i="3"/>
  <c r="BF79" i="3"/>
  <c r="BB71" i="3"/>
  <c r="BB72" i="3"/>
  <c r="BB73" i="3"/>
  <c r="BB74" i="3"/>
  <c r="BB75" i="3"/>
  <c r="BB76" i="3"/>
  <c r="BB77" i="3"/>
  <c r="BB78" i="3"/>
  <c r="BB79" i="3"/>
  <c r="BG79" i="3" s="1"/>
  <c r="BB80" i="3"/>
  <c r="BB81" i="3"/>
  <c r="BB82" i="3"/>
  <c r="AU71" i="3"/>
  <c r="AU72" i="3"/>
  <c r="AU73" i="3"/>
  <c r="AU74" i="3"/>
  <c r="BC74" i="3" s="1"/>
  <c r="AU75" i="3"/>
  <c r="BC75" i="3" s="1"/>
  <c r="AU76" i="3"/>
  <c r="AU77" i="3"/>
  <c r="AU78" i="3"/>
  <c r="BC78" i="3" s="1"/>
  <c r="AU80" i="3"/>
  <c r="AU81" i="3"/>
  <c r="AU82" i="3"/>
  <c r="AU70" i="3"/>
  <c r="AQ71" i="3"/>
  <c r="AQ72" i="3"/>
  <c r="AQ73" i="3"/>
  <c r="AQ74" i="3"/>
  <c r="AQ75" i="3"/>
  <c r="AQ76" i="3"/>
  <c r="AQ77" i="3"/>
  <c r="AQ78" i="3"/>
  <c r="AQ80" i="3"/>
  <c r="AQ81" i="3"/>
  <c r="AQ82" i="3"/>
  <c r="AQ70" i="3"/>
  <c r="AJ71" i="3"/>
  <c r="AJ72" i="3"/>
  <c r="AJ73" i="3"/>
  <c r="AJ74" i="3"/>
  <c r="AJ75" i="3"/>
  <c r="AJ76" i="3"/>
  <c r="AJ77" i="3"/>
  <c r="AJ78" i="3"/>
  <c r="AJ80" i="3"/>
  <c r="AJ81" i="3"/>
  <c r="AR81" i="3" s="1"/>
  <c r="AJ82" i="3"/>
  <c r="AJ70" i="3"/>
  <c r="AF71" i="3"/>
  <c r="AF72" i="3"/>
  <c r="AF73" i="3"/>
  <c r="AF74" i="3"/>
  <c r="AF75" i="3"/>
  <c r="AF76" i="3"/>
  <c r="AF77" i="3"/>
  <c r="AF78" i="3"/>
  <c r="AF80" i="3"/>
  <c r="AF81" i="3"/>
  <c r="AF82" i="3"/>
  <c r="AF70" i="3"/>
  <c r="Y72" i="3"/>
  <c r="Y73" i="3"/>
  <c r="Y74" i="3"/>
  <c r="Y75" i="3"/>
  <c r="Y76" i="3"/>
  <c r="Y77" i="3"/>
  <c r="Y78" i="3"/>
  <c r="Y80" i="3"/>
  <c r="Y81" i="3"/>
  <c r="Y82" i="3"/>
  <c r="Y71" i="3"/>
  <c r="Y70" i="3"/>
  <c r="N71" i="3"/>
  <c r="V71" i="3" s="1"/>
  <c r="N72" i="3"/>
  <c r="V72" i="3" s="1"/>
  <c r="N73" i="3"/>
  <c r="V73" i="3" s="1"/>
  <c r="N74" i="3"/>
  <c r="V74" i="3" s="1"/>
  <c r="N75" i="3"/>
  <c r="V75" i="3" s="1"/>
  <c r="N76" i="3"/>
  <c r="V76" i="3" s="1"/>
  <c r="N77" i="3"/>
  <c r="V77" i="3" s="1"/>
  <c r="N78" i="3"/>
  <c r="V78" i="3" s="1"/>
  <c r="N80" i="3"/>
  <c r="V80" i="3" s="1"/>
  <c r="N81" i="3"/>
  <c r="V81" i="3" s="1"/>
  <c r="N82" i="3"/>
  <c r="V82" i="3" s="1"/>
  <c r="N70" i="3"/>
  <c r="V70" i="3" s="1"/>
  <c r="BB46" i="3"/>
  <c r="BB47" i="3"/>
  <c r="BB48" i="3"/>
  <c r="BB49" i="3"/>
  <c r="BB50" i="3"/>
  <c r="BB51" i="3"/>
  <c r="BB52" i="3"/>
  <c r="BB53" i="3"/>
  <c r="BB54" i="3"/>
  <c r="BB55" i="3"/>
  <c r="BB56" i="3"/>
  <c r="BB57" i="3"/>
  <c r="BB58" i="3"/>
  <c r="BB59" i="3"/>
  <c r="BB60" i="3"/>
  <c r="BB61" i="3"/>
  <c r="BB45" i="3"/>
  <c r="AU46" i="3"/>
  <c r="AU47" i="3"/>
  <c r="AU48" i="3"/>
  <c r="AU49" i="3"/>
  <c r="AU50" i="3"/>
  <c r="AU51" i="3"/>
  <c r="AU52" i="3"/>
  <c r="AU53" i="3"/>
  <c r="AU54" i="3"/>
  <c r="AU55" i="3"/>
  <c r="AU56" i="3"/>
  <c r="AU57" i="3"/>
  <c r="AU58" i="3"/>
  <c r="AU59" i="3"/>
  <c r="AU60" i="3"/>
  <c r="AU45" i="3"/>
  <c r="AJ46" i="3"/>
  <c r="AJ47" i="3"/>
  <c r="AR47" i="3" s="1"/>
  <c r="AJ48" i="3"/>
  <c r="AR48" i="3" s="1"/>
  <c r="AJ49" i="3"/>
  <c r="AR49" i="3" s="1"/>
  <c r="AJ50" i="3"/>
  <c r="AR50" i="3" s="1"/>
  <c r="AJ51" i="3"/>
  <c r="AR51" i="3" s="1"/>
  <c r="AJ52" i="3"/>
  <c r="AR52" i="3" s="1"/>
  <c r="AJ53" i="3"/>
  <c r="AR53" i="3" s="1"/>
  <c r="AJ54" i="3"/>
  <c r="AR54" i="3" s="1"/>
  <c r="AJ55" i="3"/>
  <c r="AJ56" i="3"/>
  <c r="AJ57" i="3"/>
  <c r="AJ58" i="3"/>
  <c r="AR58" i="3" s="1"/>
  <c r="AJ59" i="3"/>
  <c r="AR59" i="3" s="1"/>
  <c r="AJ60" i="3"/>
  <c r="AR60" i="3" s="1"/>
  <c r="AJ45" i="3"/>
  <c r="AF46" i="3"/>
  <c r="BG46" i="3" s="1"/>
  <c r="AF47" i="3"/>
  <c r="AF48" i="3"/>
  <c r="AF49" i="3"/>
  <c r="AF50" i="3"/>
  <c r="AF51" i="3"/>
  <c r="AF52" i="3"/>
  <c r="AF53" i="3"/>
  <c r="AF54" i="3"/>
  <c r="AF55" i="3"/>
  <c r="AF56" i="3"/>
  <c r="AF57" i="3"/>
  <c r="AF58" i="3"/>
  <c r="AF59" i="3"/>
  <c r="AF60" i="3"/>
  <c r="AF61" i="3"/>
  <c r="AF45" i="3"/>
  <c r="Y46" i="3"/>
  <c r="Y47" i="3"/>
  <c r="Y48" i="3"/>
  <c r="Y49" i="3"/>
  <c r="Y50" i="3"/>
  <c r="Y51" i="3"/>
  <c r="Y52" i="3"/>
  <c r="Y53" i="3"/>
  <c r="Y54" i="3"/>
  <c r="Y55" i="3"/>
  <c r="Y56" i="3"/>
  <c r="Y57" i="3"/>
  <c r="Y58" i="3"/>
  <c r="Y59" i="3"/>
  <c r="Y60" i="3"/>
  <c r="Y61" i="3"/>
  <c r="Y45" i="3"/>
  <c r="N47" i="3"/>
  <c r="V47" i="3" s="1"/>
  <c r="N46" i="3"/>
  <c r="N48" i="3"/>
  <c r="V48" i="3" s="1"/>
  <c r="N49" i="3"/>
  <c r="V49" i="3" s="1"/>
  <c r="N50" i="3"/>
  <c r="V50" i="3" s="1"/>
  <c r="N51" i="3"/>
  <c r="V51" i="3" s="1"/>
  <c r="N52" i="3"/>
  <c r="V52" i="3" s="1"/>
  <c r="N53" i="3"/>
  <c r="V53" i="3" s="1"/>
  <c r="N54" i="3"/>
  <c r="V54" i="3" s="1"/>
  <c r="N55" i="3"/>
  <c r="V55" i="3" s="1"/>
  <c r="N56" i="3"/>
  <c r="V56" i="3" s="1"/>
  <c r="N57" i="3"/>
  <c r="V57" i="3" s="1"/>
  <c r="N58" i="3"/>
  <c r="V58" i="3" s="1"/>
  <c r="N59" i="3"/>
  <c r="V59" i="3" s="1"/>
  <c r="N60" i="3"/>
  <c r="V60" i="3" s="1"/>
  <c r="N45" i="3"/>
  <c r="BG20" i="3"/>
  <c r="BG21" i="3"/>
  <c r="BG22" i="3"/>
  <c r="BG23" i="3"/>
  <c r="BG24" i="3"/>
  <c r="BG25" i="3"/>
  <c r="BG26" i="3"/>
  <c r="BG27" i="3"/>
  <c r="BG28" i="3"/>
  <c r="BG29" i="3"/>
  <c r="BG30" i="3"/>
  <c r="Y30" i="3"/>
  <c r="AG30" i="3" s="1"/>
  <c r="AR30" i="3"/>
  <c r="BC18" i="3"/>
  <c r="BC19" i="3"/>
  <c r="BC20" i="3"/>
  <c r="BC21" i="3"/>
  <c r="BC22" i="3"/>
  <c r="BC23" i="3"/>
  <c r="BC24" i="3"/>
  <c r="BC25" i="3"/>
  <c r="BC26" i="3"/>
  <c r="BC27" i="3"/>
  <c r="BC28" i="3"/>
  <c r="BC29" i="3"/>
  <c r="BC30" i="3"/>
  <c r="AR20" i="3"/>
  <c r="AR22" i="3"/>
  <c r="AR18" i="3"/>
  <c r="AR19" i="3"/>
  <c r="AR21" i="3"/>
  <c r="AR23" i="3"/>
  <c r="AR24" i="3"/>
  <c r="AR25" i="3"/>
  <c r="AR26" i="3"/>
  <c r="AR27" i="3"/>
  <c r="AR28" i="3"/>
  <c r="AR29" i="3"/>
  <c r="N17" i="3"/>
  <c r="N18" i="3"/>
  <c r="V18" i="3" s="1"/>
  <c r="N19" i="3"/>
  <c r="V19" i="3" s="1"/>
  <c r="N20" i="3"/>
  <c r="N21" i="3"/>
  <c r="V21" i="3" s="1"/>
  <c r="N22" i="3"/>
  <c r="V22" i="3" s="1"/>
  <c r="V23" i="3"/>
  <c r="N24" i="3"/>
  <c r="V24" i="3" s="1"/>
  <c r="N25" i="3"/>
  <c r="N26" i="3"/>
  <c r="N27" i="3"/>
  <c r="N28" i="3"/>
  <c r="V28" i="3" s="1"/>
  <c r="N29" i="3"/>
  <c r="V29" i="3" s="1"/>
  <c r="N30" i="3"/>
  <c r="Y19" i="3"/>
  <c r="Y20" i="3"/>
  <c r="AG20" i="3" s="1"/>
  <c r="Y21" i="3"/>
  <c r="AG21" i="3" s="1"/>
  <c r="Y22" i="3"/>
  <c r="AG22" i="3" s="1"/>
  <c r="Y23" i="3"/>
  <c r="AG23" i="3" s="1"/>
  <c r="Y24" i="3"/>
  <c r="AG24" i="3" s="1"/>
  <c r="Y25" i="3"/>
  <c r="AG25" i="3" s="1"/>
  <c r="Y26" i="3"/>
  <c r="AG26" i="3" s="1"/>
  <c r="Y27" i="3"/>
  <c r="AG27" i="3" s="1"/>
  <c r="Y28" i="3"/>
  <c r="AG28" i="3" s="1"/>
  <c r="Y29" i="3"/>
  <c r="AG29" i="3" s="1"/>
  <c r="AR106" i="3" l="1"/>
  <c r="AR94" i="3"/>
  <c r="BH20" i="3"/>
  <c r="BG54" i="3"/>
  <c r="AR105" i="3"/>
  <c r="AR93" i="3"/>
  <c r="BH24" i="3"/>
  <c r="BG109" i="3"/>
  <c r="V20" i="3"/>
  <c r="BF20" i="3"/>
  <c r="BZ20" i="3" s="1"/>
  <c r="BH30" i="3"/>
  <c r="BH29" i="3"/>
  <c r="V46" i="3"/>
  <c r="BF46" i="3"/>
  <c r="AR74" i="3"/>
  <c r="AG19" i="3"/>
  <c r="AG45" i="3"/>
  <c r="BC52" i="3"/>
  <c r="BG49" i="3"/>
  <c r="AG82" i="3"/>
  <c r="BG92" i="3"/>
  <c r="AG75" i="3"/>
  <c r="AG81" i="3"/>
  <c r="AG76" i="3"/>
  <c r="BC45" i="3"/>
  <c r="BC82" i="3"/>
  <c r="AG105" i="3"/>
  <c r="AG97" i="3"/>
  <c r="AG93" i="3"/>
  <c r="BF97" i="3"/>
  <c r="V45" i="3"/>
  <c r="BF100" i="3"/>
  <c r="AR109" i="3"/>
  <c r="AG101" i="3"/>
  <c r="BC77" i="3"/>
  <c r="BF104" i="3"/>
  <c r="BG108" i="3"/>
  <c r="BG60" i="3"/>
  <c r="AG52" i="3"/>
  <c r="AG48" i="3"/>
  <c r="BC57" i="3"/>
  <c r="BC53" i="3"/>
  <c r="AR104" i="3"/>
  <c r="AR100" i="3"/>
  <c r="AR96" i="3"/>
  <c r="AR72" i="3"/>
  <c r="BC72" i="3"/>
  <c r="AR77" i="3"/>
  <c r="BC94" i="3"/>
  <c r="AG109" i="3"/>
  <c r="BG53" i="3"/>
  <c r="BG47" i="3"/>
  <c r="AG71" i="3"/>
  <c r="BG75" i="3"/>
  <c r="AG56" i="3"/>
  <c r="BG50" i="3"/>
  <c r="AR73" i="3"/>
  <c r="BH79" i="3"/>
  <c r="BG101" i="3"/>
  <c r="BF101" i="3"/>
  <c r="AR101" i="3"/>
  <c r="AG94" i="3"/>
  <c r="BC59" i="3"/>
  <c r="BF72" i="3"/>
  <c r="BF49" i="3"/>
  <c r="BG59" i="3"/>
  <c r="BF93" i="3"/>
  <c r="BG58" i="3"/>
  <c r="AG57" i="3"/>
  <c r="BG51" i="3"/>
  <c r="BC49" i="3"/>
  <c r="AG74" i="3"/>
  <c r="BC81" i="3"/>
  <c r="BC108" i="3"/>
  <c r="AR108" i="3"/>
  <c r="AG108" i="3"/>
  <c r="BF27" i="3"/>
  <c r="BZ27" i="3" s="1"/>
  <c r="AR71" i="3"/>
  <c r="AG99" i="3"/>
  <c r="BF18" i="3"/>
  <c r="BF55" i="3"/>
  <c r="BC56" i="3"/>
  <c r="BC48" i="3"/>
  <c r="BG52" i="3"/>
  <c r="AG77" i="3"/>
  <c r="AG73" i="3"/>
  <c r="AR76" i="3"/>
  <c r="BF75" i="3"/>
  <c r="BC104" i="3"/>
  <c r="AR107" i="3"/>
  <c r="AR103" i="3"/>
  <c r="AR99" i="3"/>
  <c r="AR95" i="3"/>
  <c r="BF108" i="3"/>
  <c r="AG95" i="3"/>
  <c r="BC55" i="3"/>
  <c r="BC51" i="3"/>
  <c r="BC47" i="3"/>
  <c r="BF82" i="3"/>
  <c r="BF73" i="3"/>
  <c r="BG81" i="3"/>
  <c r="BG76" i="3"/>
  <c r="BG72" i="3"/>
  <c r="AG72" i="3"/>
  <c r="AR70" i="3"/>
  <c r="BG74" i="3"/>
  <c r="BC73" i="3"/>
  <c r="BG94" i="3"/>
  <c r="BC107" i="3"/>
  <c r="BC99" i="3"/>
  <c r="BC95" i="3"/>
  <c r="BG71" i="3"/>
  <c r="AG103" i="3"/>
  <c r="AG46" i="3"/>
  <c r="BC58" i="3"/>
  <c r="BC54" i="3"/>
  <c r="BC50" i="3"/>
  <c r="BC46" i="3"/>
  <c r="AG70" i="3"/>
  <c r="AR82" i="3"/>
  <c r="BF76" i="3"/>
  <c r="BC80" i="3"/>
  <c r="BC101" i="3"/>
  <c r="BC97" i="3"/>
  <c r="BC106" i="3"/>
  <c r="BC98" i="3"/>
  <c r="AR92" i="3"/>
  <c r="BF57" i="3"/>
  <c r="BF109" i="3"/>
  <c r="AR102" i="3"/>
  <c r="BC102" i="3"/>
  <c r="BF96" i="3"/>
  <c r="BC93" i="3"/>
  <c r="BF92" i="3"/>
  <c r="AR78" i="3"/>
  <c r="AG100" i="3"/>
  <c r="BG100" i="3"/>
  <c r="AG92" i="3"/>
  <c r="BF19" i="3"/>
  <c r="BF58" i="3"/>
  <c r="BF54" i="3"/>
  <c r="BH54" i="3" s="1"/>
  <c r="BF47" i="3"/>
  <c r="AG60" i="3"/>
  <c r="BG48" i="3"/>
  <c r="V27" i="3"/>
  <c r="BG78" i="3"/>
  <c r="BF106" i="3"/>
  <c r="BF98" i="3"/>
  <c r="BG105" i="3"/>
  <c r="BG97" i="3"/>
  <c r="BF28" i="3"/>
  <c r="BZ28" i="3" s="1"/>
  <c r="BF59" i="3"/>
  <c r="BF51" i="3"/>
  <c r="BF53" i="3"/>
  <c r="BF23" i="3"/>
  <c r="BH23" i="3" s="1"/>
  <c r="BF22" i="3"/>
  <c r="BH22" i="3" s="1"/>
  <c r="AG55" i="3"/>
  <c r="AG49" i="3"/>
  <c r="BC60" i="3"/>
  <c r="BC76" i="3"/>
  <c r="AG53" i="3"/>
  <c r="AG104" i="3"/>
  <c r="BG104" i="3"/>
  <c r="AG96" i="3"/>
  <c r="BG96" i="3"/>
  <c r="BF50" i="3"/>
  <c r="V30" i="3"/>
  <c r="BF30" i="3"/>
  <c r="BZ30" i="3" s="1"/>
  <c r="V26" i="3"/>
  <c r="BF26" i="3"/>
  <c r="BH26" i="3" s="1"/>
  <c r="V25" i="3"/>
  <c r="BF25" i="3"/>
  <c r="BZ25" i="3" s="1"/>
  <c r="BF21" i="3"/>
  <c r="BZ21" i="3" s="1"/>
  <c r="BF60" i="3"/>
  <c r="BF56" i="3"/>
  <c r="BF52" i="3"/>
  <c r="BF48" i="3"/>
  <c r="BF70" i="3"/>
  <c r="BG82" i="3"/>
  <c r="BG77" i="3"/>
  <c r="BG73" i="3"/>
  <c r="BG80" i="3"/>
  <c r="BG93" i="3"/>
  <c r="BF24" i="3"/>
  <c r="BZ24" i="3" s="1"/>
  <c r="AG59" i="3"/>
  <c r="AG51" i="3"/>
  <c r="AG47" i="3"/>
  <c r="BF77" i="3"/>
  <c r="BF71" i="3"/>
  <c r="BG106" i="3"/>
  <c r="BC105" i="3"/>
  <c r="BC92" i="3"/>
  <c r="AG106" i="3"/>
  <c r="AG102" i="3"/>
  <c r="AG98" i="3"/>
  <c r="AG58" i="3"/>
  <c r="AG54" i="3"/>
  <c r="AG50" i="3"/>
  <c r="AR80" i="3"/>
  <c r="AR75" i="3"/>
  <c r="BC100" i="3"/>
  <c r="BC96" i="3"/>
  <c r="BF80" i="3"/>
  <c r="BG102" i="3"/>
  <c r="BG98" i="3"/>
  <c r="BH98" i="3" s="1"/>
  <c r="BF81" i="3"/>
  <c r="AG80" i="3"/>
  <c r="BC79" i="3"/>
  <c r="BF78" i="3"/>
  <c r="AG78" i="3"/>
  <c r="BF74" i="3"/>
  <c r="BC71" i="3"/>
  <c r="BF29" i="3"/>
  <c r="BZ29" i="3" s="1"/>
  <c r="BF107" i="3"/>
  <c r="BF102" i="3"/>
  <c r="BF94" i="3"/>
  <c r="AG107" i="3"/>
  <c r="BG107" i="3"/>
  <c r="BG95" i="3"/>
  <c r="BF95" i="3"/>
  <c r="BF99" i="3"/>
  <c r="BF103" i="3"/>
  <c r="BG99" i="3"/>
  <c r="BF105" i="3"/>
  <c r="BC103" i="3"/>
  <c r="BG103" i="3"/>
  <c r="BG110" i="3"/>
  <c r="BF110" i="3"/>
  <c r="BC110" i="3"/>
  <c r="AR110" i="3"/>
  <c r="AG110" i="3"/>
  <c r="BB91" i="3"/>
  <c r="BC91" i="3" s="1"/>
  <c r="AQ91" i="3"/>
  <c r="AJ91" i="3"/>
  <c r="BF91" i="3" s="1"/>
  <c r="AF91" i="3"/>
  <c r="AG91" i="3" s="1"/>
  <c r="BB70" i="3"/>
  <c r="BG70" i="3" s="1"/>
  <c r="BN70" i="3"/>
  <c r="BP70" i="3"/>
  <c r="BT70" i="3"/>
  <c r="G86" i="3"/>
  <c r="G112" i="3"/>
  <c r="N117" i="3"/>
  <c r="V117" i="3" s="1"/>
  <c r="Y117" i="3"/>
  <c r="Y7" i="3" s="1"/>
  <c r="AF117" i="3"/>
  <c r="AJ117" i="3"/>
  <c r="AQ117" i="3"/>
  <c r="AU117" i="3"/>
  <c r="BB117" i="3"/>
  <c r="N118" i="3"/>
  <c r="U118" i="3"/>
  <c r="Y118" i="3"/>
  <c r="AF118" i="3"/>
  <c r="AJ118" i="3"/>
  <c r="AQ118" i="3"/>
  <c r="AU118" i="3"/>
  <c r="BB118" i="3"/>
  <c r="N119" i="3"/>
  <c r="U119" i="3"/>
  <c r="Y119" i="3"/>
  <c r="AF119" i="3"/>
  <c r="AJ119" i="3"/>
  <c r="AQ119" i="3"/>
  <c r="AU119" i="3"/>
  <c r="BB119" i="3"/>
  <c r="N120" i="3"/>
  <c r="U120" i="3"/>
  <c r="Y120" i="3"/>
  <c r="AF120" i="3"/>
  <c r="AJ120" i="3"/>
  <c r="AQ120" i="3"/>
  <c r="AU120" i="3"/>
  <c r="BB120" i="3"/>
  <c r="N121" i="3"/>
  <c r="U121" i="3"/>
  <c r="Y121" i="3"/>
  <c r="AF121" i="3"/>
  <c r="AJ121" i="3"/>
  <c r="AQ121" i="3"/>
  <c r="AU121" i="3"/>
  <c r="BB121" i="3"/>
  <c r="N122" i="3"/>
  <c r="U122" i="3"/>
  <c r="Y122" i="3"/>
  <c r="AF122" i="3"/>
  <c r="AJ122" i="3"/>
  <c r="AQ122" i="3"/>
  <c r="AU122" i="3"/>
  <c r="BB122" i="3"/>
  <c r="V123" i="3"/>
  <c r="AG123" i="3"/>
  <c r="AR123" i="3"/>
  <c r="BC123" i="3"/>
  <c r="BF123" i="3"/>
  <c r="BG123" i="3"/>
  <c r="G126" i="3"/>
  <c r="N131" i="3"/>
  <c r="U131" i="3"/>
  <c r="Y131" i="3"/>
  <c r="AF131" i="3"/>
  <c r="AJ131" i="3"/>
  <c r="AQ131" i="3"/>
  <c r="AU131" i="3"/>
  <c r="BB131" i="3"/>
  <c r="N142" i="3"/>
  <c r="V142" i="3" s="1"/>
  <c r="Y142" i="3"/>
  <c r="AF142" i="3"/>
  <c r="AJ142" i="3"/>
  <c r="AU142" i="3"/>
  <c r="BB142" i="3"/>
  <c r="N143" i="3"/>
  <c r="V143" i="3" s="1"/>
  <c r="Y143" i="3"/>
  <c r="AF143" i="3"/>
  <c r="AJ143" i="3"/>
  <c r="AU143" i="3"/>
  <c r="BB143" i="3"/>
  <c r="N144" i="3"/>
  <c r="V144" i="3" s="1"/>
  <c r="Y144" i="3"/>
  <c r="AF144" i="3"/>
  <c r="AJ144" i="3"/>
  <c r="AU144" i="3"/>
  <c r="BB144" i="3"/>
  <c r="N145" i="3"/>
  <c r="V145" i="3" s="1"/>
  <c r="Y145" i="3"/>
  <c r="AF145" i="3"/>
  <c r="AJ145" i="3"/>
  <c r="AR145" i="3"/>
  <c r="AU145" i="3"/>
  <c r="BB145" i="3"/>
  <c r="AG146" i="3"/>
  <c r="AR146" i="3"/>
  <c r="BC146" i="3"/>
  <c r="BF146" i="3"/>
  <c r="BG146" i="3"/>
  <c r="G65" i="3"/>
  <c r="BZ18" i="3" l="1"/>
  <c r="BH18" i="3"/>
  <c r="AF7" i="3"/>
  <c r="BH104" i="3"/>
  <c r="BH25" i="3"/>
  <c r="BH21" i="3"/>
  <c r="BZ19" i="3"/>
  <c r="BH19" i="3"/>
  <c r="BH109" i="3"/>
  <c r="BH92" i="3"/>
  <c r="BH27" i="3"/>
  <c r="BH28" i="3"/>
  <c r="BZ22" i="3"/>
  <c r="BH53" i="3"/>
  <c r="BH100" i="3"/>
  <c r="BH49" i="3"/>
  <c r="BH102" i="3"/>
  <c r="BG117" i="3"/>
  <c r="BH51" i="3"/>
  <c r="U7" i="3"/>
  <c r="E4" i="5" s="1"/>
  <c r="BH73" i="3"/>
  <c r="BH60" i="3"/>
  <c r="BC143" i="3"/>
  <c r="BH97" i="3"/>
  <c r="BH108" i="3"/>
  <c r="BH82" i="3"/>
  <c r="BH80" i="3"/>
  <c r="BH47" i="3"/>
  <c r="BH58" i="3"/>
  <c r="BH101" i="3"/>
  <c r="AG121" i="3"/>
  <c r="AG120" i="3"/>
  <c r="BH105" i="3"/>
  <c r="BH71" i="3"/>
  <c r="BH93" i="3"/>
  <c r="BH52" i="3"/>
  <c r="BH50" i="3"/>
  <c r="BH75" i="3"/>
  <c r="BH107" i="3"/>
  <c r="AG122" i="3"/>
  <c r="BH94" i="3"/>
  <c r="BH74" i="3"/>
  <c r="BH81" i="3"/>
  <c r="BH72" i="3"/>
  <c r="BH59" i="3"/>
  <c r="BH146" i="3"/>
  <c r="BC131" i="3"/>
  <c r="BH77" i="3"/>
  <c r="BH106" i="3"/>
  <c r="BH76" i="3"/>
  <c r="BH96" i="3"/>
  <c r="BG142" i="3"/>
  <c r="AR142" i="3"/>
  <c r="AR131" i="3"/>
  <c r="V131" i="3"/>
  <c r="BH70" i="3"/>
  <c r="AR91" i="3"/>
  <c r="BH110" i="3"/>
  <c r="BH95" i="3"/>
  <c r="BH48" i="3"/>
  <c r="BC119" i="3"/>
  <c r="AG143" i="3"/>
  <c r="AR122" i="3"/>
  <c r="BG122" i="3"/>
  <c r="V121" i="3"/>
  <c r="AR120" i="3"/>
  <c r="V119" i="3"/>
  <c r="AR118" i="3"/>
  <c r="V118" i="3"/>
  <c r="BH99" i="3"/>
  <c r="BH78" i="3"/>
  <c r="BC117" i="3"/>
  <c r="BH103" i="3"/>
  <c r="V120" i="3"/>
  <c r="BF145" i="3"/>
  <c r="BC145" i="3"/>
  <c r="AR144" i="3"/>
  <c r="BG119" i="3"/>
  <c r="AG118" i="3"/>
  <c r="BG91" i="3"/>
  <c r="BH91" i="3" s="1"/>
  <c r="BC142" i="3"/>
  <c r="BF121" i="3"/>
  <c r="BH123" i="3"/>
  <c r="AR121" i="3"/>
  <c r="BF119" i="3"/>
  <c r="BG118" i="3"/>
  <c r="BF118" i="3"/>
  <c r="BF117" i="3"/>
  <c r="AR143" i="3"/>
  <c r="AG142" i="3"/>
  <c r="BC121" i="3"/>
  <c r="AG144" i="3"/>
  <c r="V122" i="3"/>
  <c r="AG119" i="3"/>
  <c r="BC118" i="3"/>
  <c r="BG144" i="3"/>
  <c r="BG120" i="3"/>
  <c r="BC144" i="3"/>
  <c r="BF144" i="3"/>
  <c r="BF143" i="3"/>
  <c r="BF142" i="3"/>
  <c r="AG131" i="3"/>
  <c r="BC120" i="3"/>
  <c r="BF120" i="3"/>
  <c r="AR117" i="3"/>
  <c r="BC70" i="3"/>
  <c r="BG143" i="3"/>
  <c r="BF131" i="3"/>
  <c r="BG121" i="3"/>
  <c r="AG145" i="3"/>
  <c r="BC122" i="3"/>
  <c r="BF122" i="3"/>
  <c r="AR119" i="3"/>
  <c r="AG117" i="3"/>
  <c r="BG145" i="3"/>
  <c r="BG131" i="3"/>
  <c r="BQ70" i="3"/>
  <c r="BR70" i="3" s="1"/>
  <c r="BV70" i="3"/>
  <c r="BH142" i="3" l="1"/>
  <c r="BH118" i="3"/>
  <c r="BH144" i="3"/>
  <c r="BH119" i="3"/>
  <c r="BH122" i="3"/>
  <c r="BH117" i="3"/>
  <c r="BH145" i="3"/>
  <c r="BH121" i="3"/>
  <c r="BH120" i="3"/>
  <c r="BH131" i="3"/>
  <c r="BH143" i="3"/>
  <c r="BW70" i="3"/>
  <c r="BX70" i="3" s="1"/>
  <c r="BY70" i="3"/>
  <c r="BZ70" i="3" s="1"/>
  <c r="BV146" i="3" l="1"/>
  <c r="BW146" i="3" s="1"/>
  <c r="BT146" i="3"/>
  <c r="BP146" i="3"/>
  <c r="BQ146" i="3" s="1"/>
  <c r="BR146" i="3" s="1"/>
  <c r="BN146" i="3"/>
  <c r="BZ146" i="3"/>
  <c r="BP145" i="3"/>
  <c r="BT145" i="3"/>
  <c r="BV145" i="3"/>
  <c r="BP144" i="3"/>
  <c r="BT144" i="3"/>
  <c r="BV144" i="3"/>
  <c r="BP143" i="3"/>
  <c r="BT143" i="3"/>
  <c r="BV143" i="3"/>
  <c r="BP142" i="3"/>
  <c r="BV142" i="3"/>
  <c r="BP131" i="3"/>
  <c r="BT131" i="3"/>
  <c r="BN131" i="3"/>
  <c r="B128" i="3"/>
  <c r="BS126" i="3"/>
  <c r="BS112" i="3" s="1"/>
  <c r="BM126" i="3"/>
  <c r="BM112" i="3" s="1"/>
  <c r="BV123" i="3"/>
  <c r="BW123" i="3" s="1"/>
  <c r="BT123" i="3"/>
  <c r="BP123" i="3"/>
  <c r="BQ123" i="3" s="1"/>
  <c r="BR123" i="3" s="1"/>
  <c r="BN123" i="3"/>
  <c r="BZ123" i="3"/>
  <c r="BP122" i="3"/>
  <c r="BT122" i="3"/>
  <c r="BV122" i="3"/>
  <c r="BW122" i="3" s="1"/>
  <c r="BP121" i="3"/>
  <c r="BT121" i="3"/>
  <c r="BV121" i="3"/>
  <c r="BP120" i="3"/>
  <c r="BT120" i="3"/>
  <c r="BV120" i="3"/>
  <c r="BN120" i="3"/>
  <c r="BP119" i="3"/>
  <c r="BT119" i="3"/>
  <c r="BV119" i="3"/>
  <c r="BP118" i="3"/>
  <c r="BV118" i="3"/>
  <c r="BT117" i="3"/>
  <c r="BP117" i="3"/>
  <c r="BV117" i="3"/>
  <c r="BN117" i="3"/>
  <c r="B114" i="3"/>
  <c r="BV109" i="3"/>
  <c r="BW109" i="3" s="1"/>
  <c r="BT109" i="3"/>
  <c r="BP109" i="3"/>
  <c r="BQ109" i="3" s="1"/>
  <c r="BR109" i="3" s="1"/>
  <c r="BN109" i="3"/>
  <c r="BZ109" i="3"/>
  <c r="BP108" i="3"/>
  <c r="BT108" i="3"/>
  <c r="BV108" i="3"/>
  <c r="BP107" i="3"/>
  <c r="BT107" i="3"/>
  <c r="BV107" i="3"/>
  <c r="BN107" i="3"/>
  <c r="BP106" i="3"/>
  <c r="BT106" i="3"/>
  <c r="BV106" i="3"/>
  <c r="BP105" i="3"/>
  <c r="BT105" i="3"/>
  <c r="BV105" i="3"/>
  <c r="BN105" i="3"/>
  <c r="BP104" i="3"/>
  <c r="BT104" i="3"/>
  <c r="BV104" i="3"/>
  <c r="BP91" i="3"/>
  <c r="BT91" i="3"/>
  <c r="BV91" i="3"/>
  <c r="BN91" i="3"/>
  <c r="B88" i="3"/>
  <c r="BS86" i="3"/>
  <c r="BM86" i="3"/>
  <c r="BQ105" i="3" l="1"/>
  <c r="BR105" i="3" s="1"/>
  <c r="BQ107" i="3"/>
  <c r="BR107" i="3" s="1"/>
  <c r="BQ119" i="3"/>
  <c r="BR119" i="3" s="1"/>
  <c r="BQ121" i="3"/>
  <c r="BR121" i="3" s="1"/>
  <c r="BW144" i="3"/>
  <c r="BW145" i="3"/>
  <c r="BW91" i="3"/>
  <c r="BX91" i="3" s="1"/>
  <c r="BW143" i="3"/>
  <c r="BT142" i="3"/>
  <c r="BQ104" i="3"/>
  <c r="BR104" i="3" s="1"/>
  <c r="BQ120" i="3"/>
  <c r="BR120" i="3" s="1"/>
  <c r="BQ106" i="3"/>
  <c r="BR106" i="3" s="1"/>
  <c r="BN122" i="3"/>
  <c r="BN119" i="3"/>
  <c r="BV131" i="3"/>
  <c r="BW131" i="3" s="1"/>
  <c r="BX131" i="3" s="1"/>
  <c r="BN118" i="3"/>
  <c r="BQ108" i="3"/>
  <c r="BR108" i="3" s="1"/>
  <c r="BQ118" i="3"/>
  <c r="BR118" i="3" s="1"/>
  <c r="BN121" i="3"/>
  <c r="BN142" i="3"/>
  <c r="BN143" i="3"/>
  <c r="BN144" i="3"/>
  <c r="BN145" i="3"/>
  <c r="BW142" i="3"/>
  <c r="BY142" i="3"/>
  <c r="BY143" i="3"/>
  <c r="BY144" i="3"/>
  <c r="BY145" i="3"/>
  <c r="BQ131" i="3"/>
  <c r="BR131" i="3" s="1"/>
  <c r="BP126" i="3"/>
  <c r="BP112" i="3" s="1"/>
  <c r="BQ142" i="3"/>
  <c r="BR142" i="3" s="1"/>
  <c r="BQ143" i="3"/>
  <c r="BR143" i="3" s="1"/>
  <c r="BQ144" i="3"/>
  <c r="BR144" i="3" s="1"/>
  <c r="BQ145" i="3"/>
  <c r="BR145" i="3" s="1"/>
  <c r="BW121" i="3"/>
  <c r="BY121" i="3"/>
  <c r="BW120" i="3"/>
  <c r="BY120" i="3"/>
  <c r="BZ120" i="3" s="1"/>
  <c r="BW117" i="3"/>
  <c r="BX117" i="3" s="1"/>
  <c r="BY117" i="3"/>
  <c r="BW119" i="3"/>
  <c r="BY119" i="3"/>
  <c r="BZ119" i="3" s="1"/>
  <c r="BY122" i="3"/>
  <c r="BZ122" i="3" s="1"/>
  <c r="BW118" i="3"/>
  <c r="BY118" i="3"/>
  <c r="BT118" i="3"/>
  <c r="BQ117" i="3"/>
  <c r="BR117" i="3" s="1"/>
  <c r="BQ122" i="3"/>
  <c r="BR122" i="3" s="1"/>
  <c r="BY91" i="3"/>
  <c r="BN106" i="3"/>
  <c r="BN104" i="3"/>
  <c r="BN108" i="3"/>
  <c r="BP86" i="3"/>
  <c r="BY107" i="3"/>
  <c r="BW107" i="3"/>
  <c r="BY104" i="3"/>
  <c r="BZ104" i="3" s="1"/>
  <c r="BW104" i="3"/>
  <c r="BV86" i="3"/>
  <c r="BY108" i="3"/>
  <c r="BW108" i="3"/>
  <c r="BY105" i="3"/>
  <c r="BW105" i="3"/>
  <c r="BY106" i="3"/>
  <c r="BW106" i="3"/>
  <c r="BQ91" i="3"/>
  <c r="BR91" i="3" s="1"/>
  <c r="BZ118" i="3" l="1"/>
  <c r="BV126" i="3"/>
  <c r="BV112" i="3" s="1"/>
  <c r="BZ107" i="3"/>
  <c r="BZ105" i="3"/>
  <c r="BZ121" i="3"/>
  <c r="BZ108" i="3"/>
  <c r="BZ143" i="3"/>
  <c r="BY131" i="3"/>
  <c r="BZ131" i="3" s="1"/>
  <c r="BZ145" i="3"/>
  <c r="BZ142" i="3"/>
  <c r="BZ144" i="3"/>
  <c r="BZ117" i="3"/>
  <c r="BZ106" i="3"/>
  <c r="BY86" i="3"/>
  <c r="BZ91" i="3"/>
  <c r="BY126" i="3" l="1"/>
  <c r="BY112" i="3" s="1"/>
  <c r="B67" i="3" l="1"/>
  <c r="BS65" i="3"/>
  <c r="BM65" i="3"/>
  <c r="BV62" i="3"/>
  <c r="BW62" i="3" s="1"/>
  <c r="BT62" i="3"/>
  <c r="BP62" i="3"/>
  <c r="BQ62" i="3" s="1"/>
  <c r="BR62" i="3" s="1"/>
  <c r="BN62" i="3"/>
  <c r="BG62" i="3"/>
  <c r="BZ62" i="3"/>
  <c r="BC62" i="3"/>
  <c r="AR62" i="3"/>
  <c r="AG62" i="3"/>
  <c r="BP61" i="3"/>
  <c r="AU61" i="3"/>
  <c r="BG61" i="3"/>
  <c r="AJ61" i="3"/>
  <c r="N61" i="3"/>
  <c r="BP57" i="3"/>
  <c r="AR57" i="3"/>
  <c r="BT57" i="3"/>
  <c r="BN57" i="3"/>
  <c r="BP56" i="3"/>
  <c r="AR56" i="3"/>
  <c r="BT56" i="3"/>
  <c r="BN56" i="3"/>
  <c r="BT55" i="3"/>
  <c r="BP55" i="3"/>
  <c r="BN55" i="3"/>
  <c r="BP46" i="3"/>
  <c r="BT46" i="3"/>
  <c r="BN46" i="3"/>
  <c r="BP45" i="3"/>
  <c r="AQ45" i="3"/>
  <c r="BT45" i="3"/>
  <c r="BV45" i="3"/>
  <c r="BN45" i="3"/>
  <c r="B42" i="3"/>
  <c r="BS40" i="3"/>
  <c r="BM40" i="3"/>
  <c r="G40" i="3"/>
  <c r="G10" i="3"/>
  <c r="BC61" i="3" l="1"/>
  <c r="AR45" i="3"/>
  <c r="BG45" i="3"/>
  <c r="AR46" i="3"/>
  <c r="BH46" i="3"/>
  <c r="BT61" i="3"/>
  <c r="G3" i="5"/>
  <c r="V61" i="3"/>
  <c r="BG57" i="3"/>
  <c r="BH57" i="3" s="1"/>
  <c r="BN61" i="3"/>
  <c r="BF61" i="3"/>
  <c r="BG55" i="3"/>
  <c r="BH55" i="3" s="1"/>
  <c r="BG56" i="3"/>
  <c r="BH56" i="3" s="1"/>
  <c r="BQ55" i="3"/>
  <c r="BR55" i="3" s="1"/>
  <c r="BW45" i="3"/>
  <c r="BX45" i="3" s="1"/>
  <c r="AR61" i="3"/>
  <c r="BH62" i="3"/>
  <c r="BQ56" i="3"/>
  <c r="BR56" i="3" s="1"/>
  <c r="BQ61" i="3"/>
  <c r="BR61" i="3" s="1"/>
  <c r="BQ46" i="3"/>
  <c r="BR46" i="3" s="1"/>
  <c r="BQ57" i="3"/>
  <c r="BR57" i="3" s="1"/>
  <c r="BP65" i="3"/>
  <c r="B113" i="3"/>
  <c r="B127" i="3"/>
  <c r="BY45" i="3"/>
  <c r="B41" i="3"/>
  <c r="B87" i="3"/>
  <c r="B66" i="3"/>
  <c r="BQ45" i="3"/>
  <c r="BR45" i="3" s="1"/>
  <c r="BV46" i="3"/>
  <c r="BV55" i="3"/>
  <c r="BV56" i="3"/>
  <c r="BV57" i="3"/>
  <c r="BV61" i="3"/>
  <c r="BF45" i="3"/>
  <c r="BP40" i="3"/>
  <c r="AG61" i="3"/>
  <c r="BV37" i="3"/>
  <c r="BW37" i="3" s="1"/>
  <c r="BT37" i="3"/>
  <c r="BP37" i="3"/>
  <c r="BQ37" i="3" s="1"/>
  <c r="BR37" i="3" s="1"/>
  <c r="BN37" i="3"/>
  <c r="BG37" i="3"/>
  <c r="BF37" i="3"/>
  <c r="BZ37" i="3" s="1"/>
  <c r="BC37" i="3"/>
  <c r="AR37" i="3"/>
  <c r="AG37" i="3"/>
  <c r="V37" i="3"/>
  <c r="BP26" i="3"/>
  <c r="BY26" i="3" s="1"/>
  <c r="BZ26" i="3" s="1"/>
  <c r="BV26" i="3"/>
  <c r="BP23" i="3"/>
  <c r="BT23" i="3"/>
  <c r="BV23" i="3"/>
  <c r="BP17" i="3"/>
  <c r="BT17" i="3"/>
  <c r="BV17" i="3"/>
  <c r="BP16" i="3"/>
  <c r="BT16" i="3"/>
  <c r="BV16" i="3"/>
  <c r="BP15" i="3"/>
  <c r="AU15" i="3"/>
  <c r="AU7" i="3" s="1"/>
  <c r="N15" i="3"/>
  <c r="B12" i="3"/>
  <c r="B11" i="3"/>
  <c r="BS10" i="3"/>
  <c r="G5" i="5" s="1"/>
  <c r="BM10" i="3"/>
  <c r="E5" i="5" s="1"/>
  <c r="BY23" i="3" l="1"/>
  <c r="BZ23" i="3" s="1"/>
  <c r="N7" i="3"/>
  <c r="E3" i="5" s="1"/>
  <c r="E10" i="5" s="1"/>
  <c r="BF15" i="3"/>
  <c r="BF7" i="3" s="1"/>
  <c r="H3" i="5"/>
  <c r="H10" i="5" s="1"/>
  <c r="BH61" i="3"/>
  <c r="F3" i="5"/>
  <c r="BH45" i="3"/>
  <c r="G4" i="5"/>
  <c r="G10" i="5" s="1"/>
  <c r="BW16" i="3"/>
  <c r="BB7" i="3"/>
  <c r="H4" i="5" s="1"/>
  <c r="BC17" i="3"/>
  <c r="AR16" i="3"/>
  <c r="BW17" i="3"/>
  <c r="BV65" i="3"/>
  <c r="F4" i="5"/>
  <c r="BQ26" i="3"/>
  <c r="BR26" i="3" s="1"/>
  <c r="BW26" i="3"/>
  <c r="BQ17" i="3"/>
  <c r="BQ16" i="3"/>
  <c r="AR15" i="3"/>
  <c r="BV15" i="3"/>
  <c r="BV10" i="3" s="1"/>
  <c r="H5" i="5" s="1"/>
  <c r="BT15" i="3"/>
  <c r="AG15" i="3"/>
  <c r="BC16" i="3"/>
  <c r="BW23" i="3"/>
  <c r="BN15" i="3"/>
  <c r="BP10" i="3"/>
  <c r="F5" i="5" s="1"/>
  <c r="AR17" i="3"/>
  <c r="BQ15" i="3"/>
  <c r="BF17" i="3"/>
  <c r="BQ23" i="3"/>
  <c r="BR23" i="3" s="1"/>
  <c r="BY65" i="3"/>
  <c r="BY61" i="3"/>
  <c r="BZ61" i="3" s="1"/>
  <c r="BW61" i="3"/>
  <c r="BY46" i="3"/>
  <c r="BW46" i="3"/>
  <c r="BV40" i="3"/>
  <c r="BZ45" i="3"/>
  <c r="BY57" i="3"/>
  <c r="BZ57" i="3" s="1"/>
  <c r="BW57" i="3"/>
  <c r="BY55" i="3"/>
  <c r="BZ55" i="3" s="1"/>
  <c r="BW55" i="3"/>
  <c r="BY56" i="3"/>
  <c r="BZ56" i="3" s="1"/>
  <c r="BW56" i="3"/>
  <c r="BC15" i="3"/>
  <c r="BY16" i="3"/>
  <c r="BY17" i="3"/>
  <c r="BZ17" i="3" s="1"/>
  <c r="BH37" i="3"/>
  <c r="BN16" i="3"/>
  <c r="BN17" i="3"/>
  <c r="BN23" i="3"/>
  <c r="BN26" i="3"/>
  <c r="BT26" i="3"/>
  <c r="BY15" i="3" l="1"/>
  <c r="F10" i="5"/>
  <c r="I3" i="5"/>
  <c r="E8" i="5" s="1"/>
  <c r="BZ16" i="3"/>
  <c r="BW15" i="3"/>
  <c r="BX15" i="3" s="1"/>
  <c r="BZ15" i="3"/>
  <c r="BZ46" i="3"/>
  <c r="BY40" i="3"/>
  <c r="F8" i="5" l="1"/>
  <c r="I7" i="5"/>
  <c r="G8" i="5"/>
  <c r="E7" i="5"/>
  <c r="H8" i="5"/>
  <c r="G7" i="5"/>
  <c r="BY10" i="3"/>
  <c r="I5" i="5" s="1"/>
  <c r="H9" i="5" s="1"/>
  <c r="H7" i="5"/>
  <c r="F7" i="5"/>
  <c r="F9" i="5" l="1"/>
  <c r="G9" i="5"/>
  <c r="E9" i="5"/>
  <c r="I9" i="5"/>
  <c r="BR16" i="3" l="1"/>
  <c r="BR15" i="3"/>
  <c r="BR17" i="3"/>
  <c r="BG17" i="3"/>
  <c r="V17" i="3"/>
  <c r="BH15" i="3"/>
  <c r="V16" i="3"/>
  <c r="BH16" i="3"/>
  <c r="V15" i="3"/>
  <c r="BH17" i="3" l="1"/>
  <c r="BG7" i="3"/>
  <c r="I4" i="5" s="1"/>
  <c r="I8" i="5" s="1"/>
</calcChain>
</file>

<file path=xl/comments1.xml><?xml version="1.0" encoding="utf-8"?>
<comments xmlns="http://schemas.openxmlformats.org/spreadsheetml/2006/main">
  <authors>
    <author>Familia</author>
    <author>Carlos Hernando Sandoval Mora</author>
    <author>familia sandovalgom</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M28" authorId="1" shapeId="0">
      <text>
        <r>
          <rPr>
            <b/>
            <sz val="9"/>
            <color indexed="81"/>
            <rFont val="Tahoma"/>
          </rPr>
          <t>Carlos Hernando Sandoval Mora:</t>
        </r>
        <r>
          <rPr>
            <sz val="9"/>
            <color indexed="81"/>
            <rFont val="Tahoma"/>
          </rPr>
          <t xml:space="preserve">
Modificación aprobada con memorando 20215000155163
Fecha: 25-10-2021</t>
        </r>
      </text>
    </comment>
    <comment ref="F33" authorId="1" shapeId="0">
      <text>
        <r>
          <rPr>
            <b/>
            <sz val="9"/>
            <color indexed="81"/>
            <rFont val="Tahoma"/>
            <charset val="1"/>
          </rPr>
          <t>Carlos Hernando Sandoval Mora:</t>
        </r>
        <r>
          <rPr>
            <sz val="9"/>
            <color indexed="81"/>
            <rFont val="Tahoma"/>
            <charset val="1"/>
          </rPr>
          <t xml:space="preserve">
Modificación aprobada con memorando 20215000123993
Fecha: 17-08-2021</t>
        </r>
      </text>
    </comment>
    <comment ref="F34" authorId="1" shapeId="0">
      <text>
        <r>
          <rPr>
            <b/>
            <sz val="9"/>
            <color indexed="81"/>
            <rFont val="Tahoma"/>
            <charset val="1"/>
          </rPr>
          <t>Carlos Hernando Sandoval Mora:</t>
        </r>
        <r>
          <rPr>
            <sz val="9"/>
            <color indexed="81"/>
            <rFont val="Tahoma"/>
            <charset val="1"/>
          </rPr>
          <t xml:space="preserve">
Modificación aprobada con memorando 20215000123993
Fecha: 17-08-2021</t>
        </r>
      </text>
    </comment>
    <comment ref="F35" authorId="1" shapeId="0">
      <text>
        <r>
          <rPr>
            <b/>
            <sz val="9"/>
            <color indexed="81"/>
            <rFont val="Tahoma"/>
            <charset val="1"/>
          </rPr>
          <t>Carlos Hernando Sandoval Mora:</t>
        </r>
        <r>
          <rPr>
            <sz val="9"/>
            <color indexed="81"/>
            <rFont val="Tahoma"/>
            <charset val="1"/>
          </rPr>
          <t xml:space="preserve">
Modificación aprobada con memorando 20215000123993
Fecha: 17-08-2021</t>
        </r>
      </text>
    </comment>
    <comment ref="F36" authorId="1" shapeId="0">
      <text>
        <r>
          <rPr>
            <b/>
            <sz val="9"/>
            <color indexed="81"/>
            <rFont val="Tahoma"/>
            <charset val="1"/>
          </rPr>
          <t>Carlos Hernando Sandoval Mora:</t>
        </r>
        <r>
          <rPr>
            <sz val="9"/>
            <color indexed="81"/>
            <rFont val="Tahoma"/>
            <charset val="1"/>
          </rPr>
          <t xml:space="preserve">
Modificación aprobada con memorando 20215000123993
Fecha: 17-08-2021</t>
        </r>
      </text>
    </comment>
    <comment ref="H4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M50"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D50"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59" authorId="1" shapeId="0">
      <text>
        <r>
          <rPr>
            <b/>
            <sz val="9"/>
            <color indexed="81"/>
            <rFont val="Tahoma"/>
            <charset val="1"/>
          </rPr>
          <t>Carlos Hernando Sandoval Mora:</t>
        </r>
        <r>
          <rPr>
            <sz val="9"/>
            <color indexed="81"/>
            <rFont val="Tahoma"/>
            <charset val="1"/>
          </rPr>
          <t xml:space="preserve">
Modificación aprobada  a través de memo 20215000154483
Fecha: 21-10-2021</t>
        </r>
      </text>
    </comment>
    <comment ref="AD59"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X59" authorId="1" shapeId="0">
      <text>
        <r>
          <rPr>
            <b/>
            <sz val="9"/>
            <color indexed="81"/>
            <rFont val="Tahoma"/>
            <charset val="1"/>
          </rPr>
          <t>Carlos Hernando Sandoval Mora:</t>
        </r>
        <r>
          <rPr>
            <sz val="9"/>
            <color indexed="81"/>
            <rFont val="Tahoma"/>
            <charset val="1"/>
          </rPr>
          <t xml:space="preserve">
Modificación aprobada  a través de memo 20215000154483
Fecha: 21-10-2021</t>
        </r>
      </text>
    </comment>
    <comment ref="F61" authorId="1" shapeId="0">
      <text>
        <r>
          <rPr>
            <b/>
            <sz val="9"/>
            <color indexed="81"/>
            <rFont val="Tahoma"/>
            <charset val="1"/>
          </rPr>
          <t>Carlos Hernando Sandoval Mora:</t>
        </r>
        <r>
          <rPr>
            <sz val="9"/>
            <color indexed="81"/>
            <rFont val="Tahoma"/>
            <charset val="1"/>
          </rPr>
          <t xml:space="preserve">
Modificación aprobada con memorando 20215000123993
Fecha: 17-08-2021</t>
        </r>
      </text>
    </comment>
    <comment ref="M61" authorId="1" shapeId="0">
      <text>
        <r>
          <rPr>
            <b/>
            <sz val="9"/>
            <color indexed="81"/>
            <rFont val="Tahoma"/>
            <charset val="1"/>
          </rPr>
          <t>Carlos Hernando Sandoval Mora:</t>
        </r>
        <r>
          <rPr>
            <sz val="9"/>
            <color indexed="81"/>
            <rFont val="Tahoma"/>
            <charset val="1"/>
          </rPr>
          <t xml:space="preserve">
Modificación aprobada  a través de memo 20215000154483
Fecha: 21-10-2021</t>
        </r>
      </text>
    </comment>
    <comment ref="AX61" authorId="1" shapeId="0">
      <text>
        <r>
          <rPr>
            <b/>
            <sz val="9"/>
            <color indexed="81"/>
            <rFont val="Tahoma"/>
            <charset val="1"/>
          </rPr>
          <t>Carlos Hernando Sandoval Mora:</t>
        </r>
        <r>
          <rPr>
            <sz val="9"/>
            <color indexed="81"/>
            <rFont val="Tahoma"/>
            <charset val="1"/>
          </rPr>
          <t xml:space="preserve">
Modificación aprobada  a través de memo 20215000154483
Fecha: 21-10-2021</t>
        </r>
      </text>
    </comment>
    <comment ref="H68"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AD71"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V71"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80" authorId="1" shapeId="0">
      <text>
        <r>
          <rPr>
            <b/>
            <sz val="9"/>
            <color indexed="81"/>
            <rFont val="Tahoma"/>
            <family val="2"/>
          </rPr>
          <t>Carlos Hernando Sandoval Mora:</t>
        </r>
        <r>
          <rPr>
            <sz val="9"/>
            <color indexed="81"/>
            <rFont val="Tahoma"/>
            <family val="2"/>
          </rPr>
          <t xml:space="preserve">
Modificación aprobada con memorando  20215000084553
Fecha: 27-05-2021</t>
        </r>
      </text>
    </comment>
    <comment ref="AD80" authorId="1" shapeId="0">
      <text>
        <r>
          <rPr>
            <b/>
            <sz val="9"/>
            <color indexed="81"/>
            <rFont val="Tahoma"/>
            <family val="2"/>
          </rPr>
          <t>Carlos Hernando Sandoval Mora:</t>
        </r>
        <r>
          <rPr>
            <sz val="9"/>
            <color indexed="81"/>
            <rFont val="Tahoma"/>
            <family val="2"/>
          </rPr>
          <t xml:space="preserve">
Modificación aprobada con memorando  20215000084553
Fecha: 27-05-2021</t>
        </r>
      </text>
    </comment>
    <comment ref="M81"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K81"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X81"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82" authorId="1" shapeId="0">
      <text>
        <r>
          <rPr>
            <b/>
            <sz val="9"/>
            <color indexed="81"/>
            <rFont val="Tahoma"/>
            <family val="2"/>
          </rPr>
          <t>Carlos Hernando Sandoval Mora:</t>
        </r>
        <r>
          <rPr>
            <sz val="9"/>
            <color indexed="81"/>
            <rFont val="Tahoma"/>
            <family val="2"/>
          </rPr>
          <t xml:space="preserve">
Modificación aprobada con memorando  20215000084553
Fecha: 27-05-2021</t>
        </r>
      </text>
    </comment>
    <comment ref="AX82" authorId="1" shapeId="0">
      <text>
        <r>
          <rPr>
            <b/>
            <sz val="9"/>
            <color indexed="81"/>
            <rFont val="Tahoma"/>
            <family val="2"/>
          </rPr>
          <t>Carlos Hernando Sandoval Mora:</t>
        </r>
        <r>
          <rPr>
            <sz val="9"/>
            <color indexed="81"/>
            <rFont val="Tahoma"/>
            <family val="2"/>
          </rPr>
          <t xml:space="preserve">
Modificación aprobada con memorando  20215000084553
Fecha: 27-05-2021</t>
        </r>
      </text>
    </comment>
    <comment ref="H8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100"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G100"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M100"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105"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H11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2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G139"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139"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D139"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Z139"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G143" authorId="1" shapeId="0">
      <text>
        <r>
          <rPr>
            <b/>
            <sz val="9"/>
            <color indexed="81"/>
            <rFont val="Tahoma"/>
            <charset val="1"/>
          </rPr>
          <t>Carlos Hernando Sandoval Mora:</t>
        </r>
        <r>
          <rPr>
            <sz val="9"/>
            <color indexed="81"/>
            <rFont val="Tahoma"/>
            <charset val="1"/>
          </rPr>
          <t xml:space="preserve">
Modificación aprobada con memorando 20215000123993
Fecha: 17-08-2021</t>
        </r>
      </text>
    </comment>
    <comment ref="C148" authorId="3"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<sst xmlns="http://schemas.openxmlformats.org/spreadsheetml/2006/main" count="1780" uniqueCount="561">
  <si>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</si>
  <si>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</si>
  <si>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</si>
  <si>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</si>
  <si>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</si>
  <si>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</si>
  <si>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</si>
  <si>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</si>
  <si>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</si>
  <si>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</si>
  <si>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</si>
  <si>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</si>
  <si>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</si>
  <si>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</si>
  <si>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</si>
  <si>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</si>
  <si>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</si>
  <si>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</si>
  <si>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</si>
  <si>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</si>
  <si>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</si>
  <si>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</si>
  <si>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</si>
  <si>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</si>
  <si>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</si>
  <si>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</si>
  <si>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</si>
  <si>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</si>
  <si>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</si>
  <si>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</si>
  <si>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</si>
  <si>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</si>
  <si>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</si>
  <si>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</si>
  <si>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</si>
  <si>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</si>
  <si>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</si>
  <si>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</si>
  <si>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</si>
  <si>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</si>
  <si>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</si>
  <si>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</si>
  <si>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</si>
  <si>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</si>
  <si>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</si>
  <si>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</si>
  <si>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</si>
  <si>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</si>
  <si>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</si>
  <si>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</si>
  <si>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</si>
  <si>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</si>
  <si>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</si>
  <si>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</si>
  <si>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</si>
  <si>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</si>
  <si>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</si>
  <si>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</si>
  <si>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</si>
  <si>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</si>
  <si>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</si>
  <si>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</si>
  <si>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</si>
  <si>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</si>
  <si>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</si>
  <si>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</si>
  <si>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</si>
  <si>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</si>
  <si>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</si>
  <si>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</si>
  <si>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</si>
  <si>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</si>
  <si>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</si>
  <si>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</si>
  <si>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</si>
  <si>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</si>
  <si>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</si>
  <si>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</si>
  <si>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</si>
  <si>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</si>
  <si>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</si>
  <si>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</si>
  <si>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</si>
  <si>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</si>
  <si>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</si>
  <si>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</si>
  <si>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</si>
  <si>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</si>
  <si>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</si>
  <si>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</si>
  <si>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</si>
  <si>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</si>
  <si>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</si>
  <si>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</si>
  <si>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</si>
  <si>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</si>
  <si>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</si>
  <si>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</si>
  <si>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</si>
  <si>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</si>
  <si>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</si>
  <si>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</si>
  <si>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</si>
  <si>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</si>
  <si>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</si>
  <si>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</si>
  <si>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</si>
  <si>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</si>
  <si>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</si>
  <si>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</si>
  <si>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</si>
  <si>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</si>
  <si>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</si>
  <si>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</si>
  <si>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</si>
  <si>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</si>
  <si>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</si>
  <si>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</si>
  <si>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</si>
  <si>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</si>
  <si>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</si>
  <si>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</si>
  <si>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</si>
  <si>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</si>
  <si>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</si>
  <si>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</si>
  <si>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</si>
  <si>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</si>
  <si>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</si>
  <si>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</si>
  <si>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</si>
  <si>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</si>
  <si>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</si>
  <si>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</si>
  <si>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</si>
  <si>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</si>
  <si>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</si>
  <si>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</si>
  <si>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</si>
  <si>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</si>
  <si>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</si>
  <si>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</si>
  <si>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</si>
  <si>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</si>
  <si>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</si>
  <si>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</si>
  <si>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</si>
  <si>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</si>
  <si>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</si>
  <si>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</si>
  <si>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</si>
  <si>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</si>
  <si>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</si>
  <si>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</si>
  <si>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</si>
  <si>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</si>
  <si>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</si>
  <si>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</si>
  <si>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</si>
  <si>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</si>
  <si>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</si>
  <si>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</si>
  <si>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</si>
  <si>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</si>
  <si>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</si>
  <si>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</si>
  <si>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</si>
  <si>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</si>
  <si>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</si>
  <si>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</si>
  <si>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</si>
  <si>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</si>
  <si>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</si>
  <si>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</si>
  <si>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</si>
  <si>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</si>
  <si>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</si>
  <si>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</si>
  <si>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</si>
  <si>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</si>
  <si>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</si>
  <si>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</si>
  <si>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</si>
  <si>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</si>
  <si>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</si>
  <si>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</si>
  <si>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</si>
  <si>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</si>
  <si>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</si>
  <si>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</si>
  <si>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</si>
  <si>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</si>
  <si>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</si>
  <si>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</si>
  <si>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</si>
  <si>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</si>
  <si>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</si>
  <si>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</si>
  <si>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</si>
  <si>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</si>
  <si>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</si>
  <si>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</si>
  <si>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</si>
  <si>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</si>
  <si>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</si>
  <si>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</si>
  <si>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</si>
  <si>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</si>
  <si>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</si>
  <si>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</si>
  <si>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</si>
  <si>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</si>
  <si>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</si>
  <si>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</si>
  <si>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</si>
  <si>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</si>
  <si>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</si>
  <si>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</si>
  <si>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</si>
  <si>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</si>
  <si>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</si>
  <si>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</si>
  <si>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</si>
  <si>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</si>
  <si>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</si>
  <si>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</si>
  <si>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</si>
  <si>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</si>
  <si>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</si>
  <si>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</si>
  <si>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</si>
  <si>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</si>
  <si>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</si>
  <si>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</si>
  <si>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</si>
  <si>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</si>
  <si>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</si>
  <si>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</si>
  <si>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</si>
  <si>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</si>
  <si>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</si>
  <si>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</si>
  <si>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</si>
  <si>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</si>
  <si>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</si>
  <si>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</si>
  <si>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</si>
  <si>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</si>
  <si>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</si>
  <si>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</si>
  <si>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</si>
  <si>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</si>
  <si>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</si>
  <si>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</si>
  <si>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</si>
  <si>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</si>
  <si>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</si>
  <si>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</si>
  <si>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MIPG</t>
  </si>
  <si>
    <t>Capacitación en Redacción y ortografía</t>
  </si>
  <si>
    <t>No. capacitaciones/No. capacitaciones programadas</t>
  </si>
  <si>
    <t>Yesid Caicedo</t>
  </si>
  <si>
    <t>Conmemoración día de la mujer</t>
  </si>
  <si>
    <t>Conmemoración día del Hombre</t>
  </si>
  <si>
    <t>Actividades de vacaciones Recreativas con hijos de servidores</t>
  </si>
  <si>
    <t>Realizar actividades de recreación y esparcimiento laboral</t>
  </si>
  <si>
    <t>Celebración día de la familia en coordinación con la Caja de Compensación</t>
  </si>
  <si>
    <t>Atención a los pre-pensionados, en cordinación con el DASCD (sujeto a la programación del DASCD)</t>
  </si>
  <si>
    <t>Recorridos por los entornos culturales destacados por el IDPC</t>
  </si>
  <si>
    <t>Juegos deportivos distritales (sujeto a la programación del DASCD)</t>
  </si>
  <si>
    <t>Torneo interno de Bolos</t>
  </si>
  <si>
    <t>Reuniones del equipo directivo y estratégico del IDPC para hacer seguimiento al clima organizacional.</t>
  </si>
  <si>
    <t>Cierre de Gestión</t>
  </si>
  <si>
    <t>1 Capacitación (Lista de Asistencia)</t>
  </si>
  <si>
    <t xml:space="preserve">ROCIO VIVAS </t>
  </si>
  <si>
    <t xml:space="preserve">Capacitar al Comité Paritario de Seguridad y Salud en el Trabajo </t>
  </si>
  <si>
    <t xml:space="preserve">Capacitar al Comité Convivencia Laboral </t>
  </si>
  <si>
    <t>Divulgación de política del SG-SST.</t>
  </si>
  <si>
    <t xml:space="preserve">Actualización de matriz legal. </t>
  </si>
  <si>
    <t>Diseñar y divulgar folletos digitales  de promocion y prevencion para todos los colaboradores</t>
  </si>
  <si>
    <t>Investigar los incidentes y accidentes que ocurran durante la vigencia  (Sugeto a ocurrencia)</t>
  </si>
  <si>
    <t xml:space="preserve">Realizar - semana de la salud </t>
  </si>
  <si>
    <t>Promover pausas activas.</t>
  </si>
  <si>
    <t>Realizar seguimiento a los resultados de los examenes ocupaciales  emitidos en el diagnostico entregado por  IPS.</t>
  </si>
  <si>
    <t xml:space="preserve">Plan de Emergencias y Contingencias </t>
  </si>
  <si>
    <t>Realizar el  seguimiento a medidas preventivas y correctivas.</t>
  </si>
  <si>
    <t xml:space="preserve">Realizar inspecciones de botiquines y equipos de emergencia </t>
  </si>
  <si>
    <t>Actualizar los planes de emergencia de cada una de las sedes del IDPC .</t>
  </si>
  <si>
    <t>No. Capacitaciones realizadas/No. capacitaciones programadas</t>
  </si>
  <si>
    <t>No. actividades realizadas/No. actividades programadas</t>
  </si>
  <si>
    <t>Talento Humano</t>
  </si>
  <si>
    <t>Oficinas, muebles de oficina</t>
  </si>
  <si>
    <t>Equipos de computo, de comunicaciones</t>
  </si>
  <si>
    <t>Ofertas y/o promociones divulgadas mediante correos electrónicos</t>
  </si>
  <si>
    <t>Un mensaje conmemorativo</t>
  </si>
  <si>
    <t>2 recorridos por los entornos culturales destacados por el IDPC</t>
  </si>
  <si>
    <t>Conmemoración del día del Conductor  (sujeto a la programación del DASCD)</t>
  </si>
  <si>
    <t>Un conmemoración del día de la Secretaria (o)</t>
  </si>
  <si>
    <t>Conmemoración día de la Secretaria (o) (sujeto a la programación del DASCD)</t>
  </si>
  <si>
    <t>Una conmemoración del día del conductor.</t>
  </si>
  <si>
    <t>Una semana (3 días) de vacaciones recreativas</t>
  </si>
  <si>
    <t xml:space="preserve"> Celebración día del Amor y Amistad</t>
  </si>
  <si>
    <t>Una actividad de celebración del día del amor y la amistad</t>
  </si>
  <si>
    <t>4 actividades de recreación y esparcimiento laboral</t>
  </si>
  <si>
    <t>1 actividad navideña</t>
  </si>
  <si>
    <t xml:space="preserve">Realizar actividades para la celebración de la navidad </t>
  </si>
  <si>
    <t>2 celebraciones del día de la familia</t>
  </si>
  <si>
    <t>1 socialización a prepensionados de la actividad a realizarse por parte del DASCD</t>
  </si>
  <si>
    <t>3 Capacitaciones (Lista de Asistencia)</t>
  </si>
  <si>
    <t>1 socialización del cronograma del torneo de bolos</t>
  </si>
  <si>
    <t>2 reuniones del equipo directivo y estratégico (invitación y/o lista de asistencia)</t>
  </si>
  <si>
    <t>Realizar seguimiento al Plan de Vacantes y Prevision de Recursos Humanos</t>
  </si>
  <si>
    <t>4 seguimientos en Comisión de Personal (acta de comité)</t>
  </si>
  <si>
    <t>No. seguimientos realizados /No. seguimientos programadas</t>
  </si>
  <si>
    <t>No. sedes inspeccionadas/No. sedes del IDPC</t>
  </si>
  <si>
    <t xml:space="preserve"> 2 informes de seguimiento a medidas correctivas, donde se especifica cada una de las sedes y areas a mejorar (acta de visita) </t>
  </si>
  <si>
    <t xml:space="preserve">No. seguimientos realizados/No.seguimientos programados </t>
  </si>
  <si>
    <t xml:space="preserve">Conformar brigada de emergencia </t>
  </si>
  <si>
    <t>Una brigada de emergencias conformada</t>
  </si>
  <si>
    <t>Una brigada conformada</t>
  </si>
  <si>
    <t>Capacitar a los colaboradores del IDPC en la prevención y atención de riesgos y emergencias</t>
  </si>
  <si>
    <t>Una capacitación en prevención y atención de emergencias</t>
  </si>
  <si>
    <t>No. capacitaciones realizadas/No. capacitaciones programadas</t>
  </si>
  <si>
    <t>Capacitar a la Brigada de Emergencias</t>
  </si>
  <si>
    <t>6 capacitaciones a la Brigada de Emergencias</t>
  </si>
  <si>
    <t xml:space="preserve">3  inspecciones a botiquines y equipos de emergencia </t>
  </si>
  <si>
    <t>No. inspecciones realizadas/No. inspecciones programadas</t>
  </si>
  <si>
    <t>Divulgación, ejecución y evaluación  de un simulacros de evacuación.</t>
  </si>
  <si>
    <t>Un simulacro de evacuación realizado (informe ARL)</t>
  </si>
  <si>
    <t>Un informe de evaluación del simulacro</t>
  </si>
  <si>
    <t xml:space="preserve">7 planes de emergencias (1 por sede) </t>
  </si>
  <si>
    <t>No. planes realizadas y/o actualizados/No. planes programados</t>
  </si>
  <si>
    <t>Capacitar a los integrantes del comité de gestión y desempeño en temas relacionados al comité de emergencias (sujeto a programación agenda del Comité)</t>
  </si>
  <si>
    <t>2 capacitaciones</t>
  </si>
  <si>
    <t xml:space="preserve">Actualizar la matriz para la identificación de peligros y valoración de riesgos. </t>
  </si>
  <si>
    <t xml:space="preserve">7 matrices de riesgos </t>
  </si>
  <si>
    <t>No. matrices realizadas y/o actualizadas/No. matrices programados</t>
  </si>
  <si>
    <t>2 informes de las inspecciones realizadas</t>
  </si>
  <si>
    <t>2 informes de seguimiento a las inspecciones realizadas</t>
  </si>
  <si>
    <t>No. seguimientos inspecciones realizadas/No. seguimientos inspecciones programadas</t>
  </si>
  <si>
    <t>Realizar el  inventario de los elementos de seguridad que posee el Instituto. (extintores, red contra incendios camillas, botiquín de primeros auxilios, etc.)</t>
  </si>
  <si>
    <t>2 inventarios</t>
  </si>
  <si>
    <t>No. inventarios realizados/No. inventarios programados</t>
  </si>
  <si>
    <t>2 capacitaciones realizadas (lista de Asistencia)</t>
  </si>
  <si>
    <t>No. Divulgaciones ejecutadas/No. Divulaciones programadas</t>
  </si>
  <si>
    <t xml:space="preserve">Una Matriz Actualizada </t>
  </si>
  <si>
    <t>4 folletos divulgados  (correos-  intranet)</t>
  </si>
  <si>
    <t>No. Divulgaciones ejecutadas/No. Divulgaciones  programadas</t>
  </si>
  <si>
    <t>No.mediciones ejecutadas/No. mediciones  programadas</t>
  </si>
  <si>
    <t>2 Divugaciones, (correos - publicacion intranet)</t>
  </si>
  <si>
    <t>No.Divulgaciones /No. Divulgaciones  programadas</t>
  </si>
  <si>
    <t xml:space="preserve">Un plan de capacitación firmado y aprobado por la ARL </t>
  </si>
  <si>
    <t xml:space="preserve">Plan de capacitación y actividades del SG-SST para el 2021, en  compañía con la ARL </t>
  </si>
  <si>
    <t xml:space="preserve"> Un Plan de capacitacion aprobado </t>
  </si>
  <si>
    <t>2 capacitaciones realizadas (lista asistencia)</t>
  </si>
  <si>
    <t>2 capacitaciones realizadas(lista de asistencia)</t>
  </si>
  <si>
    <t>Realizar Capacitaciones de inducción y re inducción en el SG-SST</t>
  </si>
  <si>
    <t>2 divulgaciones(correos, polita en la intranet)</t>
  </si>
  <si>
    <t xml:space="preserve">Socializar el plan de trabajo de SST para la viegencia 2021 al COPASST. </t>
  </si>
  <si>
    <t>Una socialización del plan de trabajo (lista de asistencia)</t>
  </si>
  <si>
    <t xml:space="preserve">Un Plan de trabajo socializado </t>
  </si>
  <si>
    <t>Un semana de la salud (Correos de invitación y/o listas de asistencia)</t>
  </si>
  <si>
    <t xml:space="preserve">6 Pausas Activas </t>
  </si>
  <si>
    <t>No.pausas ejecutadas/No. de pausas  programadas</t>
  </si>
  <si>
    <t xml:space="preserve"> Divulgar la política para la prevención de sustancias psicoactivas.</t>
  </si>
  <si>
    <t>2 Divulgaciones, (correos - publicacion intranet)</t>
  </si>
  <si>
    <t>Divulgar la  política para la prevención del acoso laboral.</t>
  </si>
  <si>
    <t>Informe resultados examenes ocupacionales</t>
  </si>
  <si>
    <t>Un Informe resultados examenes ocupacionales</t>
  </si>
  <si>
    <t>2 Capacitaciones</t>
  </si>
  <si>
    <t>Un informe</t>
  </si>
  <si>
    <t>Informe de actividades de trabajo en altura</t>
  </si>
  <si>
    <t>Verificar los certificados de los colaboradores que realizan actividades de trabajo en altura</t>
  </si>
  <si>
    <t>Informe de condiciones de salud de los contratistas del IDPC.</t>
  </si>
  <si>
    <t>Verificar con el apoyo de la oficina juridica que los examenes ocupacionalesde los contratistas del IDPC esten actualizados y vigentes, con el fin de establecer un diagnóstico de condiciones de salud.</t>
  </si>
  <si>
    <t xml:space="preserve">Un informe FURAT - Investigaciones de accidentes </t>
  </si>
  <si>
    <t>No.actividades ejecutadas en la semana/No. actividadres  programadas en la semana</t>
  </si>
  <si>
    <t xml:space="preserve">Programacion - invitacion </t>
  </si>
  <si>
    <t>Programar  exámenes ocupacionales (sugetos a necesidad)</t>
  </si>
  <si>
    <t xml:space="preserve">No. examenes de ingreso o retiro realizadas /No.  examenes de ingreso o retiro programados </t>
  </si>
  <si>
    <t>Una socialización de la invitación para participar en los juegos deportivos distritales</t>
  </si>
  <si>
    <t xml:space="preserve"> Capacitación en Actualización normativa</t>
  </si>
  <si>
    <t>Capacitación en Trabajo en equipo</t>
  </si>
  <si>
    <t>Capacitación en Contratación</t>
  </si>
  <si>
    <t>Capacitación en Seguridad de la Información</t>
  </si>
  <si>
    <t>Capacitación en Gestión Ambiental PIGA</t>
  </si>
  <si>
    <t>Capacitación en Gestión Presupuestal y Eficiencia del Gasto</t>
  </si>
  <si>
    <t>Capacitación en Herramientas ofimáticas</t>
  </si>
  <si>
    <t xml:space="preserve">Capacitación en Participación ciudadana </t>
  </si>
  <si>
    <t xml:space="preserve">Capacitación en Prevención del Acoso Laboral </t>
  </si>
  <si>
    <t>Capacitación en Transparencia y Acceso a la Información Pública</t>
  </si>
  <si>
    <t>Capacitación en Gobernanza para la paz</t>
  </si>
  <si>
    <t>Capacitación en Gestión del Conocimiento</t>
  </si>
  <si>
    <t>Capacitación en Creación de Valor Publico</t>
  </si>
  <si>
    <t>Capacitación en Gestión Documental</t>
  </si>
  <si>
    <t>Capacitación en Apropiación y uso de las TIC´s</t>
  </si>
  <si>
    <t>Capacitación en Derechos Sindicales</t>
  </si>
  <si>
    <t>Capacitación en Código Único Disciplinario</t>
  </si>
  <si>
    <t>1 evento y/o actividad de cierre de gestión</t>
  </si>
  <si>
    <t>Un Informe de cumplimiento de actividades emitido por OAP.</t>
  </si>
  <si>
    <t>Actualizar el 100% de la información producida en el periodo (sin incluir nómina).</t>
  </si>
  <si>
    <t>Actualizar el procedimiento de vinculaciones revisado de acuerdo con requerimientos y necesidades del Instituto.</t>
  </si>
  <si>
    <t>Procedimiento ajustado de acuerdo con las necesidades del Instituto.</t>
  </si>
  <si>
    <t>Elaborar el tablero de control para la gestión del talento humano.</t>
  </si>
  <si>
    <t>Elaborar el informe de resultados del clima laboral.</t>
  </si>
  <si>
    <t>Informe de resultados de clima laboral elaborado y socializado en el Comité Institucional de Gestión y Desempeño.</t>
  </si>
  <si>
    <t>Identificar en el SEVCOM las necesidades de desarrollo de las competencias directivas y gerenciales en los directivos del Instituto.</t>
  </si>
  <si>
    <t>1 documento con las necesidades de desarrollo de competencias directivas y gerenciales de los directivos del Instituto Identificadas .</t>
  </si>
  <si>
    <t>Identificar las razones por las cuales los servidores se retiran del Instituto.</t>
  </si>
  <si>
    <t>1 documento con las  las razones por las que los servidores se retiran del Instituto identificadas (en caso de existir retiros).</t>
  </si>
  <si>
    <t>Elaborar y ejecutar propuesta de plan de trabajo para la implementación de los programas.</t>
  </si>
  <si>
    <t xml:space="preserve">Elaborar un repositorio de conocimiento para el 40% de las dependencias identificado, definido, formalizado, socializado y divulgado. </t>
  </si>
  <si>
    <t>Repositorio de conocimiento para el 40% de las dependencias identificado, definido, formalizado, socializado y divulgado. (Acta).</t>
  </si>
  <si>
    <t>Socializar el diagnostico de la implementación de la política de integridad.</t>
  </si>
  <si>
    <t>Diagnóstico socializado</t>
  </si>
  <si>
    <t>Socializar y analizar el diagnóstico de implementación de la política de integridad.</t>
  </si>
  <si>
    <t>Propuesta de trabajo para el entendimiento de los valores diseñada y presentada al Comité Institucional de Gestión y Desempeño.</t>
  </si>
  <si>
    <t>Revisar la Política de Conflictos de Interés y formatos asociados.</t>
  </si>
  <si>
    <t>Documento de Política de Conflictos de Interés y formatos asociados actualizados y publicados.</t>
  </si>
  <si>
    <t xml:space="preserve">Solicitar a los servidores la presentación de la declaración de bienes y rentas. </t>
  </si>
  <si>
    <t>Documento de análisis y recomendaciones de los instrumentos evaluados incluyendo la opción propuesta para su implementación.</t>
  </si>
  <si>
    <t>Elaborar, aprobar y ejecutar el Plan estratégico de Talento Humano de la vigencia.</t>
  </si>
  <si>
    <t>No. actividades realizadas/ No. actividades programadas</t>
  </si>
  <si>
    <t>No. actualizaciones en Sideap/ No. situaciones advas presentadas</t>
  </si>
  <si>
    <t>2 informes donde se evidencia que el 100% de la información esté registrada en SIDEAP.</t>
  </si>
  <si>
    <t>Un procedimiento actualizado</t>
  </si>
  <si>
    <t>Un tablero de control de  talento humano elaborado.</t>
  </si>
  <si>
    <t>Un tablero de control de  talento humano</t>
  </si>
  <si>
    <t>Un informe de resultados</t>
  </si>
  <si>
    <t>Un documento</t>
  </si>
  <si>
    <t>Un repositorio</t>
  </si>
  <si>
    <t>No. socializaciones realizadas / No. Socializaciones programadas</t>
  </si>
  <si>
    <t>Una política actualizada</t>
  </si>
  <si>
    <t>No. de servidores que actualizaron/ No. de servidores de planta obligados a presentar</t>
  </si>
  <si>
    <t>Formular y ejecutar el plan de trabajo de integridad para la vigencia 2021. (Incluida la propuesta de trabajo para el entendimiento de los valores).</t>
  </si>
  <si>
    <t>Plan de trabajo definido para la vigencia ejecutado. (Incluida la propuesta de trabajo para el entendimiento de los valores).</t>
  </si>
  <si>
    <t>2 Informes de sedes inspeccionadas (Donde se documenten las recomendaciones impartidas por la ARL o responsable de SST, informando al responsable de la administración y mantenimiento de la infrestructura fìsica de la entidad, para que sea incluído y tenido en cuenta en la formulación del plan de mantenimiento preventivo)</t>
  </si>
  <si>
    <t>Inspecciones locativas a cada una de las sedes (Documentar las recomendaciones impartidas por la ARL o responsable de SST, informando al responsable de la administración y mantenimiento de la infraestructura fìsica de la entidad, para que sea incluído y tenido en cuenta en la formulación del plan de mantenimiento preventivo)</t>
  </si>
  <si>
    <t>En coordinación con el Grupo de Participación Ciudadana, se concertó cambiar la fecha de realización del Taller, para el mes de abril de 2021.</t>
  </si>
  <si>
    <t>En coordinación con el Grupo de Gestión Documental, se llevó a cabo la Capacitación en Gestión Documental "Gestión del Cambio"
evidencias: se adjunta correo de invitación y lista de asistencia</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</si>
  <si>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</si>
  <si>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Con el apoyo del DASCD, se ha invitado a los colaboradores del IDPC a participar de los eventos y promociones ofertados por ellos, También se permitió la visita comercial de PriceSmart, entre otros. 
Evidencia: correo de invitación de actividades de carrera de observaciones, juegos distritales, invitación a charlas y talleres virtuales.</t>
  </si>
  <si>
    <t xml:space="preserve">Con el Apoyo de Compensar, se entregaron a los hombres que asistieron presencialmente al Instituto un detalle. </t>
  </si>
  <si>
    <t>Con el apoyo de la ARL, se realizó el 11 de marzo de 2021, se llevó a cabo una sesión de Pausa Activa para todos los colaboradores y colaboradoras del IDPC.
Evidencias: se adjunta lista de asisitencia y correo de invitación.</t>
  </si>
  <si>
    <t xml:space="preserve">Se realizan las inspecciones a las sedes del IDPC, Casa Cadel y Centro de Documentación </t>
  </si>
  <si>
    <t>Se realiza convocatoria  de la brigada del Instituto y se inscriben de manera voluntaria 15 participantes como se evidencia en los correos, donde manifiestan su participación  enviando sus hojas de vida actualizada 
evidencias:</t>
  </si>
  <si>
    <t xml:space="preserve">Se realizan las inspecciones a botiquines, Casa Cdel, Genoveva  y Centro Documentación 
Evidencias: </t>
  </si>
  <si>
    <t xml:space="preserve">Se actualiza el plan de emergencias de casa cadel  de acuerdo a los traslados realizados en el mes de MARZO 
Evidencias: </t>
  </si>
  <si>
    <t xml:space="preserve">se realiza inventario de los equipo de emergecia que posee el Instituto en el mes de marzo 
Evidencia: </t>
  </si>
  <si>
    <t xml:space="preserve">se firma plan de trabajo con ARL este es socializado ante el copasst. y se realiza seguimiento y modificaciones de acuerdo a la necesidad de la entidad </t>
  </si>
  <si>
    <t xml:space="preserve">Se realizo una capacitaciones para funcionarios y contratistas el dia 12 y 18 de febrero  de induccion y reinduccion del SGSST.          Evidencia : lista de asistencia                          </t>
  </si>
  <si>
    <t xml:space="preserve">la politica esta publicada en la intranet en el micrositio de talento humano. de acuerdo a la socializacion de la misma ante el COPASST </t>
  </si>
  <si>
    <t>Se socializa el plan de trabajo ante el comite  Evidencia: acta</t>
  </si>
  <si>
    <t>El 26 de febrero se hace la socializacion del boletin de Autocuidado                         Evidencia: boletin laboral</t>
  </si>
  <si>
    <t xml:space="preserve">se realiza la pausa activa de manera virtual el dia 11de marzo  Evidencia: invitación - lista de asistencia </t>
  </si>
  <si>
    <t xml:space="preserve">Esta politica se encuentra divulgada en intranet en el micrositio de talento humano </t>
  </si>
  <si>
    <t>Esta politica fue firmada por el Director el dia 8 de abril</t>
  </si>
  <si>
    <t xml:space="preserve">los examenes medicos ocupacionales se realizaron en el mes de octubre 2020 a la fecha no se realiza programacion alguna de examenes para 2021 estos estan sujetos a necesidad </t>
  </si>
  <si>
    <t xml:space="preserve">se anexa informe de condiciones medicas de la pobacion trabajadora de acuerdo a diagnostico de la IPS </t>
  </si>
  <si>
    <t xml:space="preserve">Se realiza campaña y capacitación de Orden y Aseo  
Evidencia: lista de asistencia invitaciones a participar de la campaña </t>
  </si>
  <si>
    <t>Se observa evidencia suficiente de la ejecución de la actividad</t>
  </si>
  <si>
    <t>El 26 de febrero de 2021, se llevó a cabo la sesión de Comisión de Personal, en la cual se efectuó el seguimiento al plan de vacantes.</t>
  </si>
  <si>
    <t>Reporte Cualitativo:  Con la colabración del DASCD, el 25 de febrero de 2021 se presentó a la Dirección General del IDPC, el informe con los resultados de la medición del Clima Organizacional 2020.
Evidencias: Citación reunión. Lista de Asistencia e Informe.</t>
  </si>
  <si>
    <t>El 26 de marzo, se reunió el Grupo de Gestores de Integridad, allí se definió el plan de trabajo para el 2021.  el cual inicia su ejecución a partir de mayo de 2021.
Se adjunta, acta de reunión donde se encuentra el plan de trabajo,</t>
  </si>
  <si>
    <t>El 26 de marzo, se reunió el Grupo de Gestores de Integridad. Allí se socializó la herramienta y diagnóstico de la implementación de la política de integridad en el IDPC.
evidencia: Acta de reunión del grupo de gestores</t>
  </si>
  <si>
    <t>El 26 de marzo, se reunión el Grupo de Gestores de Integridad, allí se definió la propuesta de trabajo para el entendimiento de los valores en la vigencia 2021. Es preciso aclarar que este plan de trabajo lo formula el Grupo de Gestores de Integridad, según lo establecido en la Resolución No- 369 de 2018"Por medio de la cual se adoptó el Código de Integridad del IDPC y se dictan otras disposiciones". En ese sentido, por error en la formulación del MIPG, se indicó que debía ser llevado ante el Comité de Gestión y Desarrollo, gestión no requerida para la presente actividad.
Se adjunta acta de reunión donde se evidencian las propuestas de plan de trabajo</t>
  </si>
  <si>
    <t xml:space="preserve"> </t>
  </si>
  <si>
    <t>Se debe formular el plan de trabajo y  tramitar de manera anticipada los ajustes en la programación con la justificación correspondiente, teniendo en cuenta los obstaculosu observaciones identificadas en el desarrollo de las actividades</t>
  </si>
  <si>
    <r>
      <t xml:space="preserve">En coordinación con la Oficina de Comunicaciones se envío mensaje de conmemoración del día de la mujer. Así mismo, se participó en un acto de conmemoración del día de la mujer con la Secretaría Distrital de Cultura y el Ministerio de Cultura. Con el Apoyo de Compensar, se entregaron a las mujeres que asistieron presencialmente al Instituto un detalle.
</t>
    </r>
    <r>
      <rPr>
        <b/>
        <sz val="10"/>
        <rFont val="Calibri"/>
        <family val="2"/>
      </rPr>
      <t>Evidencias:</t>
    </r>
    <r>
      <rPr>
        <sz val="10"/>
        <rFont val="Calibri"/>
        <family val="2"/>
      </rPr>
      <t xml:space="preserve"> Fotografias entrega de detalle, correo de invitación a programación semana de la mujer, socialización reconocimiento a funcionaria del instituto</t>
    </r>
  </si>
  <si>
    <t>Realizar mediciones ambientales: ruido, luz, biológicas, quimicas partículas de acuerdo al riesgo identificado.</t>
  </si>
  <si>
    <t>1- informe de medicion de la ARL -(Acta de visita)</t>
  </si>
  <si>
    <t>1 documento con la propuesta del plan de trabajo para la implementación de los programas.
1 informe ejecutivo que de cuenta de la ejecución del plan de trabajo.</t>
  </si>
  <si>
    <t xml:space="preserve">La capacitación estaba programa para desarrollarse el 28 de junio de 2021. pero el capacitador fue diagnosticado con Covid, por lo que fue necesario moverla. </t>
  </si>
  <si>
    <t>El 28 de abril se llevó a cabo la capacitación de actualización normativa en Decretos No. 288 y 344 de 2021. Se ajunta como evidencia, la invitación y lista de asitencia.</t>
  </si>
  <si>
    <t>Con el apoyo de la ARL el 24 de mayo de 2021, se llevó  a cabo el Taller de Trabajo en Equipo. Se adjunta invitación y lista de asitencia en PDF.</t>
  </si>
  <si>
    <t>En coordinación con la Oficina Asesora Jurídica del IDPC, el 27 de mayo de 2021 se llevó a cabo la  capacitación de Incumplimiento Contractual. Se adjunta invitación y lista de asitencia en PDF.</t>
  </si>
  <si>
    <t>El 24 de junio se llevó a cabo la capacitación "Aprende Excel desde cero". Se adjunta como evidencia la invoitación y lista de asistencia.</t>
  </si>
  <si>
    <t>En coordinación con el Grupo de Participación Ciudadana, el 22 de abril de 2021, se llevó a cabo encuentro de Sensibilización en Participación Ciudadana. Se ajunta como evidencia, la invitación y lista de asitencia.</t>
  </si>
  <si>
    <t>En coordinación con el Comité de Convivencia Laboral y la ARL, se llevaron a cabo diferentes capacitaciones sobre acoso laboral y acoso sexual.</t>
  </si>
  <si>
    <t>En coordinación con el grupo de atención a la ciudadanía el 26 de mayo de 2021, se llevó a cabo la capacitación de Transparencia y Acceso a la Información Pública. Se adjunta invitación y lista de asitencia en PDF.</t>
  </si>
  <si>
    <t xml:space="preserve">Se observa evidencia suficiente de la ejecución de la actividad, sin embargo, se observa que esta actividad se adelanta del tercer trimestre </t>
  </si>
  <si>
    <t xml:space="preserve">Se observa evidencia suficiente de la ejecución de la actividad, y se da cumplimiento de la actividad programada en el primer trimestre </t>
  </si>
  <si>
    <t>En coordinación con la Oficina Asesora de Planeación, se llevó a cabo la Capacitación al Equipo Técnico de Gestión del Conocimiento y la Innovación. Se ajunta como evidencia, la invitación y lista de asitencia.</t>
  </si>
  <si>
    <t>En coordinación con el equipo de Gestión Documental del IDPC, se llevó a cabo la capacitación en Gestión del Cambio - Orfeo, realizada el 17 de junio de 2021. Se adjuntan como evidencia la invitación y listado de asistencia.</t>
  </si>
  <si>
    <t>El 21 de mayo de 2021, en coordinación con la Dirección Distrital de Asuntos Disciplinarios, se llevó a cabo el Conversatorio: "Principales cambios de la Ley 1952 de 2019". Se adjunta invitación y lista de asitencia en PDF.</t>
  </si>
  <si>
    <t>El 28 de abril de 2021, se llevó a cabo la capacitación en Actualización Normativa - Derechos Sindicales. Se adjunta invitación y lista de asitencia en PDF.</t>
  </si>
  <si>
    <t>Con el apoyo del DASCD, se ha invitado a los colaboradores del IDPC a participar de los eventos y promociones ofertados por ellos. Como evidencia se aporta la invitación a charlas y talleres virtuales.</t>
  </si>
  <si>
    <t>El IDPC en coordinación con el DASCD, reportó a los servidores de la entidad que ocupan empleos de Secretario, para que esta última entidad efectuara las actividades correspondientes a la semana del Secretario y la Secretaria. Sin embargo, a través de correo electrónico se envió un mensaje a los colaboradores que cumplen esta misma función por contrato o en empleos diferentes al de Secretario (a).</t>
  </si>
  <si>
    <t xml:space="preserve">No se reporta avance de la actividad  </t>
  </si>
  <si>
    <t>Con el apoyo de la ARL, se realizó el 15 de junio de 2021, se llevó a cabo una sesión de Pausa Activa para todos los colaboradores y colaboradoras del IDPC. Evidencias: se adjunta lista de asisitencia y correo de invitación. Así mismo se han ofertado una serie de charlas con el médico ocupacional, respecto de temas como la vacunación contra el COVID, el retorno seguro, amnejo de las emociones, alimentación saludable, tips de autocuidado entre otras.</t>
  </si>
  <si>
    <t>Teniendo en cuenta la vigencia de las restricciones de aglomeraciones y eventos, se expedió la Comunicación Interna con Radicado No. 20215200097053, por medio de la cual se programó la jornada de disfrute de los servidores con sus familias, primer semestre de 2021. Se adjunta la comunicación mencionada.</t>
  </si>
  <si>
    <t xml:space="preserve">Se realizó visita de inspección y seguiminiento a medidas correctivas de acuerdo a lo programado para la vigencia. 
Evidencia: Informe de seguimiento </t>
  </si>
  <si>
    <t>El 22 de abril y 25 de junio se realizaron capacitacitaciones a la brigada de emergencias en Manejo de extintores y primeros auxilios. 
Se adjunta: Listados de asistencia</t>
  </si>
  <si>
    <t>Se realizó inspección a botiquines en: Casa Pardo, Museo siete balcones a 2 botiquines, Casa samano. 
Evidencia: Formatos de inspección a Botiquines</t>
  </si>
  <si>
    <t>Se realizó la actualización de los planes de emergencia de las sedes: Gemelas, Samano, Museo siete balcones
Evidencias: Plan de emergencia de cada sede.</t>
  </si>
  <si>
    <t>se realizó la capacitación al comite,  donde se indica la importancia de conocer, conformar de una manera organizada el Comite Operatico de Emergencias del IDPC  
Evidencia: Presentación realizada en el espacio por la ARL y copia lista de asistencia</t>
  </si>
  <si>
    <t xml:space="preserve">Se observa que la evidencia reportada no da cuenta con claridad de la ejecución de la actividad </t>
  </si>
  <si>
    <t xml:space="preserve">se actualiza matriz de peligros de acuerdo al plan de trabajo aprobado para la vigencia 
Evidencias: </t>
  </si>
  <si>
    <t xml:space="preserve">Se realizó el informe de inspección de acuerdo a lo programado 
Evidencia : </t>
  </si>
  <si>
    <t>Realizar la inspección a Equipos, Máquinas y Herramientas</t>
  </si>
  <si>
    <t>Se divulgó el boletin SST sobre el tema de vacunación contra el COVID
Evidencia:  Correo de divulgación del 9 de junio</t>
  </si>
  <si>
    <t xml:space="preserve">Se realizaron dos pausas activas en las fechas: 14 de abril y 14 de junio
Se adjunta: Lista de asistencia y Pieza de invitación </t>
  </si>
  <si>
    <t xml:space="preserve">Se realizó divulgación de la politica por medio de la Intranet y Boletin del IDPC. 
Se adjunta Pantallazo Intranet </t>
  </si>
  <si>
    <t>Capacitar en el programa de Orden y Aseo - (oficinas)</t>
  </si>
  <si>
    <t>Se realizó la capacitacion de orden y aseo el 20 de mayo 2021
Se adjunta lista de asistencia</t>
  </si>
  <si>
    <t>Se realizó informe de las personas que realizan trabajo en alturas.
Se adjunta informe de la revisión realizada, y soportes</t>
  </si>
  <si>
    <t>se verificaron los examenes ocupacionales con el fin de validar actitud laboral para el cargo y restricciones mas comunes 
Se adjunta informe de condiciones de salud</t>
  </si>
  <si>
    <t xml:space="preserve">El 31 de mayo de 2021, se llevó a cabo la sesión de Comisión de Personal, en la cual se efectuó el seguimiento al plan de vacantes.
Se adjunta acta de reunión </t>
  </si>
  <si>
    <t xml:space="preserve">Se observa evidencia suficiente de la ejecución de la actividad, sin embargo, es de anotar que el formato de acta utilizado es un formato que no es vigente </t>
  </si>
  <si>
    <t>Se procedió a revisar la información actualizada en el modulo de Historias Laborales de SIDEAP, y se pudo establecer que todos los servidores de planta del IDPC, tienen actualizada la información de su Hoja de Vida.
Evidencia Reporte actualización Hoja de vida - SIDEAP</t>
  </si>
  <si>
    <t xml:space="preserve">En coordinación con la Oficina Asesora de Planeación, se elaboró el tablero de control </t>
  </si>
  <si>
    <t>En coordinación con la Oficina Asesora de Planeación, se elaboró el documento que sintetiza el camino a seguir para la puesta en marcha del programa de Teletrabajo en el IDPC.</t>
  </si>
  <si>
    <t>Reporte cualititivo:  En coordinación con la Oficina Asesora de Planeación, se elaboró el repositorio de conocimiento para el 40% de las dependencias identificado, definido, formalizado, el cual se divulgó al equipo técnico el 23 de abril de 2021.
Evidencias: Repositorio de conocmiento.</t>
  </si>
  <si>
    <t>En coordinación con la Oficina Asesora de Planeación, Atención a la ciudadanía y Talento Humano se actualizó la Politica de Conflicto de Intereses.</t>
  </si>
  <si>
    <t xml:space="preserve">Se debe establecer un plan de trabajo con tiempos y responsables de ejecución de las actividades , en la evidencia compartida Acta No 1 de gestores de integridad,  lo que se observa es unas propuestas de actividades pero no se ve el plan. Se recomienda hacer los ajustes y formular el plan con las acciones propuestas y aprobadas por el equipo de gestores  Priorizar la actividad para su ejecución para el segundo trimestre </t>
  </si>
  <si>
    <t xml:space="preserve">Se debe priorizar la ejecución de la actividad para el próximo trimestre </t>
  </si>
  <si>
    <t xml:space="preserve">Se observa evidencia de la ejecución de la actividad sin embargo no la  suficiente </t>
  </si>
  <si>
    <t xml:space="preserve">Se realizó capacitación a los colaboradores en  prevención de emergencias, de acuerdo a la programación  
Se adjunta: Pantallazo de invitación, 
Lista de asistencia </t>
  </si>
  <si>
    <t xml:space="preserve">Se actualizó la matriz de peligros de Gemelas, Samano y Museo siete balcones
Evidencia: Matriz de identificación de peligros de casa gemelas, Samano y Genoveva </t>
  </si>
  <si>
    <t>Se realizó la capacitación al COPASST  conforme a lo programado en la vigencia
Evidencia: lista de asistencia y presentación de la actividad.</t>
  </si>
  <si>
    <t xml:space="preserve">se realizó la capacitación al CCL conforme a lo programado en la vigencia. 
Evidencia:invitación al comité, lista de asistencia y presentación de la actividad </t>
  </si>
  <si>
    <t>Capacitación Indución - Reinducción</t>
  </si>
  <si>
    <t>Capacitación en temás estadísticos</t>
  </si>
  <si>
    <t>Capacitación en Probidad y Ética de lo público</t>
  </si>
  <si>
    <t>Capacidad en defensa Jurídica</t>
  </si>
  <si>
    <t>1/9/0201</t>
  </si>
  <si>
    <t>31/11/2021</t>
  </si>
  <si>
    <t>Desvinculación asistida de provisionales</t>
  </si>
  <si>
    <t xml:space="preserve">1 Taller </t>
  </si>
  <si>
    <t>Informe de análisis de la declaración de bienes y rentas presentada por los servidores del IDPC.</t>
  </si>
  <si>
    <t>Con el apoyo del Profesional PIGA se llevó a cabo el 16 de julio de 2021 capacitación en Gestión Ambiental. Se adjunta como evidencia la invitación y lista de asistencia.</t>
  </si>
  <si>
    <t>La Subdirección de Gestión Corpporativa - Presupuesto, el 27 de agosto dee 2021. llevó a cabo la Capacitación en Gestión Presupuestal y Eficiencia del Gasto. Se remite invitación y lista de asitencia.</t>
  </si>
  <si>
    <t>En coordinación con el equipo de Gestión Documental del IDPC, se llevó a cabo la capacitación en Gestión del Cambio - Orfeo, realizada el 17 de septiembre de 2021. Se adjuntan como evidencia la invitación y listado de asistencia.</t>
  </si>
  <si>
    <t>Con el apoyo de la oficina TIC´s se llevó a cabo la Capacitación de apropiación y uso de las TIC´s (Google Workspace), el 11 de agosto de 2021.</t>
  </si>
  <si>
    <t>En coordinación con la Oficina Asesora de Planeación, se llevó a cabo el 28 de septiembre de 2021, la Inducción - reinducción. Se remite como evidencia invitación y lista de asistencia.</t>
  </si>
  <si>
    <t>Con el apoyo del DASCD, Caja de Compensación y demás se ha invitado a los colaboradores del IDPC a participar de los eventos y promociones ofertados por ellos. Como evidencia se aporta la invitación a las actividades.</t>
  </si>
  <si>
    <t>El DASCD el 16 de julio celebró al conductor del IDPC, su día con la actividad denominada "Titanes de la Vía", donde a sus domicilios se les envió un detalle</t>
  </si>
  <si>
    <t>El día 29 de julio de 2021, se llevó a cabo un recorrido por la Hacienda el Carmen. Evidencias:(Proyecto de inversión/7.Evidencias julio/Meta 1 MIPG/Talento humano/Bienestar/Recorrido por entornos culturales): Correo recordatorio invitación_recorrido por la hacienda el Carmen.
El 10 de septiembre de 2021, se llevó a cabo el recorrido por la sedes del IDPC en el marco de la actividad denominada "Puertas Abiertas. Se remite invitación.</t>
  </si>
  <si>
    <t>Con el apoyo de Compensar se efectuó una actividad de celebración del día del amor y la amistad.</t>
  </si>
  <si>
    <t>El 10 de septiembre de 2021, se llevó a cabo el recorrido por la sedes del IDPC en el marco de la actividad denominada "Puertas Abiertas, donde en la jornada de la tarde se realizó una tarde de juegos. Se remite invitación.</t>
  </si>
  <si>
    <t>El 17 de junio de 2021, el DASCD llevó a cabo las actividades del "proyecto de vida" dirigidas a los servidores y servidores en condición de prepensionados.</t>
  </si>
  <si>
    <t>El 23 de septiembre de 2021, se dio inicio al torneo interno de bolos. Se remiten como evidencia invitación, boletín 001 y 002 de información.</t>
  </si>
  <si>
    <t>Se realizó visita de inspección y seguimiento a medidas correctivas.
Evidencia: Informes de inspección y seguimiento de las sedes</t>
  </si>
  <si>
    <t>El dia 19 de julio se realizó capacitación a la brigada el tema a tratar hemorragias y vendajes- y el dia jueves 30 de septiembre se cita a la brigada para socializar temas de evacuación en referencia al simulacro distrital programado para el 7 de octubre del 2021</t>
  </si>
  <si>
    <t>Se realizo la actualización de los planes de emergencia del Centro de Documentacion Palomar el Principe y Casa Genoveva.</t>
  </si>
  <si>
    <t xml:space="preserve">Se actualizo la  matriz de peligros de Centro de Documentación y Casa Genoveva.
</t>
  </si>
  <si>
    <t xml:space="preserve">Se realiza informe  de inspecciones </t>
  </si>
  <si>
    <t xml:space="preserve">Se realiza informe de seguimiento </t>
  </si>
  <si>
    <t>Ofertas de Bancos, EPS, Caja de compensación y demás promociones de interés para los colaboradores del IDPC, de Instituciones públicas o privadas</t>
  </si>
  <si>
    <t xml:space="preserve">Se realizo la capacitacion de reinduccion de SST a contratistas y pasantes. 
Evidencia: listas de asistencia .   </t>
  </si>
  <si>
    <t xml:space="preserve">Se realizo la socialización de la politica de seguridad y salud en el trabajo. 
Evidencia: pantallazo boletin institucional - comunicaciones enviada a los correos. </t>
  </si>
  <si>
    <t xml:space="preserve">Se socializa el boletin laboral obligaciones y responsabilidades en SST  
Evidencia: Pantallazo de Publicación y Boletin Laboral </t>
  </si>
  <si>
    <t xml:space="preserve">Se realizó mediciones ambientales de acuerdo a lo programado 
Evidencia: Informe de medición de iluminación </t>
  </si>
  <si>
    <t xml:space="preserve">Se realizo semana de la salud.  Evidencias: invitaciones, listas de asistencia </t>
  </si>
  <si>
    <t>Se realiza pausas activas.</t>
  </si>
  <si>
    <t xml:space="preserve">Se realiza la publicacion de la politica de sustancias psicoactivas </t>
  </si>
  <si>
    <t>Una vez vencido el plazo (31 de julio de 2021) para la presentación de la Declaración de Bienes y Rentas, se procedió a revisar que todos (as) los servidores (as) actualizaran y presentaran la declaracióin de Bienes y Rentas. Dicha información fue reportada al Subdirector de Gestión Corporativa de manera directa para su seguimiento y análisis. Evidencia: informe ejecutivo y relación de declaración de funcionarios</t>
  </si>
  <si>
    <t xml:space="preserve">Analizar instrumentos de medición de valores y principios de entidades del distrito y evaluar la posibilidad de implementarlas en la entidad. </t>
  </si>
  <si>
    <t>Con el apoyo de la Oficina Asesora de Planeación se elaboró el documento de análisis.</t>
  </si>
  <si>
    <t>En la Comisión de Personal llevada a cabo el 30 de agosto de 2021,  se efectuó seguimiento al plan de vacantes. Se remite copia del Acta de Reunión.</t>
  </si>
  <si>
    <t xml:space="preserve">Realizar el seguimiento a las  inspecciones de equipos máquinas y herramientas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</si>
</sst>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Red]\-&quot;$&quot;\ #,##0"/>
    <numFmt numFmtId="165" formatCode="_-* #,##0.00\ _€_-;\-* #,##0.00\ _€_-;_-* \-?\ _€_-;_-@"/>
    <numFmt numFmtId="166" formatCode="0.0%"/>
    <numFmt numFmtId="167" formatCode="_-* #,##0\ _€_-;\-* #,##0\ _€_-;_-* \-?\ _€_-;_-@"/>
    <numFmt numFmtId="168" formatCode="0.0"/>
    <numFmt numFmtId="169" formatCode="d/m/yyyy"/>
  </numFmts>
  <fonts count="49"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0"/>
      <name val="Calibri"/>
      <family val="2"/>
      <scheme val="minor"/>
    </font>
    <font>
      <sz val="11"/>
      <color theme="1"/>
      <name val="Arial"/>
      <family val="2"/>
    </font>
    <font>
      <sz val="10"/>
      <color rgb="FF3F3F3F"/>
      <name val="Calibri"/>
      <family val="2"/>
    </font>
    <font>
      <sz val="9"/>
      <color rgb="FF3F3F3F"/>
      <name val="Calibri"/>
      <family val="2"/>
    </font>
    <font>
      <sz val="10"/>
      <name val="Calibri"/>
      <family val="2"/>
    </font>
    <font>
      <b/>
      <sz val="10"/>
      <name val="Calibri"/>
      <family val="2"/>
    </font>
    <font>
      <sz val="9"/>
      <name val="Calibri"/>
      <family val="2"/>
      <scheme val="minor"/>
    </font>
    <font>
      <b/>
      <sz val="8"/>
      <name val="Calibri"/>
      <family val="2"/>
      <scheme val="minor"/>
    </font>
    <font>
      <sz val="9"/>
      <name val="Calibri"/>
      <family val="2"/>
    </font>
    <font>
      <sz val="9"/>
      <name val="Candara"/>
      <family val="2"/>
    </font>
    <font>
      <sz val="11"/>
      <name val="Arial"/>
      <family val="2"/>
    </font>
    <font>
      <sz val="11"/>
      <name val="Calibri"/>
      <family val="2"/>
    </font>
    <font>
      <sz val="10"/>
      <color rgb="FF3F3F3F"/>
      <name val="Calibri"/>
      <family val="2"/>
    </font>
    <font>
      <sz val="10"/>
      <color rgb="FF3F3F3F"/>
      <name val="Calibri"/>
    </font>
    <font>
      <sz val="10"/>
      <color rgb="FF3F3F3F"/>
      <name val="Arial"/>
    </font>
    <font>
      <sz val="9"/>
      <color indexed="81"/>
      <name val="Tahoma"/>
      <charset val="1"/>
    </font>
    <font>
      <b/>
      <sz val="9"/>
      <color indexed="81"/>
      <name val="Tahoma"/>
      <charset val="1"/>
    </font>
    <font>
      <sz val="9"/>
      <color indexed="81"/>
      <name val="Tahoma"/>
    </font>
    <font>
      <b/>
      <sz val="9"/>
      <color indexed="81"/>
      <name val="Tahoma"/>
    </font>
  </fonts>
  <fills count="1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000000"/>
      </patternFill>
    </fill>
    <fill>
      <patternFill patternType="solid">
        <fgColor theme="0"/>
        <bgColor indexed="64"/>
      </patternFill>
    </fill>
    <fill>
      <patternFill patternType="solid">
        <fgColor rgb="FFFFFFFF"/>
        <bgColor rgb="FFFFFFFF"/>
      </patternFill>
    </fill>
    <fill>
      <patternFill patternType="solid">
        <fgColor rgb="FFFFFF00"/>
        <bgColor indexed="64"/>
      </patternFill>
    </fill>
  </fills>
  <borders count="162">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hair">
        <color rgb="FF3F3F3F"/>
      </left>
      <right/>
      <top/>
      <bottom style="dotted">
        <color rgb="FF3F3F3F"/>
      </bottom>
      <diagonal/>
    </border>
    <border>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style="thin">
        <color rgb="FF3F3F3F"/>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rgb="FF3F3F3F"/>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style="medium">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style="hair">
        <color rgb="FF3F3F3F"/>
      </left>
      <right/>
      <top style="dotted">
        <color rgb="FF3F3F3F"/>
      </top>
      <bottom/>
      <diagonal/>
    </border>
    <border>
      <left style="hair">
        <color rgb="FF3F3F3F"/>
      </left>
      <right style="hair">
        <color rgb="FF3F3F3F"/>
      </right>
      <top/>
      <bottom/>
      <diagonal/>
    </border>
    <border>
      <left style="hair">
        <color rgb="FF3F3F3F"/>
      </left>
      <right style="hair">
        <color rgb="FF3F3F3F"/>
      </right>
      <top style="dotted">
        <color rgb="FF3F3F3F"/>
      </top>
      <bottom/>
      <diagonal/>
    </border>
    <border>
      <left style="hair">
        <color rgb="FF3F3F3F"/>
      </left>
      <right style="thin">
        <color rgb="FF3F3F3F"/>
      </right>
      <top style="dotted">
        <color rgb="FF3F3F3F"/>
      </top>
      <bottom/>
      <diagonal/>
    </border>
    <border>
      <left style="thin">
        <color rgb="FF3F3F3F"/>
      </left>
      <right style="hair">
        <color rgb="FF3F3F3F"/>
      </right>
      <top style="dotted">
        <color rgb="FF3F3F3F"/>
      </top>
      <bottom/>
      <diagonal/>
    </border>
    <border>
      <left/>
      <right style="medium">
        <color indexed="64"/>
      </right>
      <top style="dotted">
        <color rgb="FF3F3F3F"/>
      </top>
      <bottom/>
      <diagonal/>
    </border>
    <border>
      <left style="medium">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top style="dotted">
        <color rgb="FF3F3F3F"/>
      </top>
      <bottom style="medium">
        <color rgb="FF000000"/>
      </bottom>
      <diagonal/>
    </border>
    <border>
      <left style="thin">
        <color rgb="FF3F3F3F"/>
      </left>
      <right style="hair">
        <color rgb="FF3F3F3F"/>
      </right>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thin">
        <color rgb="FF3F3F3F"/>
      </left>
      <right style="hair">
        <color rgb="FF3F3F3F"/>
      </right>
      <top style="thin">
        <color rgb="FF000000"/>
      </top>
      <bottom/>
      <diagonal/>
    </border>
    <border>
      <left style="thin">
        <color rgb="FF3F3F3F"/>
      </left>
      <right style="hair">
        <color rgb="FF3F3F3F"/>
      </right>
      <top style="dotted">
        <color indexed="64"/>
      </top>
      <bottom/>
      <diagonal/>
    </border>
    <border>
      <left style="hair">
        <color rgb="FF3F3F3F"/>
      </left>
      <right style="hair">
        <color rgb="FF3F3F3F"/>
      </right>
      <top style="thin">
        <color rgb="FF000000"/>
      </top>
      <bottom style="dotted">
        <color indexed="64"/>
      </bottom>
      <diagonal/>
    </border>
    <border>
      <left style="dotted">
        <color indexed="64"/>
      </left>
      <right style="hair">
        <color rgb="FF3F3F3F"/>
      </right>
      <top style="dotted">
        <color indexed="64"/>
      </top>
      <bottom style="dotted">
        <color indexed="64"/>
      </bottom>
      <diagonal/>
    </border>
    <border>
      <left style="hair">
        <color rgb="FF3F3F3F"/>
      </left>
      <right style="dotted">
        <color indexed="64"/>
      </right>
      <top style="dotted">
        <color indexed="64"/>
      </top>
      <bottom style="dotted">
        <color indexed="64"/>
      </bottom>
      <diagonal/>
    </border>
    <border>
      <left style="dotted">
        <color indexed="64"/>
      </left>
      <right style="hair">
        <color rgb="FF3F3F3F"/>
      </right>
      <top/>
      <bottom style="dotted">
        <color indexed="64"/>
      </bottom>
      <diagonal/>
    </border>
    <border>
      <left style="hair">
        <color rgb="FF3F3F3F"/>
      </left>
      <right style="dotted">
        <color indexed="64"/>
      </right>
      <top/>
      <bottom style="dotted">
        <color indexed="64"/>
      </bottom>
      <diagonal/>
    </border>
    <border>
      <left style="hair">
        <color rgb="FF3F3F3F"/>
      </left>
      <right style="hair">
        <color rgb="FF3F3F3F"/>
      </right>
      <top style="dotted">
        <color indexed="64"/>
      </top>
      <bottom style="dotted">
        <color indexed="64"/>
      </bottom>
      <diagonal/>
    </border>
    <border>
      <left style="hair">
        <color rgb="FF3F3F3F"/>
      </left>
      <right style="hair">
        <color rgb="FF3F3F3F"/>
      </right>
      <top style="thin">
        <color rgb="FF000000"/>
      </top>
      <bottom/>
      <diagonal/>
    </border>
    <border>
      <left style="thin">
        <color rgb="FF3F3F3F"/>
      </left>
      <right style="hair">
        <color rgb="FF3F3F3F"/>
      </right>
      <top style="thin">
        <color rgb="FF000000"/>
      </top>
      <bottom style="dotted">
        <color indexed="64"/>
      </bottom>
      <diagonal/>
    </border>
    <border>
      <left style="thin">
        <color rgb="FF3F3F3F"/>
      </left>
      <right style="hair">
        <color rgb="FF3F3F3F"/>
      </right>
      <top style="dotted">
        <color indexed="64"/>
      </top>
      <bottom style="dotted">
        <color indexed="64"/>
      </bottom>
      <diagonal/>
    </border>
    <border>
      <left style="hair">
        <color rgb="FF3F3F3F"/>
      </left>
      <right style="hair">
        <color rgb="FF3F3F3F"/>
      </right>
      <top/>
      <bottom style="dotted">
        <color indexed="64"/>
      </bottom>
      <diagonal/>
    </border>
    <border>
      <left style="hair">
        <color rgb="FF3F3F3F"/>
      </left>
      <right style="thin">
        <color rgb="FF3F3F3F"/>
      </right>
      <top style="thin">
        <color rgb="FF000000"/>
      </top>
      <bottom style="dotted">
        <color indexed="64"/>
      </bottom>
      <diagonal/>
    </border>
    <border>
      <left style="hair">
        <color rgb="FF3F3F3F"/>
      </left>
      <right style="thin">
        <color rgb="FF3F3F3F"/>
      </right>
      <top/>
      <bottom style="dotted">
        <color indexed="64"/>
      </bottom>
      <diagonal/>
    </border>
    <border>
      <left style="hair">
        <color rgb="FF3F3F3F"/>
      </left>
      <right style="thin">
        <color rgb="FF3F3F3F"/>
      </right>
      <top style="dotted">
        <color indexed="64"/>
      </top>
      <bottom style="dotted">
        <color indexed="64"/>
      </bottom>
      <diagonal/>
    </border>
  </borders>
  <cellStyleXfs count="2">
    <xf numFmtId="0" fontId="0" fillId="0" borderId="0"/>
    <xf numFmtId="9" fontId="31" fillId="0" borderId="0" applyFont="0" applyFill="0" applyBorder="0" applyAlignment="0" applyProtection="0"/>
  </cellStyleXfs>
  <cellXfs count="523">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7"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7"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5"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7" fontId="17" fillId="2" borderId="5" xfId="0" applyNumberFormat="1" applyFont="1" applyFill="1" applyBorder="1" applyAlignment="1">
      <alignment horizontal="center" vertical="center" wrapText="1"/>
    </xf>
    <xf numFmtId="167"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6"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8"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5"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7"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7"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6" fontId="18" fillId="0" borderId="45" xfId="0" applyNumberFormat="1" applyFont="1" applyBorder="1" applyAlignment="1">
      <alignment vertical="center" wrapText="1"/>
    </xf>
    <xf numFmtId="167"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6"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8" fontId="11" fillId="0" borderId="17" xfId="0" applyNumberFormat="1" applyFont="1" applyBorder="1" applyAlignment="1" applyProtection="1">
      <alignment vertical="center" wrapText="1"/>
      <protection locked="0"/>
    </xf>
    <xf numFmtId="166"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6"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8" fontId="11" fillId="0" borderId="22" xfId="0" applyNumberFormat="1" applyFont="1" applyBorder="1" applyAlignment="1" applyProtection="1">
      <alignment vertical="center" wrapText="1"/>
      <protection locked="0"/>
    </xf>
    <xf numFmtId="166"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5"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5"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5"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5"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6"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6" fontId="18" fillId="3" borderId="66" xfId="0" applyNumberFormat="1" applyFont="1" applyFill="1" applyBorder="1" applyAlignment="1">
      <alignment horizontal="center" vertical="center" wrapText="1"/>
    </xf>
    <xf numFmtId="165"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6"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6" fontId="18" fillId="3" borderId="26" xfId="0" applyNumberFormat="1" applyFont="1" applyFill="1" applyBorder="1" applyAlignment="1">
      <alignment horizontal="center" vertical="center" wrapText="1"/>
    </xf>
    <xf numFmtId="165"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8" fontId="18" fillId="0" borderId="26" xfId="0" applyNumberFormat="1"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7" xfId="0" applyFont="1" applyFill="1" applyBorder="1" applyAlignment="1">
      <alignment vertical="center" wrapText="1"/>
    </xf>
    <xf numFmtId="0" fontId="17" fillId="2" borderId="35" xfId="0" applyFont="1" applyFill="1" applyBorder="1" applyAlignment="1">
      <alignment vertical="center" wrapText="1"/>
    </xf>
    <xf numFmtId="0" fontId="17" fillId="2" borderId="99" xfId="0" applyFont="1" applyFill="1" applyBorder="1" applyAlignment="1">
      <alignment vertical="center" wrapText="1"/>
    </xf>
    <xf numFmtId="0" fontId="22" fillId="0" borderId="0" xfId="0" applyFont="1" applyAlignment="1">
      <alignment vertical="center"/>
    </xf>
    <xf numFmtId="0" fontId="6" fillId="0" borderId="47" xfId="0" applyFont="1" applyBorder="1" applyAlignment="1">
      <alignment horizontal="center" vertical="center" wrapText="1"/>
    </xf>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166" fontId="11" fillId="0" borderId="110" xfId="0" applyNumberFormat="1" applyFont="1" applyBorder="1" applyAlignment="1" applyProtection="1">
      <alignment vertical="center" wrapText="1"/>
      <protection locked="0"/>
    </xf>
    <xf numFmtId="0" fontId="11" fillId="5" borderId="111" xfId="0" applyFont="1" applyFill="1" applyBorder="1" applyAlignment="1" applyProtection="1">
      <alignment horizontal="center" vertical="center" wrapText="1"/>
      <protection locked="0"/>
    </xf>
    <xf numFmtId="0" fontId="11" fillId="5" borderId="113" xfId="0" applyFont="1" applyFill="1" applyBorder="1" applyAlignment="1" applyProtection="1">
      <alignment horizontal="center" vertical="center" wrapText="1"/>
      <protection locked="0"/>
    </xf>
    <xf numFmtId="0" fontId="11" fillId="5" borderId="112" xfId="0" applyFont="1" applyFill="1" applyBorder="1" applyAlignment="1" applyProtection="1">
      <alignment horizontal="center" vertical="center" wrapText="1"/>
      <protection locked="0"/>
    </xf>
    <xf numFmtId="0" fontId="11" fillId="5" borderId="114" xfId="0" applyFont="1" applyFill="1" applyBorder="1" applyAlignment="1" applyProtection="1">
      <alignment horizontal="center" vertical="center" wrapText="1"/>
      <protection locked="0"/>
    </xf>
    <xf numFmtId="0" fontId="11" fillId="5" borderId="100" xfId="0" applyFont="1" applyFill="1" applyBorder="1" applyAlignment="1" applyProtection="1">
      <alignment horizontal="center" vertical="center" wrapText="1"/>
      <protection locked="0"/>
    </xf>
    <xf numFmtId="168" fontId="11" fillId="0" borderId="112" xfId="0" applyNumberFormat="1" applyFont="1" applyBorder="1" applyAlignment="1" applyProtection="1">
      <alignment vertical="center" wrapText="1"/>
      <protection locked="0"/>
    </xf>
    <xf numFmtId="166" fontId="11" fillId="0" borderId="115" xfId="0" applyNumberFormat="1" applyFont="1" applyBorder="1" applyAlignment="1" applyProtection="1">
      <alignment vertical="center" wrapText="1"/>
      <protection locked="0"/>
    </xf>
    <xf numFmtId="0" fontId="11" fillId="0" borderId="116" xfId="0" applyFont="1" applyBorder="1" applyAlignment="1" applyProtection="1">
      <alignment vertical="center" wrapText="1"/>
      <protection locked="0"/>
    </xf>
    <xf numFmtId="0" fontId="11" fillId="0" borderId="117" xfId="0" applyFont="1" applyBorder="1" applyAlignment="1" applyProtection="1">
      <alignment horizontal="center" vertical="center" wrapText="1"/>
      <protection locked="0"/>
    </xf>
    <xf numFmtId="0" fontId="11" fillId="0" borderId="118" xfId="0" applyFont="1" applyBorder="1" applyAlignment="1" applyProtection="1">
      <alignment horizontal="center" vertical="center" wrapText="1"/>
      <protection locked="0"/>
    </xf>
    <xf numFmtId="0" fontId="11" fillId="0" borderId="116" xfId="0" applyFont="1" applyBorder="1" applyAlignment="1" applyProtection="1">
      <alignment horizontal="left" vertical="center" wrapText="1"/>
      <protection locked="0"/>
    </xf>
    <xf numFmtId="0" fontId="11" fillId="5" borderId="119" xfId="0" applyFont="1" applyFill="1" applyBorder="1" applyAlignment="1" applyProtection="1">
      <alignment horizontal="left" vertical="center" wrapText="1"/>
      <protection locked="0"/>
    </xf>
    <xf numFmtId="166" fontId="11" fillId="0" borderId="118" xfId="0" applyNumberFormat="1" applyFont="1" applyBorder="1" applyAlignment="1" applyProtection="1">
      <alignment vertical="center" wrapText="1"/>
      <protection locked="0"/>
    </xf>
    <xf numFmtId="0" fontId="11" fillId="0" borderId="119" xfId="0" applyFont="1" applyBorder="1" applyAlignment="1" applyProtection="1">
      <alignment horizontal="center" vertical="center" wrapText="1"/>
      <protection locked="0"/>
    </xf>
    <xf numFmtId="165" fontId="11" fillId="0" borderId="121" xfId="0" applyNumberFormat="1" applyFont="1" applyBorder="1" applyAlignment="1" applyProtection="1">
      <alignment horizontal="center" vertical="center" wrapText="1"/>
      <protection locked="0"/>
    </xf>
    <xf numFmtId="0" fontId="11" fillId="5" borderId="122" xfId="0" applyFont="1" applyFill="1" applyBorder="1" applyAlignment="1" applyProtection="1">
      <alignment horizontal="center" vertical="center" wrapText="1"/>
      <protection locked="0"/>
    </xf>
    <xf numFmtId="2" fontId="11" fillId="5" borderId="119" xfId="0" applyNumberFormat="1" applyFont="1" applyFill="1" applyBorder="1" applyAlignment="1" applyProtection="1">
      <alignment vertical="center" wrapText="1"/>
      <protection locked="0"/>
    </xf>
    <xf numFmtId="2" fontId="11" fillId="5" borderId="120" xfId="0" applyNumberFormat="1" applyFont="1" applyFill="1" applyBorder="1" applyAlignment="1" applyProtection="1">
      <alignment vertical="center" wrapText="1"/>
      <protection locked="0"/>
    </xf>
    <xf numFmtId="2" fontId="11" fillId="5" borderId="123" xfId="0" applyNumberFormat="1" applyFont="1" applyFill="1" applyBorder="1" applyAlignment="1" applyProtection="1">
      <alignment vertical="center" wrapText="1"/>
      <protection locked="0"/>
    </xf>
    <xf numFmtId="2" fontId="11" fillId="5" borderId="116" xfId="0" applyNumberFormat="1" applyFont="1" applyFill="1" applyBorder="1" applyAlignment="1" applyProtection="1">
      <alignment vertical="center" wrapText="1"/>
      <protection locked="0"/>
    </xf>
    <xf numFmtId="0" fontId="11" fillId="0" borderId="16" xfId="0" applyFont="1" applyFill="1" applyBorder="1" applyAlignment="1" applyProtection="1">
      <alignment horizontal="center" vertical="center" wrapText="1"/>
      <protection locked="0"/>
    </xf>
    <xf numFmtId="14" fontId="11" fillId="0" borderId="16" xfId="0" applyNumberFormat="1" applyFont="1" applyFill="1" applyBorder="1" applyAlignment="1" applyProtection="1">
      <alignment horizontal="center" vertical="center"/>
      <protection locked="0"/>
    </xf>
    <xf numFmtId="14" fontId="11" fillId="0" borderId="25" xfId="0" applyNumberFormat="1" applyFont="1" applyFill="1" applyBorder="1" applyAlignment="1" applyProtection="1">
      <alignment horizontal="center" vertical="center"/>
      <protection locked="0"/>
    </xf>
    <xf numFmtId="0" fontId="11" fillId="0" borderId="25" xfId="0" applyFont="1" applyFill="1" applyBorder="1" applyAlignment="1" applyProtection="1">
      <alignment vertical="center" wrapText="1"/>
      <protection locked="0"/>
    </xf>
    <xf numFmtId="0" fontId="32" fillId="0" borderId="16"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25" xfId="0" applyFont="1" applyBorder="1" applyAlignment="1">
      <alignment horizontal="left" vertical="center" wrapText="1"/>
    </xf>
    <xf numFmtId="0" fontId="32" fillId="0" borderId="116" xfId="0" applyFont="1" applyBorder="1" applyAlignment="1">
      <alignment horizontal="left" vertical="center" wrapText="1"/>
    </xf>
    <xf numFmtId="2" fontId="33" fillId="0" borderId="124" xfId="0" applyNumberFormat="1" applyFont="1" applyBorder="1" applyAlignment="1">
      <alignment vertical="center" wrapText="1"/>
    </xf>
    <xf numFmtId="9" fontId="2" fillId="0" borderId="0" xfId="1" applyFont="1" applyAlignment="1">
      <alignment vertical="center"/>
    </xf>
    <xf numFmtId="9" fontId="1" fillId="0" borderId="0" xfId="1" applyFont="1" applyAlignment="1">
      <alignment vertical="center"/>
    </xf>
    <xf numFmtId="0" fontId="18" fillId="0" borderId="125" xfId="0" applyFont="1" applyBorder="1" applyAlignment="1">
      <alignment horizontal="center" vertical="center" wrapText="1"/>
    </xf>
    <xf numFmtId="0" fontId="17" fillId="2" borderId="129" xfId="0" applyFont="1" applyFill="1" applyBorder="1" applyAlignment="1">
      <alignment horizontal="center" vertical="center"/>
    </xf>
    <xf numFmtId="0" fontId="17" fillId="2" borderId="130" xfId="0" applyFont="1" applyFill="1" applyBorder="1" applyAlignment="1">
      <alignment horizontal="center" vertical="center" wrapText="1"/>
    </xf>
    <xf numFmtId="0" fontId="17" fillId="2" borderId="131" xfId="0" applyFont="1" applyFill="1" applyBorder="1" applyAlignment="1">
      <alignment horizontal="center" vertical="center" wrapText="1"/>
    </xf>
    <xf numFmtId="0" fontId="17" fillId="2" borderId="129" xfId="0" applyFont="1" applyFill="1" applyBorder="1" applyAlignment="1">
      <alignment horizontal="center" vertical="center" wrapText="1"/>
    </xf>
    <xf numFmtId="0" fontId="17" fillId="2" borderId="128" xfId="0" applyFont="1" applyFill="1" applyBorder="1" applyAlignment="1">
      <alignment horizontal="center" vertical="center" wrapText="1"/>
    </xf>
    <xf numFmtId="167" fontId="17" fillId="2" borderId="130" xfId="0" applyNumberFormat="1" applyFont="1" applyFill="1" applyBorder="1" applyAlignment="1">
      <alignment horizontal="center" vertical="center" wrapText="1"/>
    </xf>
    <xf numFmtId="0" fontId="17" fillId="2" borderId="132" xfId="0" applyFont="1" applyFill="1" applyBorder="1" applyAlignment="1">
      <alignment horizontal="center" vertical="center" wrapText="1"/>
    </xf>
    <xf numFmtId="0" fontId="17" fillId="2" borderId="133" xfId="0" applyFont="1" applyFill="1" applyBorder="1" applyAlignment="1">
      <alignment horizontal="center" vertical="center" wrapText="1"/>
    </xf>
    <xf numFmtId="167" fontId="17" fillId="2" borderId="129" xfId="0" applyNumberFormat="1" applyFont="1" applyFill="1" applyBorder="1" applyAlignment="1">
      <alignment horizontal="center" vertical="center" wrapText="1"/>
    </xf>
    <xf numFmtId="0" fontId="11" fillId="0" borderId="126" xfId="0" applyFont="1" applyBorder="1" applyAlignment="1" applyProtection="1">
      <alignment horizontal="center" vertical="center" wrapText="1"/>
      <protection locked="0"/>
    </xf>
    <xf numFmtId="0" fontId="11" fillId="0" borderId="126" xfId="0" applyFont="1" applyBorder="1" applyAlignment="1" applyProtection="1">
      <alignment horizontal="left" vertical="center" wrapText="1"/>
      <protection locked="0"/>
    </xf>
    <xf numFmtId="10" fontId="11" fillId="0" borderId="126" xfId="0" applyNumberFormat="1" applyFont="1" applyBorder="1" applyAlignment="1" applyProtection="1">
      <alignment horizontal="center" vertical="center" wrapText="1"/>
      <protection locked="0"/>
    </xf>
    <xf numFmtId="14" fontId="11" fillId="0" borderId="126" xfId="0" applyNumberFormat="1" applyFont="1" applyBorder="1" applyAlignment="1" applyProtection="1">
      <alignment horizontal="center" vertical="center"/>
      <protection locked="0"/>
    </xf>
    <xf numFmtId="0" fontId="11" fillId="5" borderId="126" xfId="0" applyFont="1" applyFill="1" applyBorder="1" applyAlignment="1" applyProtection="1">
      <alignment horizontal="left" vertical="center" wrapText="1"/>
      <protection locked="0"/>
    </xf>
    <xf numFmtId="166" fontId="11" fillId="0" borderId="126" xfId="0" applyNumberFormat="1" applyFont="1" applyBorder="1" applyAlignment="1" applyProtection="1">
      <alignment vertical="center" wrapText="1"/>
      <protection locked="0"/>
    </xf>
    <xf numFmtId="166" fontId="11" fillId="0" borderId="126" xfId="0" applyNumberFormat="1" applyFont="1" applyBorder="1" applyAlignment="1" applyProtection="1">
      <alignment horizontal="center" vertical="center" wrapText="1"/>
      <protection locked="0"/>
    </xf>
    <xf numFmtId="0" fontId="11" fillId="0" borderId="126" xfId="0" applyFont="1" applyBorder="1" applyAlignment="1" applyProtection="1">
      <alignment vertical="center" wrapText="1"/>
      <protection locked="0"/>
    </xf>
    <xf numFmtId="0" fontId="11" fillId="0" borderId="136" xfId="0" applyFont="1" applyBorder="1" applyAlignment="1" applyProtection="1">
      <alignment horizontal="center" vertical="center" wrapText="1"/>
      <protection locked="0"/>
    </xf>
    <xf numFmtId="10" fontId="11" fillId="0" borderId="136" xfId="0" applyNumberFormat="1" applyFont="1" applyBorder="1" applyAlignment="1" applyProtection="1">
      <alignment horizontal="center" vertical="center" wrapText="1"/>
      <protection locked="0"/>
    </xf>
    <xf numFmtId="14" fontId="11" fillId="0" borderId="136" xfId="0" applyNumberFormat="1" applyFont="1" applyBorder="1" applyAlignment="1" applyProtection="1">
      <alignment horizontal="center" vertical="center"/>
      <protection locked="0"/>
    </xf>
    <xf numFmtId="0" fontId="32" fillId="0" borderId="136" xfId="0" applyFont="1" applyBorder="1" applyAlignment="1">
      <alignment horizontal="center" vertical="center" wrapText="1"/>
    </xf>
    <xf numFmtId="166" fontId="32" fillId="0" borderId="136" xfId="0" applyNumberFormat="1" applyFont="1" applyBorder="1" applyAlignment="1">
      <alignment vertical="center" wrapText="1"/>
    </xf>
    <xf numFmtId="0" fontId="32" fillId="0" borderId="136" xfId="0" applyFont="1" applyBorder="1" applyAlignment="1">
      <alignment horizontal="left" vertical="center" wrapText="1"/>
    </xf>
    <xf numFmtId="0" fontId="11" fillId="5" borderId="136" xfId="0" applyFont="1" applyFill="1" applyBorder="1" applyAlignment="1" applyProtection="1">
      <alignment horizontal="left" vertical="center" wrapText="1"/>
      <protection locked="0"/>
    </xf>
    <xf numFmtId="166" fontId="11" fillId="0" borderId="136" xfId="0" applyNumberFormat="1" applyFont="1" applyBorder="1" applyAlignment="1" applyProtection="1">
      <alignment vertical="center" wrapText="1"/>
      <protection locked="0"/>
    </xf>
    <xf numFmtId="0" fontId="11" fillId="5" borderId="136" xfId="0" applyFont="1" applyFill="1" applyBorder="1" applyAlignment="1" applyProtection="1">
      <alignment horizontal="center" vertical="center" wrapText="1"/>
      <protection locked="0"/>
    </xf>
    <xf numFmtId="9" fontId="11" fillId="0" borderId="136" xfId="0" applyNumberFormat="1" applyFont="1" applyBorder="1" applyAlignment="1" applyProtection="1">
      <alignment horizontal="center" vertical="center" wrapText="1"/>
      <protection locked="0"/>
    </xf>
    <xf numFmtId="166" fontId="11" fillId="0" borderId="136" xfId="0" applyNumberFormat="1" applyFont="1" applyBorder="1" applyAlignment="1" applyProtection="1">
      <alignment horizontal="center" vertical="center" wrapText="1"/>
      <protection locked="0"/>
    </xf>
    <xf numFmtId="165" fontId="11" fillId="0" borderId="137" xfId="0" applyNumberFormat="1" applyFont="1" applyBorder="1" applyAlignment="1" applyProtection="1">
      <alignment horizontal="center" vertical="center" wrapText="1"/>
      <protection locked="0"/>
    </xf>
    <xf numFmtId="165" fontId="11" fillId="0" borderId="139" xfId="0" applyNumberFormat="1" applyFont="1" applyBorder="1" applyAlignment="1" applyProtection="1">
      <alignment horizontal="center" vertical="center" wrapText="1"/>
      <protection locked="0"/>
    </xf>
    <xf numFmtId="0" fontId="11" fillId="0" borderId="138" xfId="0" applyFont="1" applyBorder="1" applyAlignment="1" applyProtection="1">
      <alignment vertical="center" wrapText="1"/>
      <protection locked="0"/>
    </xf>
    <xf numFmtId="0" fontId="30" fillId="0" borderId="126" xfId="0" applyFont="1" applyBorder="1" applyAlignment="1" applyProtection="1">
      <alignment horizontal="center" vertical="center" wrapText="1"/>
      <protection locked="0"/>
    </xf>
    <xf numFmtId="0" fontId="11" fillId="0" borderId="135" xfId="0" applyFont="1" applyBorder="1" applyAlignment="1" applyProtection="1">
      <alignment vertical="center" wrapText="1"/>
      <protection locked="0"/>
    </xf>
    <xf numFmtId="0" fontId="11" fillId="0" borderId="136" xfId="0" applyFont="1" applyBorder="1" applyAlignment="1" applyProtection="1">
      <alignment vertical="center" wrapText="1"/>
      <protection locked="0"/>
    </xf>
    <xf numFmtId="0" fontId="30" fillId="0" borderId="135" xfId="0" applyFont="1" applyBorder="1" applyAlignment="1" applyProtection="1">
      <alignment horizontal="center" vertical="center" wrapText="1"/>
      <protection locked="0"/>
    </xf>
    <xf numFmtId="0" fontId="30" fillId="0" borderId="136" xfId="0" applyFont="1" applyBorder="1" applyAlignment="1" applyProtection="1">
      <alignment horizontal="center" vertical="center" wrapText="1"/>
      <protection locked="0"/>
    </xf>
    <xf numFmtId="0" fontId="30" fillId="0" borderId="136" xfId="0" applyFont="1" applyBorder="1" applyAlignment="1" applyProtection="1">
      <alignment horizontal="left" vertical="center" wrapText="1"/>
      <protection locked="0"/>
    </xf>
    <xf numFmtId="10" fontId="30" fillId="0" borderId="136" xfId="0" applyNumberFormat="1" applyFont="1" applyBorder="1" applyAlignment="1" applyProtection="1">
      <alignment horizontal="center" vertical="center" wrapText="1"/>
      <protection locked="0"/>
    </xf>
    <xf numFmtId="14" fontId="30" fillId="0" borderId="136" xfId="0" applyNumberFormat="1" applyFont="1" applyBorder="1" applyAlignment="1" applyProtection="1">
      <alignment horizontal="center" vertical="center"/>
      <protection locked="0"/>
    </xf>
    <xf numFmtId="0" fontId="34" fillId="0" borderId="136" xfId="0" applyFont="1" applyBorder="1" applyAlignment="1">
      <alignment horizontal="center" vertical="center" wrapText="1"/>
    </xf>
    <xf numFmtId="166" fontId="34" fillId="0" borderId="136" xfId="0" applyNumberFormat="1" applyFont="1" applyBorder="1" applyAlignment="1">
      <alignment vertical="center" wrapText="1"/>
    </xf>
    <xf numFmtId="0" fontId="34" fillId="0" borderId="136" xfId="0" applyFont="1" applyBorder="1" applyAlignment="1">
      <alignment horizontal="left" vertical="center" wrapText="1"/>
    </xf>
    <xf numFmtId="0" fontId="30" fillId="5" borderId="136" xfId="0" applyFont="1" applyFill="1" applyBorder="1" applyAlignment="1" applyProtection="1">
      <alignment horizontal="left" vertical="center" wrapText="1"/>
      <protection locked="0"/>
    </xf>
    <xf numFmtId="166" fontId="30" fillId="0" borderId="136" xfId="0" applyNumberFormat="1" applyFont="1" applyBorder="1" applyAlignment="1" applyProtection="1">
      <alignment vertical="center" wrapText="1"/>
      <protection locked="0"/>
    </xf>
    <xf numFmtId="0" fontId="30" fillId="5" borderId="136" xfId="0" applyFont="1" applyFill="1" applyBorder="1" applyAlignment="1" applyProtection="1">
      <alignment horizontal="center" vertical="center" wrapText="1"/>
      <protection locked="0"/>
    </xf>
    <xf numFmtId="9" fontId="30" fillId="0" borderId="136" xfId="0" applyNumberFormat="1" applyFont="1" applyBorder="1" applyAlignment="1" applyProtection="1">
      <alignment horizontal="center" vertical="center" wrapText="1"/>
      <protection locked="0"/>
    </xf>
    <xf numFmtId="166" fontId="30" fillId="0" borderId="136" xfId="0" applyNumberFormat="1" applyFont="1" applyBorder="1" applyAlignment="1" applyProtection="1">
      <alignment horizontal="center" vertical="center" wrapText="1"/>
      <protection locked="0"/>
    </xf>
    <xf numFmtId="165" fontId="30" fillId="0" borderId="137" xfId="0" applyNumberFormat="1" applyFont="1" applyBorder="1" applyAlignment="1" applyProtection="1">
      <alignment horizontal="center" vertical="center" wrapText="1"/>
      <protection locked="0"/>
    </xf>
    <xf numFmtId="0" fontId="30" fillId="0" borderId="138" xfId="0" applyFont="1" applyBorder="1" applyAlignment="1" applyProtection="1">
      <alignment horizontal="center" vertical="center" wrapText="1"/>
      <protection locked="0"/>
    </xf>
    <xf numFmtId="0" fontId="30" fillId="0" borderId="126" xfId="0" applyFont="1" applyBorder="1" applyAlignment="1" applyProtection="1">
      <alignment horizontal="left" vertical="center" wrapText="1"/>
      <protection locked="0"/>
    </xf>
    <xf numFmtId="10" fontId="30" fillId="0" borderId="126" xfId="0" applyNumberFormat="1" applyFont="1" applyBorder="1" applyAlignment="1" applyProtection="1">
      <alignment horizontal="center" vertical="center" wrapText="1"/>
      <protection locked="0"/>
    </xf>
    <xf numFmtId="14" fontId="30" fillId="0" borderId="126" xfId="0" applyNumberFormat="1" applyFont="1" applyBorder="1" applyAlignment="1" applyProtection="1">
      <alignment horizontal="center" vertical="center"/>
      <protection locked="0"/>
    </xf>
    <xf numFmtId="0" fontId="34" fillId="0" borderId="126" xfId="0" applyFont="1" applyBorder="1" applyAlignment="1">
      <alignment horizontal="center" vertical="center" wrapText="1"/>
    </xf>
    <xf numFmtId="166" fontId="34" fillId="0" borderId="126" xfId="0" applyNumberFormat="1" applyFont="1" applyBorder="1" applyAlignment="1">
      <alignment vertical="center" wrapText="1"/>
    </xf>
    <xf numFmtId="0" fontId="34" fillId="0" borderId="126" xfId="0" applyFont="1" applyBorder="1" applyAlignment="1">
      <alignment horizontal="left" vertical="center" wrapText="1"/>
    </xf>
    <xf numFmtId="0" fontId="30" fillId="5" borderId="126" xfId="0" applyFont="1" applyFill="1" applyBorder="1" applyAlignment="1" applyProtection="1">
      <alignment horizontal="left" vertical="center" wrapText="1"/>
      <protection locked="0"/>
    </xf>
    <xf numFmtId="166" fontId="30" fillId="0" borderId="126" xfId="0" applyNumberFormat="1" applyFont="1" applyBorder="1" applyAlignment="1" applyProtection="1">
      <alignment vertical="center" wrapText="1"/>
      <protection locked="0"/>
    </xf>
    <xf numFmtId="166" fontId="30" fillId="0" borderId="126" xfId="0" applyNumberFormat="1" applyFont="1" applyBorder="1" applyAlignment="1" applyProtection="1">
      <alignment horizontal="center" vertical="center" wrapText="1"/>
      <protection locked="0"/>
    </xf>
    <xf numFmtId="165" fontId="30" fillId="0" borderId="139" xfId="0" applyNumberFormat="1" applyFont="1" applyBorder="1" applyAlignment="1" applyProtection="1">
      <alignment horizontal="center" vertical="center" wrapText="1"/>
      <protection locked="0"/>
    </xf>
    <xf numFmtId="0" fontId="30" fillId="0" borderId="126" xfId="0" applyFont="1" applyFill="1" applyBorder="1" applyAlignment="1" applyProtection="1">
      <alignment horizontal="left" vertical="center" wrapText="1"/>
      <protection locked="0"/>
    </xf>
    <xf numFmtId="0" fontId="30" fillId="0" borderId="126" xfId="0" applyFont="1" applyFill="1" applyBorder="1" applyAlignment="1" applyProtection="1">
      <alignment horizontal="center" vertical="center" wrapText="1"/>
      <protection locked="0"/>
    </xf>
    <xf numFmtId="10" fontId="30" fillId="0" borderId="126" xfId="0" applyNumberFormat="1" applyFont="1" applyFill="1" applyBorder="1" applyAlignment="1" applyProtection="1">
      <alignment horizontal="center" vertical="center" wrapText="1"/>
      <protection locked="0"/>
    </xf>
    <xf numFmtId="14" fontId="30" fillId="0" borderId="126" xfId="0" applyNumberFormat="1" applyFont="1" applyFill="1" applyBorder="1" applyAlignment="1" applyProtection="1">
      <alignment horizontal="center" vertical="center"/>
      <protection locked="0"/>
    </xf>
    <xf numFmtId="0" fontId="30" fillId="0" borderId="138" xfId="0" applyFont="1" applyBorder="1" applyAlignment="1" applyProtection="1">
      <alignment vertical="center" wrapText="1"/>
      <protection locked="0"/>
    </xf>
    <xf numFmtId="0" fontId="30" fillId="0" borderId="126" xfId="0" applyFont="1" applyBorder="1" applyAlignment="1" applyProtection="1">
      <alignment vertical="center" wrapText="1"/>
      <protection locked="0"/>
    </xf>
    <xf numFmtId="0" fontId="36" fillId="0" borderId="140" xfId="0" applyFont="1" applyBorder="1" applyAlignment="1">
      <alignment vertical="center" wrapText="1"/>
    </xf>
    <xf numFmtId="0" fontId="36" fillId="0" borderId="141" xfId="0" applyFont="1" applyBorder="1" applyAlignment="1">
      <alignment vertical="center" wrapText="1"/>
    </xf>
    <xf numFmtId="0" fontId="37" fillId="0" borderId="141" xfId="0" applyFont="1" applyBorder="1" applyAlignment="1">
      <alignment vertical="center" wrapText="1"/>
    </xf>
    <xf numFmtId="0" fontId="36" fillId="0" borderId="141" xfId="0" applyFont="1" applyBorder="1" applyAlignment="1">
      <alignment horizontal="center" vertical="center" wrapText="1"/>
    </xf>
    <xf numFmtId="10" fontId="36" fillId="0" borderId="141" xfId="0" applyNumberFormat="1" applyFont="1" applyBorder="1" applyAlignment="1">
      <alignment horizontal="center" vertical="center" wrapText="1"/>
    </xf>
    <xf numFmtId="14" fontId="36" fillId="0" borderId="141" xfId="0" applyNumberFormat="1" applyFont="1" applyBorder="1" applyAlignment="1">
      <alignment horizontal="center" vertical="center"/>
    </xf>
    <xf numFmtId="0" fontId="38" fillId="0" borderId="141" xfId="0" applyFont="1" applyBorder="1" applyAlignment="1">
      <alignment horizontal="center" vertical="center" wrapText="1"/>
    </xf>
    <xf numFmtId="166" fontId="38" fillId="0" borderId="141" xfId="0" applyNumberFormat="1" applyFont="1" applyBorder="1" applyAlignment="1">
      <alignment vertical="center" wrapText="1"/>
    </xf>
    <xf numFmtId="2" fontId="38" fillId="0" borderId="141" xfId="0" applyNumberFormat="1" applyFont="1" applyBorder="1" applyAlignment="1">
      <alignment vertical="center" wrapText="1"/>
    </xf>
    <xf numFmtId="2" fontId="36" fillId="5" borderId="141" xfId="0" applyNumberFormat="1" applyFont="1" applyFill="1" applyBorder="1" applyAlignment="1">
      <alignment vertical="center" wrapText="1"/>
    </xf>
    <xf numFmtId="166" fontId="36" fillId="0" borderId="141" xfId="0" applyNumberFormat="1" applyFont="1" applyBorder="1" applyAlignment="1">
      <alignment vertical="center" wrapText="1"/>
    </xf>
    <xf numFmtId="2" fontId="36" fillId="0" borderId="141" xfId="0" applyNumberFormat="1" applyFont="1" applyBorder="1" applyAlignment="1">
      <alignment vertical="center" wrapText="1"/>
    </xf>
    <xf numFmtId="0" fontId="36" fillId="0" borderId="141" xfId="0" applyFont="1" applyBorder="1" applyAlignment="1">
      <alignment horizontal="left" vertical="center" wrapText="1"/>
    </xf>
    <xf numFmtId="0" fontId="30" fillId="0" borderId="141" xfId="0" applyFont="1" applyBorder="1" applyAlignment="1" applyProtection="1">
      <alignment horizontal="center" vertical="center" wrapText="1"/>
      <protection locked="0"/>
    </xf>
    <xf numFmtId="166" fontId="36" fillId="3" borderId="141" xfId="0" applyNumberFormat="1" applyFont="1" applyFill="1" applyBorder="1" applyAlignment="1">
      <alignment horizontal="center" vertical="center" wrapText="1"/>
    </xf>
    <xf numFmtId="165" fontId="36" fillId="3" borderId="142" xfId="0" applyNumberFormat="1" applyFont="1" applyFill="1" applyBorder="1" applyAlignment="1">
      <alignment horizontal="center" vertical="center" wrapText="1"/>
    </xf>
    <xf numFmtId="0" fontId="30" fillId="0" borderId="135" xfId="0" applyFont="1" applyBorder="1" applyAlignment="1" applyProtection="1">
      <alignment vertical="center" wrapText="1"/>
      <protection locked="0"/>
    </xf>
    <xf numFmtId="0" fontId="30" fillId="0" borderId="136" xfId="0" applyFont="1" applyBorder="1" applyAlignment="1" applyProtection="1">
      <alignment vertical="center" wrapText="1"/>
      <protection locked="0"/>
    </xf>
    <xf numFmtId="0" fontId="39" fillId="0" borderId="136" xfId="0" applyFont="1" applyFill="1" applyBorder="1" applyAlignment="1">
      <alignment horizontal="center" vertical="center" wrapText="1"/>
    </xf>
    <xf numFmtId="10" fontId="30" fillId="0" borderId="136" xfId="0" applyNumberFormat="1" applyFont="1" applyFill="1" applyBorder="1" applyAlignment="1" applyProtection="1">
      <alignment horizontal="center" vertical="center" wrapText="1"/>
      <protection locked="0"/>
    </xf>
    <xf numFmtId="0" fontId="39" fillId="0" borderId="126" xfId="0" applyFont="1" applyFill="1" applyBorder="1" applyAlignment="1">
      <alignment horizontal="center" vertical="center" wrapText="1"/>
    </xf>
    <xf numFmtId="14" fontId="30" fillId="9" borderId="126" xfId="0" applyNumberFormat="1" applyFont="1" applyFill="1" applyBorder="1" applyAlignment="1" applyProtection="1">
      <alignment horizontal="center" vertical="center"/>
      <protection locked="0"/>
    </xf>
    <xf numFmtId="0" fontId="39" fillId="8" borderId="126" xfId="0" applyFont="1" applyFill="1" applyBorder="1" applyAlignment="1">
      <alignment horizontal="center" vertical="center" wrapText="1"/>
    </xf>
    <xf numFmtId="0" fontId="18" fillId="0" borderId="78" xfId="0" applyFont="1" applyBorder="1" applyAlignment="1">
      <alignment vertical="center" wrapText="1"/>
    </xf>
    <xf numFmtId="0" fontId="9" fillId="0" borderId="144" xfId="0" applyFont="1" applyBorder="1" applyAlignment="1">
      <alignment vertical="center" wrapText="1"/>
    </xf>
    <xf numFmtId="0" fontId="18" fillId="0" borderId="145" xfId="0" applyFont="1" applyBorder="1" applyAlignment="1">
      <alignment horizontal="center" vertical="center" wrapText="1"/>
    </xf>
    <xf numFmtId="10" fontId="18" fillId="0" borderId="145" xfId="0" applyNumberFormat="1" applyFont="1" applyBorder="1" applyAlignment="1">
      <alignment horizontal="center" vertical="center" wrapText="1"/>
    </xf>
    <xf numFmtId="14" fontId="18" fillId="0" borderId="145" xfId="0" applyNumberFormat="1" applyFont="1" applyBorder="1" applyAlignment="1">
      <alignment horizontal="center" vertical="center"/>
    </xf>
    <xf numFmtId="14" fontId="18" fillId="0" borderId="144" xfId="0" applyNumberFormat="1" applyFont="1" applyBorder="1" applyAlignment="1">
      <alignment horizontal="center" vertical="center"/>
    </xf>
    <xf numFmtId="2" fontId="18" fillId="5" borderId="146" xfId="0" applyNumberFormat="1" applyFont="1" applyFill="1" applyBorder="1" applyAlignment="1">
      <alignment vertical="center" wrapText="1"/>
    </xf>
    <xf numFmtId="166" fontId="18" fillId="0" borderId="145" xfId="0" applyNumberFormat="1" applyFont="1" applyBorder="1" applyAlignment="1">
      <alignment vertical="center" wrapText="1"/>
    </xf>
    <xf numFmtId="2" fontId="18" fillId="0" borderId="144" xfId="0" applyNumberFormat="1" applyFont="1" applyBorder="1" applyAlignment="1">
      <alignment vertical="center" wrapText="1"/>
    </xf>
    <xf numFmtId="0" fontId="18" fillId="0" borderId="144" xfId="0" applyFont="1" applyBorder="1" applyAlignment="1">
      <alignment horizontal="left" vertical="center" wrapText="1"/>
    </xf>
    <xf numFmtId="0" fontId="18" fillId="0" borderId="146" xfId="0" applyFont="1" applyBorder="1" applyAlignment="1">
      <alignment horizontal="center" vertical="center" wrapText="1"/>
    </xf>
    <xf numFmtId="0" fontId="11" fillId="0" borderId="125" xfId="0" applyFont="1" applyBorder="1" applyAlignment="1" applyProtection="1">
      <alignment horizontal="center" vertical="center" wrapText="1"/>
      <protection locked="0"/>
    </xf>
    <xf numFmtId="0" fontId="11" fillId="0" borderId="145" xfId="0" applyFont="1" applyBorder="1" applyAlignment="1" applyProtection="1">
      <alignment horizontal="center" vertical="center" wrapText="1"/>
      <protection locked="0"/>
    </xf>
    <xf numFmtId="166" fontId="18" fillId="3" borderId="146" xfId="0" applyNumberFormat="1" applyFont="1" applyFill="1" applyBorder="1" applyAlignment="1">
      <alignment horizontal="center" vertical="center" wrapText="1"/>
    </xf>
    <xf numFmtId="165" fontId="18" fillId="3" borderId="81" xfId="0" applyNumberFormat="1" applyFont="1" applyFill="1" applyBorder="1" applyAlignment="1">
      <alignment horizontal="center" vertical="center" wrapText="1"/>
    </xf>
    <xf numFmtId="10" fontId="30" fillId="9" borderId="136" xfId="0" applyNumberFormat="1" applyFont="1" applyFill="1" applyBorder="1" applyAlignment="1" applyProtection="1">
      <alignment horizontal="center" vertical="center" wrapText="1"/>
      <protection locked="0"/>
    </xf>
    <xf numFmtId="10" fontId="30" fillId="9" borderId="126" xfId="0" applyNumberFormat="1" applyFont="1" applyFill="1" applyBorder="1" applyAlignment="1" applyProtection="1">
      <alignment horizontal="center" vertical="center" wrapText="1"/>
      <protection locked="0"/>
    </xf>
    <xf numFmtId="0" fontId="40" fillId="0" borderId="126" xfId="0" applyFont="1" applyBorder="1" applyAlignment="1"/>
    <xf numFmtId="0" fontId="34" fillId="3" borderId="126" xfId="0" applyFont="1" applyFill="1" applyBorder="1" applyAlignment="1">
      <alignment horizontal="center" vertical="center" wrapText="1"/>
    </xf>
    <xf numFmtId="0" fontId="30" fillId="9" borderId="126" xfId="0" applyFont="1" applyFill="1" applyBorder="1" applyAlignment="1" applyProtection="1">
      <alignment horizontal="center" vertical="center" wrapText="1"/>
      <protection locked="0"/>
    </xf>
    <xf numFmtId="0" fontId="34" fillId="10" borderId="126" xfId="0" applyFont="1" applyFill="1" applyBorder="1" applyAlignment="1">
      <alignment horizontal="left" vertical="center" wrapText="1"/>
    </xf>
    <xf numFmtId="0" fontId="36" fillId="0" borderId="143" xfId="0" applyFont="1" applyBorder="1" applyAlignment="1">
      <alignment vertical="center" wrapText="1"/>
    </xf>
    <xf numFmtId="0" fontId="36" fillId="0" borderId="78" xfId="0" applyFont="1" applyBorder="1" applyAlignment="1">
      <alignment vertical="center" wrapText="1"/>
    </xf>
    <xf numFmtId="0" fontId="37" fillId="0" borderId="144" xfId="0" applyFont="1" applyBorder="1" applyAlignment="1">
      <alignment vertical="center" wrapText="1"/>
    </xf>
    <xf numFmtId="0" fontId="36" fillId="0" borderId="145" xfId="0" applyFont="1" applyBorder="1" applyAlignment="1">
      <alignment horizontal="center" vertical="center" wrapText="1"/>
    </xf>
    <xf numFmtId="10" fontId="36" fillId="0" borderId="145" xfId="0" applyNumberFormat="1" applyFont="1" applyBorder="1" applyAlignment="1">
      <alignment horizontal="center" vertical="center" wrapText="1"/>
    </xf>
    <xf numFmtId="0" fontId="30" fillId="0" borderId="145" xfId="0" applyFont="1" applyBorder="1" applyAlignment="1" applyProtection="1">
      <alignment horizontal="center" vertical="center" wrapText="1"/>
      <protection locked="0"/>
    </xf>
    <xf numFmtId="14" fontId="36" fillId="0" borderId="145" xfId="0" applyNumberFormat="1" applyFont="1" applyBorder="1" applyAlignment="1">
      <alignment horizontal="center" vertical="center"/>
    </xf>
    <xf numFmtId="14" fontId="36" fillId="0" borderId="144" xfId="0" applyNumberFormat="1" applyFont="1" applyBorder="1" applyAlignment="1">
      <alignment horizontal="center" vertical="center"/>
    </xf>
    <xf numFmtId="0" fontId="36" fillId="0" borderId="125" xfId="0" applyFont="1" applyBorder="1" applyAlignment="1">
      <alignment horizontal="center" vertical="center" wrapText="1"/>
    </xf>
    <xf numFmtId="0" fontId="38" fillId="0" borderId="145" xfId="0" applyFont="1" applyBorder="1" applyAlignment="1">
      <alignment horizontal="center" vertical="center" wrapText="1"/>
    </xf>
    <xf numFmtId="166" fontId="38" fillId="0" borderId="145" xfId="0" applyNumberFormat="1" applyFont="1" applyBorder="1" applyAlignment="1">
      <alignment vertical="center" wrapText="1"/>
    </xf>
    <xf numFmtId="2" fontId="38" fillId="0" borderId="144" xfId="0" applyNumberFormat="1" applyFont="1" applyBorder="1" applyAlignment="1">
      <alignment vertical="center" wrapText="1"/>
    </xf>
    <xf numFmtId="2" fontId="36" fillId="5" borderId="146" xfId="0" applyNumberFormat="1" applyFont="1" applyFill="1" applyBorder="1" applyAlignment="1">
      <alignment vertical="center" wrapText="1"/>
    </xf>
    <xf numFmtId="166" fontId="36" fillId="0" borderId="145" xfId="0" applyNumberFormat="1" applyFont="1" applyBorder="1" applyAlignment="1">
      <alignment vertical="center" wrapText="1"/>
    </xf>
    <xf numFmtId="2" fontId="36" fillId="0" borderId="144" xfId="0" applyNumberFormat="1" applyFont="1" applyBorder="1" applyAlignment="1">
      <alignment vertical="center" wrapText="1"/>
    </xf>
    <xf numFmtId="0" fontId="36" fillId="0" borderId="144" xfId="0" applyFont="1" applyBorder="1" applyAlignment="1">
      <alignment horizontal="left" vertical="center" wrapText="1"/>
    </xf>
    <xf numFmtId="0" fontId="36" fillId="0" borderId="146" xfId="0" applyFont="1" applyBorder="1" applyAlignment="1">
      <alignment horizontal="center" vertical="center" wrapText="1"/>
    </xf>
    <xf numFmtId="0" fontId="30" fillId="0" borderId="125" xfId="0" applyFont="1" applyBorder="1" applyAlignment="1" applyProtection="1">
      <alignment horizontal="center" vertical="center" wrapText="1"/>
      <protection locked="0"/>
    </xf>
    <xf numFmtId="166" fontId="36" fillId="3" borderId="146" xfId="0" applyNumberFormat="1" applyFont="1" applyFill="1" applyBorder="1" applyAlignment="1">
      <alignment horizontal="center" vertical="center" wrapText="1"/>
    </xf>
    <xf numFmtId="165" fontId="36" fillId="3" borderId="81" xfId="0" applyNumberFormat="1" applyFont="1" applyFill="1" applyBorder="1" applyAlignment="1">
      <alignment horizontal="center" vertical="center" wrapText="1"/>
    </xf>
    <xf numFmtId="0" fontId="18" fillId="0" borderId="77" xfId="0" applyFont="1" applyBorder="1" applyAlignment="1">
      <alignment vertical="center" wrapText="1"/>
    </xf>
    <xf numFmtId="0" fontId="30" fillId="5" borderId="126" xfId="0" applyFont="1" applyFill="1" applyBorder="1" applyAlignment="1" applyProtection="1">
      <alignment horizontal="center" vertical="center" wrapText="1"/>
      <protection locked="0"/>
    </xf>
    <xf numFmtId="9" fontId="30" fillId="0" borderId="126" xfId="0" applyNumberFormat="1" applyFont="1" applyBorder="1" applyAlignment="1" applyProtection="1">
      <alignment horizontal="center" vertical="center" wrapText="1"/>
      <protection locked="0"/>
    </xf>
    <xf numFmtId="0" fontId="34" fillId="10" borderId="126" xfId="0" applyFont="1" applyFill="1" applyBorder="1" applyAlignment="1">
      <alignment horizontal="center" vertical="center" wrapText="1"/>
    </xf>
    <xf numFmtId="0" fontId="34" fillId="0" borderId="126" xfId="0" applyFont="1" applyFill="1" applyBorder="1" applyAlignment="1">
      <alignment horizontal="left" vertical="center" wrapText="1"/>
    </xf>
    <xf numFmtId="0" fontId="35" fillId="0" borderId="126" xfId="0" applyFont="1" applyBorder="1" applyAlignment="1">
      <alignment horizontal="left" vertical="center" wrapText="1"/>
    </xf>
    <xf numFmtId="0" fontId="41" fillId="10" borderId="126" xfId="0" applyFont="1" applyFill="1" applyBorder="1" applyAlignment="1">
      <alignment horizontal="left" wrapText="1"/>
    </xf>
    <xf numFmtId="0" fontId="11" fillId="0" borderId="147" xfId="0" applyFont="1" applyBorder="1" applyAlignment="1" applyProtection="1">
      <alignment horizontal="center" vertical="center" wrapText="1"/>
      <protection locked="0"/>
    </xf>
    <xf numFmtId="0" fontId="11" fillId="0" borderId="148" xfId="0" applyFont="1" applyBorder="1" applyAlignment="1" applyProtection="1">
      <alignment horizontal="center" vertical="center" wrapText="1"/>
      <protection locked="0"/>
    </xf>
    <xf numFmtId="0" fontId="42" fillId="0" borderId="25" xfId="0" applyFont="1" applyBorder="1" applyAlignment="1">
      <alignment horizontal="left" vertical="center" wrapText="1"/>
    </xf>
    <xf numFmtId="0" fontId="42" fillId="10" borderId="25" xfId="0" applyFont="1" applyFill="1" applyBorder="1" applyAlignment="1">
      <alignment horizontal="left" vertical="center" wrapText="1"/>
    </xf>
    <xf numFmtId="0" fontId="42" fillId="10" borderId="116" xfId="0" applyFont="1" applyFill="1" applyBorder="1" applyAlignment="1">
      <alignment horizontal="left" vertical="center" wrapText="1"/>
    </xf>
    <xf numFmtId="0" fontId="42" fillId="0" borderId="116" xfId="0" applyFont="1" applyBorder="1" applyAlignment="1">
      <alignment horizontal="left" vertical="center" wrapText="1"/>
    </xf>
    <xf numFmtId="0" fontId="11" fillId="0" borderId="110" xfId="0" applyFont="1" applyBorder="1" applyAlignment="1" applyProtection="1">
      <alignment horizontal="center" vertical="center" wrapText="1"/>
      <protection locked="0"/>
    </xf>
    <xf numFmtId="0" fontId="11" fillId="0" borderId="149" xfId="0" applyFont="1" applyBorder="1" applyAlignment="1" applyProtection="1">
      <alignment horizontal="center" vertical="center" wrapText="1"/>
      <protection locked="0"/>
    </xf>
    <xf numFmtId="10" fontId="11" fillId="0" borderId="110" xfId="0" applyNumberFormat="1" applyFont="1" applyBorder="1" applyAlignment="1" applyProtection="1">
      <alignment horizontal="center" vertical="center" wrapText="1"/>
      <protection locked="0"/>
    </xf>
    <xf numFmtId="10" fontId="11" fillId="0" borderId="149" xfId="0" applyNumberFormat="1" applyFont="1" applyBorder="1" applyAlignment="1" applyProtection="1">
      <alignment horizontal="center" vertical="center" wrapText="1"/>
      <protection locked="0"/>
    </xf>
    <xf numFmtId="0" fontId="11" fillId="0" borderId="150" xfId="0" applyFont="1" applyBorder="1" applyAlignment="1" applyProtection="1">
      <alignment horizontal="center" vertical="center" wrapText="1"/>
      <protection locked="0"/>
    </xf>
    <xf numFmtId="10" fontId="11" fillId="0" borderId="151" xfId="0" applyNumberFormat="1" applyFont="1" applyBorder="1" applyAlignment="1" applyProtection="1">
      <alignment horizontal="center" vertical="center" wrapText="1"/>
      <protection locked="0"/>
    </xf>
    <xf numFmtId="0" fontId="11" fillId="0" borderId="152" xfId="0" applyFont="1" applyBorder="1" applyAlignment="1" applyProtection="1">
      <alignment horizontal="center" vertical="center" wrapText="1"/>
      <protection locked="0"/>
    </xf>
    <xf numFmtId="10" fontId="11" fillId="0" borderId="153" xfId="0" applyNumberFormat="1" applyFont="1" applyBorder="1" applyAlignment="1" applyProtection="1">
      <alignment horizontal="center" vertical="center" wrapText="1"/>
      <protection locked="0"/>
    </xf>
    <xf numFmtId="0" fontId="11" fillId="0" borderId="154" xfId="0" applyFont="1" applyBorder="1" applyAlignment="1" applyProtection="1">
      <alignment horizontal="center" vertical="center" wrapText="1"/>
      <protection locked="0"/>
    </xf>
    <xf numFmtId="10" fontId="11" fillId="0" borderId="154" xfId="0" applyNumberFormat="1" applyFont="1" applyBorder="1" applyAlignment="1" applyProtection="1">
      <alignment horizontal="center" vertical="center" wrapText="1"/>
      <protection locked="0"/>
    </xf>
    <xf numFmtId="14" fontId="11" fillId="0" borderId="24" xfId="0" applyNumberFormat="1" applyFont="1" applyBorder="1" applyAlignment="1" applyProtection="1">
      <alignment horizontal="center" vertical="center"/>
      <protection locked="0"/>
    </xf>
    <xf numFmtId="10" fontId="11" fillId="0" borderId="117" xfId="0" applyNumberFormat="1" applyFont="1" applyBorder="1" applyAlignment="1" applyProtection="1">
      <alignment horizontal="center" vertical="center" wrapText="1"/>
      <protection locked="0"/>
    </xf>
    <xf numFmtId="0" fontId="11" fillId="0" borderId="155" xfId="0" applyFont="1" applyBorder="1" applyAlignment="1" applyProtection="1">
      <alignment horizontal="center" vertical="center" wrapText="1"/>
      <protection locked="0"/>
    </xf>
    <xf numFmtId="0" fontId="11" fillId="0" borderId="110" xfId="0" applyFont="1" applyFill="1" applyBorder="1" applyAlignment="1" applyProtection="1">
      <alignment horizontal="center" vertical="center" wrapText="1"/>
      <protection locked="0"/>
    </xf>
    <xf numFmtId="0" fontId="11" fillId="0" borderId="151" xfId="0" applyFont="1" applyBorder="1" applyAlignment="1" applyProtection="1">
      <alignment horizontal="center" vertical="center" wrapText="1"/>
      <protection locked="0"/>
    </xf>
    <xf numFmtId="10" fontId="11" fillId="0" borderId="151" xfId="0" applyNumberFormat="1" applyFont="1" applyFill="1" applyBorder="1" applyAlignment="1" applyProtection="1">
      <alignment horizontal="center" vertical="center" wrapText="1"/>
      <protection locked="0"/>
    </xf>
    <xf numFmtId="0" fontId="11" fillId="0" borderId="150" xfId="0" applyFont="1" applyFill="1" applyBorder="1" applyAlignment="1" applyProtection="1">
      <alignment horizontal="center" vertical="center" wrapText="1"/>
      <protection locked="0"/>
    </xf>
    <xf numFmtId="0" fontId="11" fillId="0" borderId="112" xfId="0" applyFont="1" applyBorder="1" applyAlignment="1" applyProtection="1">
      <alignment horizontal="center" vertical="center" wrapText="1"/>
      <protection locked="0"/>
    </xf>
    <xf numFmtId="0" fontId="32" fillId="0" borderId="110" xfId="0" applyFont="1" applyBorder="1" applyAlignment="1">
      <alignment horizontal="center" vertical="center" wrapText="1"/>
    </xf>
    <xf numFmtId="0" fontId="11" fillId="0" borderId="156" xfId="0" applyFont="1" applyBorder="1" applyAlignment="1" applyProtection="1">
      <alignment horizontal="center" vertical="center" wrapText="1"/>
      <protection locked="0"/>
    </xf>
    <xf numFmtId="0" fontId="32" fillId="0" borderId="149" xfId="0" applyFont="1" applyBorder="1" applyAlignment="1">
      <alignment horizontal="center" vertical="center" wrapText="1"/>
    </xf>
    <xf numFmtId="166" fontId="11" fillId="0" borderId="149" xfId="0" applyNumberFormat="1" applyFont="1" applyBorder="1" applyAlignment="1" applyProtection="1">
      <alignment vertical="center" wrapText="1"/>
      <protection locked="0"/>
    </xf>
    <xf numFmtId="0" fontId="11" fillId="0" borderId="157" xfId="0" applyFont="1" applyBorder="1" applyAlignment="1" applyProtection="1">
      <alignment horizontal="center" vertical="center" wrapText="1"/>
      <protection locked="0"/>
    </xf>
    <xf numFmtId="0" fontId="32" fillId="0" borderId="154" xfId="0" applyFont="1" applyBorder="1" applyAlignment="1">
      <alignment horizontal="center" vertical="center" wrapText="1"/>
    </xf>
    <xf numFmtId="166" fontId="11" fillId="0" borderId="154" xfId="0" applyNumberFormat="1" applyFont="1" applyBorder="1" applyAlignment="1" applyProtection="1">
      <alignment vertical="center" wrapText="1"/>
      <protection locked="0"/>
    </xf>
    <xf numFmtId="0" fontId="32" fillId="0" borderId="117" xfId="0" applyFont="1" applyBorder="1" applyAlignment="1">
      <alignment horizontal="center" vertical="center" wrapText="1"/>
    </xf>
    <xf numFmtId="0" fontId="32" fillId="0" borderId="118" xfId="0" applyFont="1" applyBorder="1" applyAlignment="1">
      <alignment horizontal="center" vertical="center" wrapText="1"/>
    </xf>
    <xf numFmtId="0" fontId="11" fillId="0" borderId="158" xfId="0" applyFont="1" applyBorder="1" applyAlignment="1" applyProtection="1">
      <alignment horizontal="center" vertical="center" wrapText="1"/>
      <protection locked="0"/>
    </xf>
    <xf numFmtId="169" fontId="43" fillId="0" borderId="118" xfId="0" applyNumberFormat="1" applyFont="1" applyBorder="1" applyAlignment="1">
      <alignment horizontal="center" vertical="center"/>
    </xf>
    <xf numFmtId="169" fontId="44" fillId="0" borderId="118" xfId="0" applyNumberFormat="1" applyFont="1" applyBorder="1" applyAlignment="1">
      <alignment horizontal="center" vertical="center"/>
    </xf>
    <xf numFmtId="0" fontId="44" fillId="0" borderId="118" xfId="0" applyFont="1" applyBorder="1" applyAlignment="1">
      <alignment horizontal="center" vertical="center"/>
    </xf>
    <xf numFmtId="166" fontId="11" fillId="0" borderId="159" xfId="0" applyNumberFormat="1" applyFont="1" applyBorder="1" applyAlignment="1" applyProtection="1">
      <alignment horizontal="center" vertical="center" wrapText="1"/>
      <protection locked="0"/>
    </xf>
    <xf numFmtId="166" fontId="11" fillId="0" borderId="160" xfId="0" applyNumberFormat="1" applyFont="1" applyBorder="1" applyAlignment="1" applyProtection="1">
      <alignment horizontal="center" vertical="center" wrapText="1"/>
      <protection locked="0"/>
    </xf>
    <xf numFmtId="166" fontId="11" fillId="0" borderId="161" xfId="0" applyNumberFormat="1" applyFont="1" applyBorder="1" applyAlignment="1" applyProtection="1">
      <alignment horizontal="center" vertical="center" wrapText="1"/>
      <protection locked="0"/>
    </xf>
    <xf numFmtId="169" fontId="44" fillId="0" borderId="16" xfId="0" applyNumberFormat="1" applyFont="1" applyBorder="1" applyAlignment="1">
      <alignment horizontal="center" vertical="center"/>
    </xf>
    <xf numFmtId="9" fontId="30" fillId="0" borderId="136" xfId="0" applyNumberFormat="1" applyFont="1" applyBorder="1" applyAlignment="1" applyProtection="1">
      <alignment horizontal="left" vertical="center" wrapText="1"/>
      <protection locked="0"/>
    </xf>
    <xf numFmtId="0" fontId="30" fillId="11" borderId="126" xfId="0" applyFont="1" applyFill="1" applyBorder="1" applyAlignment="1" applyProtection="1">
      <alignment horizontal="left" vertical="center" wrapText="1"/>
      <protection locked="0"/>
    </xf>
    <xf numFmtId="0" fontId="17" fillId="2" borderId="51"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51" xfId="0" applyFont="1" applyFill="1" applyBorder="1" applyAlignment="1">
      <alignment horizontal="center" vertical="center" wrapText="1"/>
    </xf>
    <xf numFmtId="0" fontId="17" fillId="2" borderId="101" xfId="0" applyFont="1" applyFill="1" applyBorder="1" applyAlignment="1">
      <alignment horizontal="center" vertical="center" wrapText="1"/>
    </xf>
    <xf numFmtId="0" fontId="17" fillId="2" borderId="95"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102"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165" fontId="17" fillId="2" borderId="55" xfId="0" applyNumberFormat="1" applyFont="1" applyFill="1" applyBorder="1" applyAlignment="1">
      <alignment horizontal="center" vertical="center" wrapText="1"/>
    </xf>
    <xf numFmtId="165" fontId="17" fillId="2" borderId="134" xfId="0" applyNumberFormat="1" applyFont="1" applyFill="1" applyBorder="1" applyAlignment="1">
      <alignment horizontal="center" vertical="center" wrapText="1"/>
    </xf>
    <xf numFmtId="0" fontId="17" fillId="4" borderId="108"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109"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106" xfId="0" applyFont="1" applyFill="1" applyBorder="1" applyAlignment="1">
      <alignment horizontal="center" vertical="center" wrapText="1"/>
    </xf>
    <xf numFmtId="0" fontId="17" fillId="4" borderId="104" xfId="0" applyFont="1" applyFill="1" applyBorder="1" applyAlignment="1">
      <alignment horizontal="center" vertical="center" wrapText="1"/>
    </xf>
    <xf numFmtId="0" fontId="17" fillId="4" borderId="107" xfId="0" applyFont="1" applyFill="1" applyBorder="1" applyAlignment="1">
      <alignment horizontal="center" vertical="center" wrapText="1"/>
    </xf>
    <xf numFmtId="0" fontId="11" fillId="0" borderId="103" xfId="0" applyFont="1" applyBorder="1" applyAlignment="1" applyProtection="1">
      <alignment horizontal="center" vertical="center" wrapText="1"/>
      <protection locked="0"/>
    </xf>
    <xf numFmtId="0" fontId="11" fillId="0" borderId="104" xfId="0" applyFont="1" applyBorder="1" applyAlignment="1" applyProtection="1">
      <alignment horizontal="center" vertical="center" wrapText="1"/>
      <protection locked="0"/>
    </xf>
    <xf numFmtId="0" fontId="11" fillId="0" borderId="105"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127"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12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4" borderId="87" xfId="0" applyFont="1" applyFill="1" applyBorder="1" applyAlignment="1">
      <alignment horizontal="center" vertical="center" wrapText="1"/>
    </xf>
    <xf numFmtId="0" fontId="17" fillId="4" borderId="83" xfId="0" applyFont="1" applyFill="1" applyBorder="1" applyAlignment="1">
      <alignment horizontal="center" vertical="center" wrapText="1"/>
    </xf>
    <xf numFmtId="0" fontId="17" fillId="4" borderId="102"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2" fillId="0" borderId="52" xfId="0" applyFont="1" applyBorder="1"/>
    <xf numFmtId="0" fontId="17" fillId="2" borderId="98"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6" fillId="0" borderId="47" xfId="0" applyFont="1" applyBorder="1" applyAlignment="1">
      <alignment horizontal="center" vertical="center" wrapText="1"/>
    </xf>
    <xf numFmtId="164" fontId="7" fillId="0" borderId="72"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94"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165" fontId="17" fillId="2" borderId="57" xfId="0" applyNumberFormat="1"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29" fillId="0" borderId="47" xfId="0" applyFont="1" applyBorder="1" applyAlignment="1">
      <alignment horizontal="center" vertical="center"/>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7" fillId="2" borderId="96" xfId="0" applyFont="1" applyFill="1" applyBorder="1" applyAlignment="1">
      <alignment horizontal="center" vertical="center" wrapText="1"/>
    </xf>
    <xf numFmtId="0" fontId="17" fillId="2" borderId="88" xfId="0" applyFont="1" applyFill="1" applyBorder="1" applyAlignment="1">
      <alignment horizontal="center" vertical="center" wrapText="1"/>
    </xf>
    <xf numFmtId="0" fontId="6" fillId="0" borderId="10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85"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cellXfs>
  <cellStyles count="2">
    <cellStyle name="Normal" xfId="0" builtinId="0"/>
    <cellStyle name="Porcentaje" xfId="1" builtinId="5"/>
  </cellStyles>
  <dxfs count="389">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COVID%20Yesid\Formato_Plan_Operativo_Anual_V8%20(2021%20TH)%20SST%20y%20Ey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ST"/>
      <sheetName val="PRG-EJC POA"/>
    </sheetNames>
    <sheetDataSet>
      <sheetData sheetId="0"/>
      <sheetData sheetId="1"/>
      <sheetData sheetId="2"/>
    </sheetDataSet>
  </externalBook>
</externalLink>
</file>

<file path=xl/tables/table1.xml><?xml version="1.0" encoding="utf-8"?>
<table xmlns="http://schemas.openxmlformats.org/spreadsheetml/2006/main" id="1" name="º" displayName="º" ref="S3:S22" totalsRowShown="0" headerRowDxfId="388" dataDxfId="387">
  <tableColumns count="1">
    <tableColumn id="1" name="1.Gestión Estratégica del Talento humano" dataDxfId="386"/>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85" dataDxfId="384" tableBorderDxfId="383">
  <autoFilter ref="K2:K21"/>
  <tableColumns count="1">
    <tableColumn id="1" name="Meta proyecto de inversión" dataDxfId="382"/>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65"/>
      <c r="W2" s="165"/>
      <c r="X2" s="165"/>
      <c r="Y2" s="165"/>
    </row>
    <row r="3" spans="1:25" ht="24" x14ac:dyDescent="0.2">
      <c r="B3" s="198" t="s">
        <v>202</v>
      </c>
      <c r="H3" s="58" t="s">
        <v>231</v>
      </c>
      <c r="I3" s="58" t="s">
        <v>232</v>
      </c>
      <c r="K3" s="198" t="s">
        <v>195</v>
      </c>
      <c r="R3" s="165" t="s">
        <v>90</v>
      </c>
      <c r="S3" s="58" t="s">
        <v>210</v>
      </c>
    </row>
    <row r="4" spans="1:25" x14ac:dyDescent="0.2">
      <c r="B4" s="198" t="s">
        <v>55</v>
      </c>
      <c r="H4" s="58" t="s">
        <v>169</v>
      </c>
      <c r="I4" s="58" t="s">
        <v>115</v>
      </c>
      <c r="K4" s="58" t="s">
        <v>239</v>
      </c>
      <c r="R4" s="165" t="s">
        <v>203</v>
      </c>
      <c r="S4" s="58" t="s">
        <v>211</v>
      </c>
    </row>
    <row r="5" spans="1:25" ht="24" x14ac:dyDescent="0.2">
      <c r="B5" s="198" t="s">
        <v>4</v>
      </c>
      <c r="H5" s="58" t="s">
        <v>116</v>
      </c>
      <c r="I5" s="58" t="s">
        <v>117</v>
      </c>
      <c r="K5" s="58" t="s">
        <v>240</v>
      </c>
      <c r="R5" s="165" t="s">
        <v>204</v>
      </c>
      <c r="S5" s="58" t="s">
        <v>212</v>
      </c>
    </row>
    <row r="6" spans="1:25" x14ac:dyDescent="0.2">
      <c r="B6" s="198" t="s">
        <v>1</v>
      </c>
      <c r="H6" s="58" t="s">
        <v>118</v>
      </c>
      <c r="I6" s="58" t="s">
        <v>119</v>
      </c>
      <c r="K6" s="58" t="s">
        <v>241</v>
      </c>
      <c r="R6" s="165" t="s">
        <v>205</v>
      </c>
      <c r="S6" s="58" t="s">
        <v>213</v>
      </c>
    </row>
    <row r="7" spans="1:25" x14ac:dyDescent="0.2">
      <c r="B7" s="198" t="s">
        <v>8</v>
      </c>
      <c r="H7" s="58" t="s">
        <v>120</v>
      </c>
      <c r="I7" s="58" t="s">
        <v>121</v>
      </c>
      <c r="K7" s="58" t="s">
        <v>235</v>
      </c>
      <c r="R7" s="165" t="s">
        <v>206</v>
      </c>
      <c r="S7" s="58" t="s">
        <v>214</v>
      </c>
    </row>
    <row r="8" spans="1:25" x14ac:dyDescent="0.2">
      <c r="B8" s="198" t="s">
        <v>5</v>
      </c>
      <c r="H8" s="58" t="s">
        <v>122</v>
      </c>
      <c r="I8" s="58" t="s">
        <v>123</v>
      </c>
      <c r="K8" s="58" t="s">
        <v>236</v>
      </c>
      <c r="R8" s="165" t="s">
        <v>207</v>
      </c>
      <c r="S8" s="58" t="s">
        <v>215</v>
      </c>
    </row>
    <row r="9" spans="1:25" ht="24" x14ac:dyDescent="0.2">
      <c r="B9" s="198" t="s">
        <v>56</v>
      </c>
      <c r="H9" s="58" t="s">
        <v>124</v>
      </c>
      <c r="I9" s="58" t="s">
        <v>125</v>
      </c>
      <c r="K9" s="58" t="s">
        <v>237</v>
      </c>
      <c r="R9" s="165" t="s">
        <v>208</v>
      </c>
      <c r="S9" s="58" t="s">
        <v>216</v>
      </c>
    </row>
    <row r="10" spans="1:25" x14ac:dyDescent="0.2">
      <c r="K10" s="58" t="s">
        <v>242</v>
      </c>
      <c r="R10" s="165"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68"/>
  <sheetViews>
    <sheetView showGridLines="0" tabSelected="1" topLeftCell="A49" zoomScale="80" zoomScaleNormal="80" workbookViewId="0">
      <pane xSplit="10" topLeftCell="AL1" activePane="topRight" state="frozen"/>
      <selection activeCell="A13" sqref="A13"/>
      <selection pane="topRight" activeCell="AT60" sqref="AT60"/>
    </sheetView>
  </sheetViews>
  <sheetFormatPr baseColWidth="10" defaultColWidth="12.625" defaultRowHeight="15" outlineLevelCol="1" x14ac:dyDescent="0.25"/>
  <cols>
    <col min="1" max="1" width="2.75" style="16" customWidth="1"/>
    <col min="2" max="2" width="13.375" style="75" customWidth="1"/>
    <col min="3" max="4" width="18.625" style="16" customWidth="1"/>
    <col min="5" max="5" width="8.25" style="16" customWidth="1"/>
    <col min="6" max="6" width="37.625" style="16" customWidth="1"/>
    <col min="7" max="7" width="30.625" style="16" customWidth="1"/>
    <col min="8" max="8" width="25.625" style="16" customWidth="1"/>
    <col min="9" max="9" width="17.875" style="16" hidden="1" customWidth="1" outlineLevel="1"/>
    <col min="10" max="10" width="22.375" style="16" hidden="1" customWidth="1" outlineLevel="1"/>
    <col min="11" max="11" width="20.625" style="16" customWidth="1" collapsed="1"/>
    <col min="12" max="13" width="10.875" style="16" customWidth="1"/>
    <col min="14" max="14" width="15.5" style="16" customWidth="1"/>
    <col min="15" max="20" width="4.625" style="16" hidden="1" customWidth="1" outlineLevel="1"/>
    <col min="21" max="21" width="6.25" style="16" customWidth="1" collapsed="1"/>
    <col min="22" max="22" width="11.75" style="16" customWidth="1"/>
    <col min="23" max="23" width="19.5" style="16" hidden="1" customWidth="1"/>
    <col min="24" max="24" width="25" style="16" customWidth="1" outlineLevel="1"/>
    <col min="25" max="25" width="7.75" style="16" customWidth="1"/>
    <col min="26" max="31" width="4.625" style="16" customWidth="1" outlineLevel="1"/>
    <col min="32" max="32" width="6.625" style="16" customWidth="1"/>
    <col min="33" max="33" width="8.125" style="16" customWidth="1"/>
    <col min="34" max="34" width="38" style="16" customWidth="1"/>
    <col min="35" max="35" width="34.25" style="16" customWidth="1" outlineLevel="1"/>
    <col min="36" max="36" width="9.75" style="16" customWidth="1"/>
    <col min="37" max="42" width="4.625" style="16" customWidth="1" outlineLevel="1"/>
    <col min="43" max="43" width="5" style="16" customWidth="1"/>
    <col min="44" max="44" width="7.875" style="16" customWidth="1"/>
    <col min="45" max="45" width="43" style="16" customWidth="1"/>
    <col min="46" max="46" width="31.37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customWidth="1"/>
    <col min="57" max="57" width="34.25" style="16" customWidth="1" outlineLevel="1"/>
    <col min="58"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27"/>
      <c r="C1" s="490"/>
      <c r="D1" s="490"/>
      <c r="E1" s="510" t="s">
        <v>234</v>
      </c>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c r="BG1" s="510"/>
      <c r="BH1" s="510"/>
      <c r="BI1" s="510"/>
      <c r="BJ1" s="15"/>
    </row>
    <row r="2" spans="1:78" ht="43.5" customHeight="1" x14ac:dyDescent="0.25">
      <c r="A2" s="14"/>
      <c r="B2" s="126"/>
      <c r="C2" s="490"/>
      <c r="D2" s="490"/>
      <c r="E2" s="491" t="s">
        <v>233</v>
      </c>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15"/>
    </row>
    <row r="3" spans="1:78" ht="43.5" customHeight="1" x14ac:dyDescent="0.25">
      <c r="A3" s="14"/>
      <c r="B3" s="126"/>
      <c r="C3" s="490"/>
      <c r="D3" s="490"/>
      <c r="E3" s="491" t="s">
        <v>196</v>
      </c>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s="15"/>
    </row>
    <row r="4" spans="1:78" ht="16.5" thickBot="1" x14ac:dyDescent="0.3">
      <c r="A4" s="17"/>
      <c r="B4" s="69"/>
      <c r="C4" s="18"/>
      <c r="D4" s="116"/>
      <c r="E4" s="116"/>
      <c r="F4" s="18"/>
      <c r="G4" s="18"/>
      <c r="H4" s="19"/>
      <c r="I4" s="18"/>
      <c r="J4" s="18"/>
      <c r="K4" s="18"/>
      <c r="L4" s="18"/>
      <c r="M4" s="18"/>
      <c r="N4" s="18"/>
      <c r="O4" s="18"/>
      <c r="P4" s="116"/>
      <c r="Q4" s="18"/>
      <c r="R4" s="116"/>
      <c r="S4" s="18"/>
      <c r="T4" s="116"/>
      <c r="U4" s="18"/>
      <c r="V4" s="18"/>
      <c r="W4" s="20"/>
      <c r="X4" s="20"/>
      <c r="Y4" s="18"/>
      <c r="Z4" s="21"/>
      <c r="AA4" s="122"/>
      <c r="AB4" s="21"/>
      <c r="AC4" s="122"/>
      <c r="AD4" s="21"/>
      <c r="AE4" s="122"/>
      <c r="AF4" s="18"/>
      <c r="AG4" s="18"/>
      <c r="AH4" s="18"/>
      <c r="AI4" s="20"/>
      <c r="AJ4" s="18"/>
      <c r="AK4" s="21"/>
      <c r="AL4" s="122"/>
      <c r="AM4" s="21"/>
      <c r="AN4" s="122"/>
      <c r="AO4" s="21"/>
      <c r="AP4" s="122"/>
      <c r="AQ4" s="18"/>
      <c r="AR4" s="18"/>
      <c r="AS4" s="18"/>
      <c r="AT4" s="20"/>
      <c r="AU4" s="18"/>
      <c r="AV4" s="21"/>
      <c r="AW4" s="122"/>
      <c r="AX4" s="21"/>
      <c r="AY4" s="122"/>
      <c r="AZ4" s="21"/>
      <c r="BA4" s="122"/>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478" t="s">
        <v>2</v>
      </c>
      <c r="D5" s="479"/>
      <c r="E5" s="479"/>
      <c r="F5" s="479"/>
      <c r="G5" s="511" t="s">
        <v>8</v>
      </c>
      <c r="H5" s="511" t="s">
        <v>5</v>
      </c>
      <c r="I5" s="511" t="s">
        <v>5</v>
      </c>
      <c r="J5" s="511" t="s">
        <v>5</v>
      </c>
      <c r="K5" s="511" t="s">
        <v>5</v>
      </c>
      <c r="L5" s="511" t="s">
        <v>5</v>
      </c>
      <c r="M5" s="512"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461" t="s">
        <v>170</v>
      </c>
      <c r="D6" s="462"/>
      <c r="E6" s="462"/>
      <c r="F6" s="462"/>
      <c r="G6" s="498" t="s">
        <v>63</v>
      </c>
      <c r="H6" s="498"/>
      <c r="I6" s="498"/>
      <c r="J6" s="498"/>
      <c r="K6" s="498"/>
      <c r="L6" s="498"/>
      <c r="M6" s="499"/>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495" t="s">
        <v>6</v>
      </c>
      <c r="D7" s="496"/>
      <c r="E7" s="496"/>
      <c r="F7" s="496"/>
      <c r="G7" s="459">
        <v>2021</v>
      </c>
      <c r="H7" s="459"/>
      <c r="I7" s="459"/>
      <c r="J7" s="459"/>
      <c r="K7" s="459"/>
      <c r="L7" s="459"/>
      <c r="M7" s="460"/>
      <c r="N7" s="64">
        <f>SUM(N15:N37,N45:N61,N70:N82,N91:N110,N117:N123,N131:N146)</f>
        <v>28</v>
      </c>
      <c r="O7" s="18"/>
      <c r="P7" s="116"/>
      <c r="Q7" s="18"/>
      <c r="R7" s="116"/>
      <c r="S7" s="18"/>
      <c r="T7" s="116"/>
      <c r="U7" s="64">
        <f>SUM(U15:U145)</f>
        <v>26</v>
      </c>
      <c r="V7" s="18"/>
      <c r="W7" s="20"/>
      <c r="X7" s="20"/>
      <c r="Y7" s="64">
        <f>SUM(Y14:Y146)</f>
        <v>46</v>
      </c>
      <c r="Z7" s="21"/>
      <c r="AA7" s="122"/>
      <c r="AB7" s="21"/>
      <c r="AC7" s="122"/>
      <c r="AD7" s="21"/>
      <c r="AE7" s="122"/>
      <c r="AF7" s="64">
        <f>SUM(AF14:AF146)</f>
        <v>44</v>
      </c>
      <c r="AG7" s="18"/>
      <c r="AH7" s="18"/>
      <c r="AI7" s="20"/>
      <c r="AJ7" s="64">
        <f>SUM(AJ14:AJ146)</f>
        <v>36</v>
      </c>
      <c r="AK7" s="21"/>
      <c r="AL7" s="122"/>
      <c r="AM7" s="21"/>
      <c r="AN7" s="122"/>
      <c r="AO7" s="21"/>
      <c r="AP7" s="122"/>
      <c r="AQ7" s="64">
        <f>SUM(AQ14:AQ146)</f>
        <v>34</v>
      </c>
      <c r="AR7" s="18"/>
      <c r="AS7" s="18"/>
      <c r="AT7" s="20"/>
      <c r="AU7" s="64">
        <f>SUM(AU14:AU146)</f>
        <v>40</v>
      </c>
      <c r="AV7" s="21"/>
      <c r="AW7" s="122"/>
      <c r="AX7" s="21"/>
      <c r="AY7" s="122"/>
      <c r="AZ7" s="21"/>
      <c r="BA7" s="122"/>
      <c r="BB7" s="64">
        <f>SUM(BB14:BB146)</f>
        <v>0</v>
      </c>
      <c r="BC7" s="18"/>
      <c r="BD7" s="18"/>
      <c r="BE7" s="20"/>
      <c r="BF7" s="64">
        <f>SUM(BF14:BF146)</f>
        <v>150</v>
      </c>
      <c r="BG7" s="64">
        <f>SUM(BG14:BG146)</f>
        <v>104</v>
      </c>
      <c r="BH7" s="18"/>
      <c r="BI7" s="22"/>
      <c r="BJ7" s="23"/>
      <c r="BM7" s="20"/>
      <c r="BN7" s="20"/>
      <c r="BO7" s="20"/>
      <c r="BP7" s="20"/>
      <c r="BQ7" s="20"/>
      <c r="BR7" s="20"/>
      <c r="BS7" s="20"/>
      <c r="BT7" s="20"/>
      <c r="BU7" s="20"/>
      <c r="BV7" s="20"/>
      <c r="BW7" s="20"/>
      <c r="BX7" s="20"/>
      <c r="BY7" s="18"/>
      <c r="BZ7" s="18"/>
    </row>
    <row r="8" spans="1:78" s="66" customFormat="1" ht="12" thickBot="1" x14ac:dyDescent="0.25">
      <c r="A8" s="10"/>
      <c r="B8" s="493"/>
      <c r="C8" s="494"/>
      <c r="D8" s="494"/>
      <c r="E8" s="494"/>
      <c r="F8" s="494"/>
      <c r="G8" s="65"/>
      <c r="H8" s="65"/>
      <c r="I8" s="65"/>
      <c r="J8" s="65"/>
      <c r="K8" s="65"/>
      <c r="L8" s="11"/>
      <c r="M8" s="65"/>
      <c r="N8" s="65"/>
      <c r="O8" s="65"/>
      <c r="P8" s="114"/>
      <c r="Q8" s="65"/>
      <c r="R8" s="114"/>
      <c r="S8" s="65"/>
      <c r="T8" s="114"/>
      <c r="U8" s="65"/>
      <c r="V8" s="65"/>
      <c r="W8" s="65"/>
      <c r="X8" s="65"/>
      <c r="Y8" s="65"/>
      <c r="Z8" s="65"/>
      <c r="AA8" s="114"/>
      <c r="AB8" s="65"/>
      <c r="AC8" s="114"/>
      <c r="AD8" s="65"/>
      <c r="AE8" s="114"/>
      <c r="AF8" s="65"/>
      <c r="AG8" s="65"/>
      <c r="AH8" s="65"/>
      <c r="AI8" s="65"/>
      <c r="AJ8" s="65"/>
      <c r="AK8" s="65"/>
      <c r="AL8" s="114"/>
      <c r="AM8" s="65"/>
      <c r="AN8" s="114"/>
      <c r="AO8" s="65"/>
      <c r="AP8" s="114"/>
      <c r="AQ8" s="65"/>
      <c r="AR8" s="65"/>
      <c r="AS8" s="65"/>
      <c r="AT8" s="65"/>
      <c r="AU8" s="65"/>
      <c r="AV8" s="65"/>
      <c r="AW8" s="115"/>
      <c r="AX8" s="65"/>
      <c r="AY8" s="115"/>
      <c r="AZ8" s="65"/>
      <c r="BA8" s="115"/>
      <c r="BB8" s="65"/>
      <c r="BC8" s="65"/>
      <c r="BD8" s="65"/>
      <c r="BE8" s="65"/>
      <c r="BF8" s="65"/>
      <c r="BG8" s="12"/>
      <c r="BH8" s="12"/>
      <c r="BI8" s="13"/>
      <c r="BJ8" s="11"/>
      <c r="BM8" s="65"/>
      <c r="BN8" s="65"/>
      <c r="BO8" s="65"/>
      <c r="BP8" s="65"/>
      <c r="BQ8" s="65"/>
      <c r="BR8" s="65"/>
      <c r="BS8" s="65"/>
      <c r="BT8" s="65"/>
      <c r="BU8" s="65"/>
      <c r="BV8" s="65"/>
      <c r="BW8" s="65"/>
      <c r="BX8" s="65"/>
      <c r="BY8" s="65"/>
      <c r="BZ8" s="12"/>
    </row>
    <row r="9" spans="1:78" s="164" customFormat="1" ht="29.25" customHeight="1" x14ac:dyDescent="0.2">
      <c r="A9" s="10"/>
      <c r="B9" s="163"/>
      <c r="C9" s="478" t="s">
        <v>230</v>
      </c>
      <c r="D9" s="479"/>
      <c r="E9" s="479"/>
      <c r="F9" s="479"/>
      <c r="G9" s="431" t="s">
        <v>124</v>
      </c>
      <c r="H9" s="432"/>
      <c r="I9" s="432"/>
      <c r="J9" s="432"/>
      <c r="K9" s="432"/>
      <c r="L9" s="432"/>
      <c r="M9" s="433"/>
      <c r="N9" s="506" t="s">
        <v>100</v>
      </c>
      <c r="O9" s="507"/>
      <c r="P9" s="507"/>
      <c r="Q9" s="507"/>
      <c r="R9" s="507"/>
      <c r="S9" s="507"/>
      <c r="T9" s="507"/>
      <c r="U9" s="507"/>
      <c r="V9" s="507"/>
      <c r="W9" s="507"/>
      <c r="X9" s="508"/>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2"/>
      <c r="BH9" s="12"/>
      <c r="BI9" s="13"/>
      <c r="BJ9" s="11"/>
      <c r="BM9" s="163"/>
      <c r="BN9" s="163"/>
      <c r="BO9" s="163"/>
      <c r="BP9" s="163"/>
      <c r="BQ9" s="163"/>
      <c r="BR9" s="163"/>
      <c r="BS9" s="163"/>
      <c r="BT9" s="163"/>
      <c r="BU9" s="163"/>
      <c r="BV9" s="163"/>
      <c r="BW9" s="163"/>
      <c r="BX9" s="163"/>
      <c r="BY9" s="163"/>
      <c r="BZ9" s="12"/>
    </row>
    <row r="10" spans="1:78" ht="36.75" customHeight="1" thickBot="1" x14ac:dyDescent="0.3">
      <c r="A10" s="24"/>
      <c r="B10" s="70"/>
      <c r="C10" s="461" t="s">
        <v>87</v>
      </c>
      <c r="D10" s="462"/>
      <c r="E10" s="462"/>
      <c r="F10" s="462"/>
      <c r="G10" s="431" t="str">
        <f>+VLOOKUP(G9,LISTAS!$H$3:$I$10,2,FALSE)</f>
        <v>Proyecto 7597 - Fortalecer la capacidad administrativa para el desarrollo de la gestión institucional</v>
      </c>
      <c r="H10" s="432"/>
      <c r="I10" s="432"/>
      <c r="J10" s="432"/>
      <c r="K10" s="432"/>
      <c r="L10" s="432"/>
      <c r="M10" s="433"/>
      <c r="N10" s="509" t="s">
        <v>93</v>
      </c>
      <c r="O10" s="483"/>
      <c r="P10" s="483"/>
      <c r="Q10" s="483"/>
      <c r="R10" s="483"/>
      <c r="S10" s="483" t="s">
        <v>94</v>
      </c>
      <c r="T10" s="483"/>
      <c r="U10" s="483"/>
      <c r="V10" s="483"/>
      <c r="W10" s="172" t="s">
        <v>95</v>
      </c>
      <c r="X10" s="173"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SUM(BM14:BM38)</f>
        <v>0</v>
      </c>
      <c r="BN10" s="64"/>
      <c r="BO10" s="64"/>
      <c r="BP10" s="64">
        <f>SUM(BP14:BP38)</f>
        <v>0</v>
      </c>
      <c r="BQ10" s="64"/>
      <c r="BR10" s="64"/>
      <c r="BS10" s="64">
        <f>SUM(BS14:BS38)</f>
        <v>0</v>
      </c>
      <c r="BT10" s="64"/>
      <c r="BU10" s="64"/>
      <c r="BV10" s="64">
        <f>SUM(BV14:BV38)</f>
        <v>0</v>
      </c>
      <c r="BW10" s="64"/>
      <c r="BX10" s="64"/>
      <c r="BY10" s="64">
        <f>SUM(BY14:BY38)</f>
        <v>0</v>
      </c>
      <c r="BZ10" s="64"/>
    </row>
    <row r="11" spans="1:78" ht="24" customHeight="1" thickBot="1" x14ac:dyDescent="0.3">
      <c r="A11" s="24"/>
      <c r="B11" s="70" t="str">
        <f>+VLOOKUP($G$10,LISTAS!$B$47:$D$65,2,FALSE)</f>
        <v>OBJ_6</v>
      </c>
      <c r="C11" s="461" t="s">
        <v>168</v>
      </c>
      <c r="D11" s="462"/>
      <c r="E11" s="462"/>
      <c r="F11" s="462"/>
      <c r="G11" s="476" t="s">
        <v>133</v>
      </c>
      <c r="H11" s="476"/>
      <c r="I11" s="476"/>
      <c r="J11" s="476"/>
      <c r="K11" s="476"/>
      <c r="L11" s="476"/>
      <c r="M11" s="477"/>
      <c r="N11" s="484">
        <v>3837341310</v>
      </c>
      <c r="O11" s="485"/>
      <c r="P11" s="485"/>
      <c r="Q11" s="485"/>
      <c r="R11" s="485"/>
      <c r="S11" s="485" t="s">
        <v>290</v>
      </c>
      <c r="T11" s="485"/>
      <c r="U11" s="485"/>
      <c r="V11" s="485"/>
      <c r="W11" s="485" t="s">
        <v>291</v>
      </c>
      <c r="X11" s="488" t="s">
        <v>292</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437" t="s">
        <v>108</v>
      </c>
      <c r="BN11" s="438"/>
      <c r="BO11" s="438"/>
      <c r="BP11" s="438"/>
      <c r="BQ11" s="438"/>
      <c r="BR11" s="438"/>
      <c r="BS11" s="438"/>
      <c r="BT11" s="438"/>
      <c r="BU11" s="438"/>
      <c r="BV11" s="438"/>
      <c r="BW11" s="438"/>
      <c r="BX11" s="438"/>
      <c r="BY11" s="438"/>
      <c r="BZ11" s="439"/>
    </row>
    <row r="12" spans="1:78" ht="24" customHeight="1" thickBot="1" x14ac:dyDescent="0.3">
      <c r="A12" s="24"/>
      <c r="B12" s="70" t="str">
        <f>+VLOOKUP($G$11,LISTAS!$B$112:$D$132,2,FALSE)</f>
        <v>PROD_OBJ_6</v>
      </c>
      <c r="C12" s="500" t="s">
        <v>166</v>
      </c>
      <c r="D12" s="501"/>
      <c r="E12" s="501"/>
      <c r="F12" s="502"/>
      <c r="G12" s="503" t="s">
        <v>151</v>
      </c>
      <c r="H12" s="504"/>
      <c r="I12" s="504"/>
      <c r="J12" s="504"/>
      <c r="K12" s="504"/>
      <c r="L12" s="504"/>
      <c r="M12" s="505"/>
      <c r="N12" s="486"/>
      <c r="O12" s="487"/>
      <c r="P12" s="487"/>
      <c r="Q12" s="487"/>
      <c r="R12" s="487"/>
      <c r="S12" s="487"/>
      <c r="T12" s="487"/>
      <c r="U12" s="487"/>
      <c r="V12" s="487"/>
      <c r="W12" s="487"/>
      <c r="X12" s="489"/>
      <c r="Y12" s="76"/>
      <c r="Z12" s="76"/>
      <c r="AA12" s="76"/>
      <c r="AB12" s="76"/>
      <c r="AC12" s="76"/>
      <c r="AD12" s="76"/>
      <c r="AE12" s="76"/>
      <c r="AF12" s="174"/>
      <c r="AG12" s="76"/>
      <c r="AH12" s="76"/>
      <c r="AI12" s="76"/>
      <c r="AJ12" s="76"/>
      <c r="AK12" s="76"/>
      <c r="AL12" s="76"/>
      <c r="AM12" s="76"/>
      <c r="AN12" s="76"/>
      <c r="AO12" s="76"/>
      <c r="AP12" s="76"/>
      <c r="AQ12" s="174"/>
      <c r="AR12" s="76"/>
      <c r="AS12" s="76"/>
      <c r="AT12" s="76"/>
      <c r="AU12" s="76"/>
      <c r="AV12" s="76"/>
      <c r="AW12" s="76"/>
      <c r="AX12" s="76"/>
      <c r="AY12" s="76"/>
      <c r="AZ12" s="76"/>
      <c r="BA12" s="76"/>
      <c r="BB12" s="174"/>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446" t="s">
        <v>173</v>
      </c>
      <c r="D13" s="448" t="s">
        <v>173</v>
      </c>
      <c r="E13" s="448" t="s">
        <v>32</v>
      </c>
      <c r="F13" s="448" t="s">
        <v>10</v>
      </c>
      <c r="G13" s="448" t="s">
        <v>106</v>
      </c>
      <c r="H13" s="448" t="s">
        <v>86</v>
      </c>
      <c r="I13" s="448" t="s">
        <v>89</v>
      </c>
      <c r="J13" s="448" t="s">
        <v>88</v>
      </c>
      <c r="K13" s="448" t="s">
        <v>174</v>
      </c>
      <c r="L13" s="414" t="s">
        <v>33</v>
      </c>
      <c r="M13" s="470"/>
      <c r="N13" s="134"/>
      <c r="O13" s="416" t="s">
        <v>14</v>
      </c>
      <c r="P13" s="492"/>
      <c r="Q13" s="416" t="s">
        <v>15</v>
      </c>
      <c r="R13" s="492"/>
      <c r="S13" s="452" t="s">
        <v>16</v>
      </c>
      <c r="T13" s="452"/>
      <c r="U13" s="135"/>
      <c r="V13" s="135"/>
      <c r="W13" s="168" t="s">
        <v>34</v>
      </c>
      <c r="X13" s="136"/>
      <c r="Y13" s="134"/>
      <c r="Z13" s="452" t="s">
        <v>22</v>
      </c>
      <c r="AA13" s="452"/>
      <c r="AB13" s="452" t="s">
        <v>23</v>
      </c>
      <c r="AC13" s="452"/>
      <c r="AD13" s="452" t="s">
        <v>24</v>
      </c>
      <c r="AE13" s="452"/>
      <c r="AF13" s="135"/>
      <c r="AG13" s="135"/>
      <c r="AH13" s="135" t="s">
        <v>35</v>
      </c>
      <c r="AI13" s="136"/>
      <c r="AJ13" s="134"/>
      <c r="AK13" s="452" t="s">
        <v>25</v>
      </c>
      <c r="AL13" s="452"/>
      <c r="AM13" s="452" t="s">
        <v>26</v>
      </c>
      <c r="AN13" s="452"/>
      <c r="AO13" s="452" t="s">
        <v>27</v>
      </c>
      <c r="AP13" s="452"/>
      <c r="AQ13" s="135"/>
      <c r="AR13" s="135"/>
      <c r="AS13" s="135" t="s">
        <v>36</v>
      </c>
      <c r="AT13" s="136"/>
      <c r="AU13" s="135"/>
      <c r="AV13" s="416" t="s">
        <v>28</v>
      </c>
      <c r="AW13" s="492"/>
      <c r="AX13" s="416" t="s">
        <v>29</v>
      </c>
      <c r="AY13" s="492"/>
      <c r="AZ13" s="416" t="s">
        <v>30</v>
      </c>
      <c r="BA13" s="418"/>
      <c r="BB13" s="135"/>
      <c r="BC13" s="135"/>
      <c r="BD13" s="135" t="s">
        <v>37</v>
      </c>
      <c r="BE13" s="136"/>
      <c r="BF13" s="134"/>
      <c r="BG13" s="135"/>
      <c r="BH13" s="135" t="s">
        <v>38</v>
      </c>
      <c r="BI13" s="426" t="s">
        <v>107</v>
      </c>
      <c r="BJ13" s="28"/>
      <c r="BM13" s="421" t="s">
        <v>34</v>
      </c>
      <c r="BN13" s="422"/>
      <c r="BO13" s="423"/>
      <c r="BP13" s="424" t="s">
        <v>35</v>
      </c>
      <c r="BQ13" s="422"/>
      <c r="BR13" s="423"/>
      <c r="BS13" s="424" t="s">
        <v>36</v>
      </c>
      <c r="BT13" s="422"/>
      <c r="BU13" s="423"/>
      <c r="BV13" s="424" t="s">
        <v>37</v>
      </c>
      <c r="BW13" s="422"/>
      <c r="BX13" s="423"/>
      <c r="BY13" s="424" t="s">
        <v>38</v>
      </c>
      <c r="BZ13" s="425"/>
    </row>
    <row r="14" spans="1:78" ht="25.5" x14ac:dyDescent="0.25">
      <c r="A14" s="27"/>
      <c r="B14" s="70"/>
      <c r="C14" s="463"/>
      <c r="D14" s="475"/>
      <c r="E14" s="475"/>
      <c r="F14" s="475"/>
      <c r="G14" s="475"/>
      <c r="H14" s="475"/>
      <c r="I14" s="475"/>
      <c r="J14" s="475"/>
      <c r="K14" s="475"/>
      <c r="L14" s="29" t="s">
        <v>11</v>
      </c>
      <c r="M14" s="30" t="s">
        <v>12</v>
      </c>
      <c r="N14" s="31" t="s">
        <v>13</v>
      </c>
      <c r="O14" s="32" t="s">
        <v>171</v>
      </c>
      <c r="P14" s="32" t="s">
        <v>172</v>
      </c>
      <c r="Q14" s="32" t="s">
        <v>171</v>
      </c>
      <c r="R14" s="32" t="s">
        <v>172</v>
      </c>
      <c r="S14" s="171" t="s">
        <v>171</v>
      </c>
      <c r="T14" s="171" t="s">
        <v>172</v>
      </c>
      <c r="U14" s="32" t="s">
        <v>17</v>
      </c>
      <c r="V14" s="59" t="s">
        <v>199</v>
      </c>
      <c r="W14" s="32" t="s">
        <v>18</v>
      </c>
      <c r="X14" s="33" t="s">
        <v>85</v>
      </c>
      <c r="Y14" s="31" t="s">
        <v>13</v>
      </c>
      <c r="Z14" s="171" t="s">
        <v>171</v>
      </c>
      <c r="AA14" s="171" t="s">
        <v>172</v>
      </c>
      <c r="AB14" s="171" t="s">
        <v>171</v>
      </c>
      <c r="AC14" s="171" t="s">
        <v>172</v>
      </c>
      <c r="AD14" s="171" t="s">
        <v>171</v>
      </c>
      <c r="AE14" s="171" t="s">
        <v>172</v>
      </c>
      <c r="AF14" s="32" t="s">
        <v>17</v>
      </c>
      <c r="AG14" s="59" t="s">
        <v>199</v>
      </c>
      <c r="AH14" s="32" t="s">
        <v>18</v>
      </c>
      <c r="AI14" s="33" t="s">
        <v>85</v>
      </c>
      <c r="AJ14" s="31" t="s">
        <v>13</v>
      </c>
      <c r="AK14" s="171" t="s">
        <v>171</v>
      </c>
      <c r="AL14" s="171" t="s">
        <v>172</v>
      </c>
      <c r="AM14" s="171" t="s">
        <v>171</v>
      </c>
      <c r="AN14" s="171" t="s">
        <v>172</v>
      </c>
      <c r="AO14" s="171" t="s">
        <v>171</v>
      </c>
      <c r="AP14" s="171" t="s">
        <v>172</v>
      </c>
      <c r="AQ14" s="32" t="s">
        <v>17</v>
      </c>
      <c r="AR14" s="59" t="s">
        <v>199</v>
      </c>
      <c r="AS14" s="33" t="s">
        <v>18</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497"/>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0" customFormat="1" ht="78" customHeight="1" x14ac:dyDescent="0.25">
      <c r="A15" s="80"/>
      <c r="B15" s="81"/>
      <c r="C15" s="137" t="s">
        <v>181</v>
      </c>
      <c r="D15" s="138" t="s">
        <v>258</v>
      </c>
      <c r="E15" s="139">
        <v>1</v>
      </c>
      <c r="F15" s="139" t="s">
        <v>259</v>
      </c>
      <c r="G15" s="378" t="s">
        <v>273</v>
      </c>
      <c r="H15" s="380" t="s">
        <v>288</v>
      </c>
      <c r="I15" s="389" t="s">
        <v>203</v>
      </c>
      <c r="J15" s="378" t="s">
        <v>210</v>
      </c>
      <c r="K15" s="83" t="s">
        <v>261</v>
      </c>
      <c r="L15" s="84">
        <v>44348</v>
      </c>
      <c r="M15" s="140">
        <v>44377</v>
      </c>
      <c r="N15" s="396">
        <f t="shared" ref="N15:N32" si="0">SUM(O15,Q15,S15)</f>
        <v>0</v>
      </c>
      <c r="O15" s="397"/>
      <c r="P15" s="397"/>
      <c r="Q15" s="397"/>
      <c r="R15" s="397"/>
      <c r="S15" s="397"/>
      <c r="T15" s="397"/>
      <c r="U15" s="397">
        <f>SUM(P15,R15,T15)</f>
        <v>0</v>
      </c>
      <c r="V15" s="398" t="str">
        <f>IFERROR(U15/N15,"")</f>
        <v/>
      </c>
      <c r="W15" s="228"/>
      <c r="X15" s="87"/>
      <c r="Y15" s="371">
        <f t="shared" ref="Y15:Y18" si="1">SUM(Z15,AB15,AD15)</f>
        <v>1</v>
      </c>
      <c r="Z15" s="82"/>
      <c r="AA15" s="82"/>
      <c r="AB15" s="82"/>
      <c r="AC15" s="82"/>
      <c r="AD15" s="82">
        <v>1</v>
      </c>
      <c r="AE15" s="82"/>
      <c r="AF15" s="227">
        <f t="shared" ref="AF15:AF32" si="2">SUM(AA15,AC15,AE15)</f>
        <v>0</v>
      </c>
      <c r="AG15" s="86">
        <f t="shared" ref="AG15:AG37" si="3">IFERROR(AF15/Y15,"")</f>
        <v>0</v>
      </c>
      <c r="AH15" s="141" t="s">
        <v>472</v>
      </c>
      <c r="AI15" s="101" t="s">
        <v>515</v>
      </c>
      <c r="AJ15" s="371">
        <f>SUM(AK15,AM15,AO15)</f>
        <v>0</v>
      </c>
      <c r="AK15" s="82"/>
      <c r="AL15" s="82"/>
      <c r="AM15" s="82"/>
      <c r="AN15" s="82"/>
      <c r="AO15" s="82"/>
      <c r="AP15" s="82"/>
      <c r="AQ15" s="227">
        <f>SUM(AL15,AN15,AP15)</f>
        <v>0</v>
      </c>
      <c r="AR15" s="86" t="str">
        <f t="shared" ref="AR15:AR37" si="4">IFERROR(AQ15/AJ15,"")</f>
        <v/>
      </c>
      <c r="AS15" s="142"/>
      <c r="AT15" s="87"/>
      <c r="AU15" s="85">
        <f t="shared" ref="AU15" si="5">SUM(AV15,AX15,AZ15)</f>
        <v>0</v>
      </c>
      <c r="AV15" s="82"/>
      <c r="AW15" s="82"/>
      <c r="AX15" s="82"/>
      <c r="AY15" s="82"/>
      <c r="AZ15" s="82"/>
      <c r="BA15" s="82"/>
      <c r="BB15" s="227">
        <f>SUM(AW15,AY15,BA15)</f>
        <v>0</v>
      </c>
      <c r="BC15" s="86" t="str">
        <f t="shared" ref="BC15:BC37" si="6">IFERROR(BB15/AU15,"")</f>
        <v/>
      </c>
      <c r="BD15" s="88"/>
      <c r="BE15" s="87"/>
      <c r="BF15" s="85">
        <f>+SUM(N15,Y15,AJ15,AU15)</f>
        <v>1</v>
      </c>
      <c r="BG15" s="82">
        <f>+SUM(U15,AF15,AQ15,BB15)</f>
        <v>0</v>
      </c>
      <c r="BH15" s="408">
        <f>IFERROR(BG15/BF15,"")</f>
        <v>0</v>
      </c>
      <c r="BI15" s="143"/>
      <c r="BJ15" s="89"/>
      <c r="BM15" s="91"/>
      <c r="BN15" s="86" t="str">
        <f>IFERROR(BM15/N15,"")</f>
        <v/>
      </c>
      <c r="BO15" s="87"/>
      <c r="BP15" s="92" t="str">
        <f t="shared" ref="BP15:BP37" si="7">IFERROR(BO15/Q15,"")</f>
        <v/>
      </c>
      <c r="BQ15" s="86" t="str">
        <f>IFERROR(BP15/Y15,"")</f>
        <v/>
      </c>
      <c r="BR15" s="87" t="str">
        <f t="shared" ref="BR15:BR37" si="8">IFERROR(BQ15/U15,"")</f>
        <v/>
      </c>
      <c r="BS15" s="92"/>
      <c r="BT15" s="86" t="str">
        <f>IFERROR(BS15/AJ15,"")</f>
        <v/>
      </c>
      <c r="BU15" s="87"/>
      <c r="BV15" s="93">
        <f>IFERROR(BU15/Y15,"")</f>
        <v>0</v>
      </c>
      <c r="BW15" s="86" t="str">
        <f>IFERROR(BV15/AU15,"")</f>
        <v/>
      </c>
      <c r="BX15" s="94" t="str">
        <f>IFERROR(BW15/AB15,"")</f>
        <v/>
      </c>
      <c r="BY15" s="95">
        <f>SUM(BM15,BP15,BS15,BV15)</f>
        <v>0</v>
      </c>
      <c r="BZ15" s="96">
        <f>IFERROR(BY15/BF15,"")</f>
        <v>0</v>
      </c>
    </row>
    <row r="16" spans="1:78" s="90" customFormat="1" ht="67.5" customHeight="1" x14ac:dyDescent="0.25">
      <c r="A16" s="97"/>
      <c r="B16" s="81"/>
      <c r="C16" s="137" t="s">
        <v>181</v>
      </c>
      <c r="D16" s="138" t="s">
        <v>258</v>
      </c>
      <c r="E16" s="138">
        <v>2</v>
      </c>
      <c r="F16" s="138" t="s">
        <v>381</v>
      </c>
      <c r="G16" s="381" t="s">
        <v>273</v>
      </c>
      <c r="H16" s="382" t="s">
        <v>288</v>
      </c>
      <c r="I16" s="381" t="s">
        <v>203</v>
      </c>
      <c r="J16" s="385" t="s">
        <v>210</v>
      </c>
      <c r="K16" s="83" t="s">
        <v>261</v>
      </c>
      <c r="L16" s="98">
        <v>44287</v>
      </c>
      <c r="M16" s="144">
        <v>44316</v>
      </c>
      <c r="N16" s="399">
        <f>SUM(O16,Q16,S16)</f>
        <v>0</v>
      </c>
      <c r="O16" s="400"/>
      <c r="P16" s="400"/>
      <c r="Q16" s="400"/>
      <c r="R16" s="400"/>
      <c r="S16" s="400"/>
      <c r="T16" s="400"/>
      <c r="U16" s="400">
        <f>SUM(P16,R16,T16)</f>
        <v>0</v>
      </c>
      <c r="V16" s="401" t="str">
        <f t="shared" ref="V16:V36" si="9">IFERROR(U16/N16,"")</f>
        <v/>
      </c>
      <c r="W16" s="229"/>
      <c r="X16" s="101"/>
      <c r="Y16" s="372">
        <f t="shared" si="1"/>
        <v>1</v>
      </c>
      <c r="Z16" s="83">
        <v>1</v>
      </c>
      <c r="AA16" s="227">
        <v>1</v>
      </c>
      <c r="AB16" s="227"/>
      <c r="AC16" s="227"/>
      <c r="AD16" s="227"/>
      <c r="AE16" s="227"/>
      <c r="AF16" s="227">
        <f t="shared" si="2"/>
        <v>1</v>
      </c>
      <c r="AG16" s="100">
        <f t="shared" si="3"/>
        <v>1</v>
      </c>
      <c r="AH16" s="145" t="s">
        <v>473</v>
      </c>
      <c r="AI16" s="101" t="s">
        <v>460</v>
      </c>
      <c r="AJ16" s="372">
        <f>SUM(AK16,AM16,AO16)</f>
        <v>0</v>
      </c>
      <c r="AK16" s="83"/>
      <c r="AL16" s="83"/>
      <c r="AM16" s="83"/>
      <c r="AN16" s="83"/>
      <c r="AO16" s="83"/>
      <c r="AP16" s="83"/>
      <c r="AQ16" s="227">
        <f>SUM(AL16,AN16,AP16)</f>
        <v>0</v>
      </c>
      <c r="AR16" s="100" t="str">
        <f t="shared" si="4"/>
        <v/>
      </c>
      <c r="AS16" s="145"/>
      <c r="AT16" s="101"/>
      <c r="AU16" s="372">
        <f>SUM(AV16,AX16,AZ16)</f>
        <v>0</v>
      </c>
      <c r="AV16" s="83"/>
      <c r="AW16" s="83"/>
      <c r="AX16" s="83"/>
      <c r="AY16" s="83"/>
      <c r="AZ16" s="83"/>
      <c r="BA16" s="83"/>
      <c r="BB16" s="227">
        <f>SUM(AW16,AY16,BA16)</f>
        <v>0</v>
      </c>
      <c r="BC16" s="100" t="str">
        <f t="shared" si="6"/>
        <v/>
      </c>
      <c r="BD16" s="102"/>
      <c r="BE16" s="101"/>
      <c r="BF16" s="99">
        <f>+SUM(N16,Y16,AJ16,AU16)</f>
        <v>1</v>
      </c>
      <c r="BG16" s="83">
        <f>+SUM(U16,AF16,AQ16,BB16)</f>
        <v>1</v>
      </c>
      <c r="BH16" s="409">
        <f t="shared" ref="BH16:BH36" si="10">IFERROR(BG16/BF16,"")</f>
        <v>1</v>
      </c>
      <c r="BI16" s="146"/>
      <c r="BJ16" s="103"/>
      <c r="BM16" s="104"/>
      <c r="BN16" s="100" t="str">
        <f t="shared" ref="BN16:BN37" si="11">IFERROR(BM16/N16,"")</f>
        <v/>
      </c>
      <c r="BO16" s="105"/>
      <c r="BP16" s="106" t="str">
        <f t="shared" si="7"/>
        <v/>
      </c>
      <c r="BQ16" s="100" t="str">
        <f t="shared" ref="BQ16:BQ37" si="12">IFERROR(BP16/Y16,"")</f>
        <v/>
      </c>
      <c r="BR16" s="105" t="str">
        <f t="shared" si="8"/>
        <v/>
      </c>
      <c r="BS16" s="106"/>
      <c r="BT16" s="100" t="str">
        <f t="shared" ref="BT16:BT37" si="13">IFERROR(BS16/AJ16,"")</f>
        <v/>
      </c>
      <c r="BU16" s="105"/>
      <c r="BV16" s="107">
        <f t="shared" ref="BV16:BV37" si="14">IFERROR(BU16/Y16,"")</f>
        <v>0</v>
      </c>
      <c r="BW16" s="100" t="str">
        <f t="shared" ref="BW16:BW37" si="15">IFERROR(BV16/AU16,"")</f>
        <v/>
      </c>
      <c r="BX16" s="108"/>
      <c r="BY16" s="109">
        <f t="shared" ref="BY16:BY36" si="16">SUM(BM16,BP16,BS16,BV16)</f>
        <v>0</v>
      </c>
      <c r="BZ16" s="110">
        <f t="shared" ref="BZ16:BZ37" si="17">IFERROR(BY16/BF16,"")</f>
        <v>0</v>
      </c>
    </row>
    <row r="17" spans="1:78" s="90" customFormat="1" ht="66" customHeight="1" x14ac:dyDescent="0.25">
      <c r="A17" s="97"/>
      <c r="B17" s="81"/>
      <c r="C17" s="137" t="s">
        <v>181</v>
      </c>
      <c r="D17" s="138" t="s">
        <v>258</v>
      </c>
      <c r="E17" s="138">
        <v>3</v>
      </c>
      <c r="F17" s="138" t="s">
        <v>382</v>
      </c>
      <c r="G17" s="381" t="s">
        <v>273</v>
      </c>
      <c r="H17" s="382" t="s">
        <v>288</v>
      </c>
      <c r="I17" s="381" t="s">
        <v>203</v>
      </c>
      <c r="J17" s="404" t="s">
        <v>210</v>
      </c>
      <c r="K17" s="83" t="s">
        <v>261</v>
      </c>
      <c r="L17" s="98">
        <v>44317</v>
      </c>
      <c r="M17" s="144">
        <v>44347</v>
      </c>
      <c r="N17" s="399">
        <f t="shared" si="0"/>
        <v>0</v>
      </c>
      <c r="O17" s="400"/>
      <c r="P17" s="400"/>
      <c r="Q17" s="400"/>
      <c r="R17" s="400"/>
      <c r="S17" s="400"/>
      <c r="T17" s="400"/>
      <c r="U17" s="400">
        <f t="shared" ref="U17:U32" si="18">SUM(P17,R17,T17)</f>
        <v>0</v>
      </c>
      <c r="V17" s="401" t="str">
        <f t="shared" si="9"/>
        <v/>
      </c>
      <c r="W17" s="229"/>
      <c r="X17" s="101"/>
      <c r="Y17" s="372">
        <f t="shared" si="1"/>
        <v>1</v>
      </c>
      <c r="Z17" s="83"/>
      <c r="AA17" s="227"/>
      <c r="AB17" s="227">
        <v>1</v>
      </c>
      <c r="AC17" s="227">
        <v>1</v>
      </c>
      <c r="AD17" s="227"/>
      <c r="AE17" s="227"/>
      <c r="AF17" s="227">
        <f t="shared" si="2"/>
        <v>1</v>
      </c>
      <c r="AG17" s="100">
        <f t="shared" si="3"/>
        <v>1</v>
      </c>
      <c r="AH17" s="145" t="s">
        <v>474</v>
      </c>
      <c r="AI17" s="101" t="s">
        <v>460</v>
      </c>
      <c r="AJ17" s="372">
        <f t="shared" ref="AJ17:AJ31" si="19">SUM(AK17,AM17,AO17)</f>
        <v>0</v>
      </c>
      <c r="AK17" s="83"/>
      <c r="AL17" s="83"/>
      <c r="AM17" s="83"/>
      <c r="AN17" s="83"/>
      <c r="AO17" s="83"/>
      <c r="AP17" s="83"/>
      <c r="AQ17" s="227">
        <f t="shared" ref="AQ17:AQ36" si="20">SUM(AL17,AN17,AP17)</f>
        <v>0</v>
      </c>
      <c r="AR17" s="100" t="str">
        <f t="shared" si="4"/>
        <v/>
      </c>
      <c r="AS17" s="145"/>
      <c r="AT17" s="101"/>
      <c r="AU17" s="372">
        <f t="shared" ref="AU17:AU31" si="21">SUM(AV17,AX17,AZ17)</f>
        <v>0</v>
      </c>
      <c r="AV17" s="83"/>
      <c r="AW17" s="83"/>
      <c r="AX17" s="83"/>
      <c r="AY17" s="83"/>
      <c r="AZ17" s="83"/>
      <c r="BA17" s="83"/>
      <c r="BB17" s="227">
        <f t="shared" ref="BB17:BB36" si="22">SUM(AW17,AY17,BA17)</f>
        <v>0</v>
      </c>
      <c r="BC17" s="100" t="str">
        <f t="shared" si="6"/>
        <v/>
      </c>
      <c r="BD17" s="102"/>
      <c r="BE17" s="101"/>
      <c r="BF17" s="99">
        <f t="shared" ref="BF17:BF37" si="23">+SUM(N17,Y17,AJ17,AU17)</f>
        <v>1</v>
      </c>
      <c r="BG17" s="83">
        <f t="shared" ref="BG17:BG37" si="24">+SUM(U17,AF17,AQ17,BB17)</f>
        <v>1</v>
      </c>
      <c r="BH17" s="410">
        <f t="shared" si="10"/>
        <v>1</v>
      </c>
      <c r="BI17" s="146"/>
      <c r="BJ17" s="103"/>
      <c r="BM17" s="104"/>
      <c r="BN17" s="100" t="str">
        <f t="shared" si="11"/>
        <v/>
      </c>
      <c r="BO17" s="101"/>
      <c r="BP17" s="111" t="str">
        <f t="shared" si="7"/>
        <v/>
      </c>
      <c r="BQ17" s="100" t="str">
        <f t="shared" si="12"/>
        <v/>
      </c>
      <c r="BR17" s="101" t="str">
        <f t="shared" si="8"/>
        <v/>
      </c>
      <c r="BS17" s="111"/>
      <c r="BT17" s="100" t="str">
        <f t="shared" si="13"/>
        <v/>
      </c>
      <c r="BU17" s="101"/>
      <c r="BV17" s="112">
        <f t="shared" si="14"/>
        <v>0</v>
      </c>
      <c r="BW17" s="100" t="str">
        <f t="shared" si="15"/>
        <v/>
      </c>
      <c r="BX17" s="113"/>
      <c r="BY17" s="109">
        <f t="shared" si="16"/>
        <v>0</v>
      </c>
      <c r="BZ17" s="110">
        <f t="shared" si="17"/>
        <v>0</v>
      </c>
    </row>
    <row r="18" spans="1:78" s="90" customFormat="1" ht="84" customHeight="1" x14ac:dyDescent="0.25">
      <c r="A18" s="97"/>
      <c r="B18" s="81"/>
      <c r="C18" s="137" t="s">
        <v>181</v>
      </c>
      <c r="D18" s="138" t="s">
        <v>258</v>
      </c>
      <c r="E18" s="138">
        <v>4</v>
      </c>
      <c r="F18" s="138" t="s">
        <v>383</v>
      </c>
      <c r="G18" s="383" t="s">
        <v>273</v>
      </c>
      <c r="H18" s="384" t="s">
        <v>288</v>
      </c>
      <c r="I18" s="381" t="s">
        <v>203</v>
      </c>
      <c r="J18" s="385" t="s">
        <v>210</v>
      </c>
      <c r="K18" s="83" t="s">
        <v>261</v>
      </c>
      <c r="L18" s="98">
        <v>44317</v>
      </c>
      <c r="M18" s="144">
        <v>44347</v>
      </c>
      <c r="N18" s="399">
        <f t="shared" si="0"/>
        <v>0</v>
      </c>
      <c r="O18" s="400"/>
      <c r="P18" s="400"/>
      <c r="Q18" s="400"/>
      <c r="R18" s="400"/>
      <c r="S18" s="400"/>
      <c r="T18" s="400"/>
      <c r="U18" s="400">
        <f t="shared" si="18"/>
        <v>0</v>
      </c>
      <c r="V18" s="401" t="str">
        <f t="shared" si="9"/>
        <v/>
      </c>
      <c r="W18" s="229"/>
      <c r="X18" s="101"/>
      <c r="Y18" s="372">
        <f t="shared" si="1"/>
        <v>1</v>
      </c>
      <c r="Z18" s="83"/>
      <c r="AA18" s="227"/>
      <c r="AB18" s="227">
        <v>1</v>
      </c>
      <c r="AC18" s="227">
        <v>1</v>
      </c>
      <c r="AD18" s="227"/>
      <c r="AE18" s="227"/>
      <c r="AF18" s="227">
        <f t="shared" si="2"/>
        <v>1</v>
      </c>
      <c r="AG18" s="100">
        <f t="shared" si="3"/>
        <v>1</v>
      </c>
      <c r="AH18" s="145" t="s">
        <v>475</v>
      </c>
      <c r="AI18" s="101" t="s">
        <v>460</v>
      </c>
      <c r="AJ18" s="372">
        <f t="shared" si="19"/>
        <v>0</v>
      </c>
      <c r="AK18" s="83"/>
      <c r="AL18" s="83"/>
      <c r="AM18" s="83"/>
      <c r="AN18" s="83"/>
      <c r="AO18" s="83"/>
      <c r="AP18" s="83"/>
      <c r="AQ18" s="227">
        <f t="shared" si="20"/>
        <v>0</v>
      </c>
      <c r="AR18" s="100" t="str">
        <f t="shared" si="4"/>
        <v/>
      </c>
      <c r="AS18" s="145"/>
      <c r="AT18" s="101"/>
      <c r="AU18" s="372">
        <f t="shared" si="21"/>
        <v>0</v>
      </c>
      <c r="AV18" s="83"/>
      <c r="AW18" s="83"/>
      <c r="AX18" s="83"/>
      <c r="AY18" s="83"/>
      <c r="AZ18" s="83"/>
      <c r="BA18" s="83"/>
      <c r="BB18" s="227">
        <f t="shared" si="22"/>
        <v>0</v>
      </c>
      <c r="BC18" s="100" t="str">
        <f t="shared" si="6"/>
        <v/>
      </c>
      <c r="BD18" s="102"/>
      <c r="BE18" s="101"/>
      <c r="BF18" s="99">
        <f t="shared" si="23"/>
        <v>1</v>
      </c>
      <c r="BG18" s="83">
        <f>+SUM(U18,AF18,AQ18,BB18)</f>
        <v>1</v>
      </c>
      <c r="BH18" s="410">
        <f t="shared" si="10"/>
        <v>1</v>
      </c>
      <c r="BI18" s="146"/>
      <c r="BJ18" s="103"/>
      <c r="BM18" s="104"/>
      <c r="BN18" s="100"/>
      <c r="BO18" s="101"/>
      <c r="BP18" s="111"/>
      <c r="BQ18" s="100"/>
      <c r="BR18" s="101"/>
      <c r="BS18" s="111"/>
      <c r="BT18" s="100"/>
      <c r="BU18" s="101"/>
      <c r="BV18" s="112"/>
      <c r="BW18" s="100"/>
      <c r="BX18" s="113"/>
      <c r="BY18" s="109">
        <f t="shared" si="16"/>
        <v>0</v>
      </c>
      <c r="BZ18" s="110">
        <f t="shared" si="17"/>
        <v>0</v>
      </c>
    </row>
    <row r="19" spans="1:78" s="90" customFormat="1" ht="33.75" customHeight="1" x14ac:dyDescent="0.25">
      <c r="A19" s="97"/>
      <c r="B19" s="81"/>
      <c r="C19" s="137" t="s">
        <v>181</v>
      </c>
      <c r="D19" s="138" t="s">
        <v>258</v>
      </c>
      <c r="E19" s="138">
        <v>5</v>
      </c>
      <c r="F19" s="138" t="s">
        <v>384</v>
      </c>
      <c r="G19" s="385" t="s">
        <v>273</v>
      </c>
      <c r="H19" s="386" t="s">
        <v>288</v>
      </c>
      <c r="I19" s="381" t="s">
        <v>203</v>
      </c>
      <c r="J19" s="385" t="s">
        <v>210</v>
      </c>
      <c r="K19" s="83" t="s">
        <v>261</v>
      </c>
      <c r="L19" s="98">
        <v>44470</v>
      </c>
      <c r="M19" s="144">
        <v>44500</v>
      </c>
      <c r="N19" s="399">
        <f t="shared" si="0"/>
        <v>0</v>
      </c>
      <c r="O19" s="400"/>
      <c r="P19" s="400"/>
      <c r="Q19" s="400"/>
      <c r="R19" s="400"/>
      <c r="S19" s="400"/>
      <c r="T19" s="400"/>
      <c r="U19" s="400">
        <f t="shared" si="18"/>
        <v>0</v>
      </c>
      <c r="V19" s="401" t="str">
        <f t="shared" si="9"/>
        <v/>
      </c>
      <c r="W19" s="229"/>
      <c r="X19" s="101"/>
      <c r="Y19" s="372">
        <f t="shared" ref="Y19:Y36" si="25">SUM(Z19,AB19,AD19)</f>
        <v>0</v>
      </c>
      <c r="Z19" s="83"/>
      <c r="AA19" s="227"/>
      <c r="AB19" s="227"/>
      <c r="AC19" s="227"/>
      <c r="AD19" s="227"/>
      <c r="AE19" s="227"/>
      <c r="AF19" s="227">
        <f t="shared" si="2"/>
        <v>0</v>
      </c>
      <c r="AG19" s="100" t="str">
        <f t="shared" si="3"/>
        <v/>
      </c>
      <c r="AH19" s="145"/>
      <c r="AI19" s="101"/>
      <c r="AJ19" s="372">
        <f t="shared" si="19"/>
        <v>0</v>
      </c>
      <c r="AK19" s="83"/>
      <c r="AL19" s="83"/>
      <c r="AM19" s="83"/>
      <c r="AN19" s="83"/>
      <c r="AO19" s="83"/>
      <c r="AP19" s="83"/>
      <c r="AQ19" s="227">
        <f t="shared" si="20"/>
        <v>0</v>
      </c>
      <c r="AR19" s="100" t="str">
        <f t="shared" si="4"/>
        <v/>
      </c>
      <c r="AS19" s="145"/>
      <c r="AT19" s="101"/>
      <c r="AU19" s="372">
        <f t="shared" si="21"/>
        <v>1</v>
      </c>
      <c r="AV19" s="83">
        <v>1</v>
      </c>
      <c r="AW19" s="83"/>
      <c r="AX19" s="83"/>
      <c r="AY19" s="83"/>
      <c r="AZ19" s="83"/>
      <c r="BA19" s="83"/>
      <c r="BB19" s="227">
        <f t="shared" si="22"/>
        <v>0</v>
      </c>
      <c r="BC19" s="100">
        <f t="shared" si="6"/>
        <v>0</v>
      </c>
      <c r="BD19" s="102"/>
      <c r="BE19" s="101"/>
      <c r="BF19" s="99">
        <f t="shared" si="23"/>
        <v>1</v>
      </c>
      <c r="BG19" s="83">
        <f>+SUM(U19,AF19,AQ19,BB19)</f>
        <v>0</v>
      </c>
      <c r="BH19" s="410">
        <f t="shared" si="10"/>
        <v>0</v>
      </c>
      <c r="BI19" s="146"/>
      <c r="BJ19" s="103"/>
      <c r="BM19" s="104"/>
      <c r="BN19" s="100"/>
      <c r="BO19" s="101"/>
      <c r="BP19" s="111"/>
      <c r="BQ19" s="100"/>
      <c r="BR19" s="101"/>
      <c r="BS19" s="111"/>
      <c r="BT19" s="100"/>
      <c r="BU19" s="101"/>
      <c r="BV19" s="112"/>
      <c r="BW19" s="100"/>
      <c r="BX19" s="113"/>
      <c r="BY19" s="109">
        <f>SUM(BM19,BP19,BS19,BV19)</f>
        <v>0</v>
      </c>
      <c r="BZ19" s="110">
        <f t="shared" si="17"/>
        <v>0</v>
      </c>
    </row>
    <row r="20" spans="1:78" s="90" customFormat="1" ht="63.75" customHeight="1" x14ac:dyDescent="0.25">
      <c r="A20" s="97"/>
      <c r="B20" s="81"/>
      <c r="C20" s="137" t="s">
        <v>181</v>
      </c>
      <c r="D20" s="138" t="s">
        <v>258</v>
      </c>
      <c r="E20" s="138">
        <v>6</v>
      </c>
      <c r="F20" s="138" t="s">
        <v>385</v>
      </c>
      <c r="G20" s="385" t="s">
        <v>273</v>
      </c>
      <c r="H20" s="386" t="s">
        <v>288</v>
      </c>
      <c r="I20" s="381" t="s">
        <v>203</v>
      </c>
      <c r="J20" s="385" t="s">
        <v>210</v>
      </c>
      <c r="K20" s="83" t="s">
        <v>261</v>
      </c>
      <c r="L20" s="98">
        <v>44378</v>
      </c>
      <c r="M20" s="144">
        <v>44408</v>
      </c>
      <c r="N20" s="399">
        <f t="shared" si="0"/>
        <v>0</v>
      </c>
      <c r="O20" s="400"/>
      <c r="P20" s="400"/>
      <c r="Q20" s="400"/>
      <c r="R20" s="400"/>
      <c r="S20" s="400"/>
      <c r="T20" s="400"/>
      <c r="U20" s="400">
        <f t="shared" si="18"/>
        <v>0</v>
      </c>
      <c r="V20" s="401" t="str">
        <f t="shared" si="9"/>
        <v/>
      </c>
      <c r="W20" s="229"/>
      <c r="X20" s="101"/>
      <c r="Y20" s="372">
        <f t="shared" si="25"/>
        <v>0</v>
      </c>
      <c r="Z20" s="83"/>
      <c r="AA20" s="227"/>
      <c r="AB20" s="227"/>
      <c r="AC20" s="227"/>
      <c r="AD20" s="227"/>
      <c r="AE20" s="227"/>
      <c r="AF20" s="227">
        <f t="shared" si="2"/>
        <v>0</v>
      </c>
      <c r="AG20" s="100" t="str">
        <f t="shared" si="3"/>
        <v/>
      </c>
      <c r="AH20" s="145"/>
      <c r="AI20" s="101"/>
      <c r="AJ20" s="372">
        <f t="shared" si="19"/>
        <v>1</v>
      </c>
      <c r="AK20" s="83">
        <v>1</v>
      </c>
      <c r="AL20" s="83">
        <v>1</v>
      </c>
      <c r="AM20" s="83"/>
      <c r="AN20" s="83"/>
      <c r="AO20" s="83"/>
      <c r="AP20" s="83"/>
      <c r="AQ20" s="227">
        <f t="shared" si="20"/>
        <v>1</v>
      </c>
      <c r="AR20" s="100">
        <f t="shared" si="4"/>
        <v>1</v>
      </c>
      <c r="AS20" s="145" t="s">
        <v>530</v>
      </c>
      <c r="AT20" s="101" t="s">
        <v>460</v>
      </c>
      <c r="AU20" s="372">
        <f t="shared" si="21"/>
        <v>0</v>
      </c>
      <c r="AV20" s="83"/>
      <c r="AW20" s="83"/>
      <c r="AX20" s="83"/>
      <c r="AY20" s="83"/>
      <c r="AZ20" s="83"/>
      <c r="BA20" s="83"/>
      <c r="BB20" s="227">
        <f t="shared" si="22"/>
        <v>0</v>
      </c>
      <c r="BC20" s="100" t="str">
        <f t="shared" si="6"/>
        <v/>
      </c>
      <c r="BD20" s="102"/>
      <c r="BE20" s="101"/>
      <c r="BF20" s="99">
        <f>+SUM(N20,Y20,AJ20,AU20)</f>
        <v>1</v>
      </c>
      <c r="BG20" s="83">
        <f t="shared" si="24"/>
        <v>1</v>
      </c>
      <c r="BH20" s="410">
        <f t="shared" si="10"/>
        <v>1</v>
      </c>
      <c r="BI20" s="146"/>
      <c r="BJ20" s="103"/>
      <c r="BM20" s="104"/>
      <c r="BN20" s="100"/>
      <c r="BO20" s="101"/>
      <c r="BP20" s="111"/>
      <c r="BQ20" s="100"/>
      <c r="BR20" s="101"/>
      <c r="BS20" s="111"/>
      <c r="BT20" s="100"/>
      <c r="BU20" s="101"/>
      <c r="BV20" s="112"/>
      <c r="BW20" s="100"/>
      <c r="BX20" s="113"/>
      <c r="BY20" s="109">
        <f t="shared" si="16"/>
        <v>0</v>
      </c>
      <c r="BZ20" s="110">
        <f t="shared" si="17"/>
        <v>0</v>
      </c>
    </row>
    <row r="21" spans="1:78" s="90" customFormat="1" ht="86.25" customHeight="1" x14ac:dyDescent="0.25">
      <c r="A21" s="97"/>
      <c r="B21" s="81"/>
      <c r="C21" s="137" t="s">
        <v>181</v>
      </c>
      <c r="D21" s="138" t="s">
        <v>258</v>
      </c>
      <c r="E21" s="138">
        <v>7</v>
      </c>
      <c r="F21" s="138" t="s">
        <v>386</v>
      </c>
      <c r="G21" s="211" t="s">
        <v>273</v>
      </c>
      <c r="H21" s="388" t="s">
        <v>288</v>
      </c>
      <c r="I21" s="381" t="s">
        <v>203</v>
      </c>
      <c r="J21" s="385" t="s">
        <v>210</v>
      </c>
      <c r="K21" s="212" t="s">
        <v>261</v>
      </c>
      <c r="L21" s="98">
        <v>44409</v>
      </c>
      <c r="M21" s="144">
        <v>44439</v>
      </c>
      <c r="N21" s="399">
        <f t="shared" si="0"/>
        <v>0</v>
      </c>
      <c r="O21" s="400"/>
      <c r="P21" s="400"/>
      <c r="Q21" s="400"/>
      <c r="R21" s="400"/>
      <c r="S21" s="400"/>
      <c r="T21" s="400"/>
      <c r="U21" s="400">
        <f t="shared" si="18"/>
        <v>0</v>
      </c>
      <c r="V21" s="401" t="str">
        <f t="shared" si="9"/>
        <v/>
      </c>
      <c r="W21" s="229"/>
      <c r="X21" s="101"/>
      <c r="Y21" s="372">
        <f t="shared" si="25"/>
        <v>0</v>
      </c>
      <c r="Z21" s="83"/>
      <c r="AA21" s="227"/>
      <c r="AB21" s="227"/>
      <c r="AC21" s="227"/>
      <c r="AD21" s="227"/>
      <c r="AE21" s="227"/>
      <c r="AF21" s="227">
        <f t="shared" si="2"/>
        <v>0</v>
      </c>
      <c r="AG21" s="100" t="str">
        <f t="shared" si="3"/>
        <v/>
      </c>
      <c r="AH21" s="145"/>
      <c r="AI21" s="101"/>
      <c r="AJ21" s="372">
        <f t="shared" si="19"/>
        <v>1</v>
      </c>
      <c r="AK21" s="83"/>
      <c r="AL21" s="83"/>
      <c r="AM21" s="83">
        <v>1</v>
      </c>
      <c r="AN21" s="83">
        <v>1</v>
      </c>
      <c r="AO21" s="83"/>
      <c r="AP21" s="83"/>
      <c r="AQ21" s="227">
        <f t="shared" si="20"/>
        <v>1</v>
      </c>
      <c r="AR21" s="100">
        <f t="shared" si="4"/>
        <v>1</v>
      </c>
      <c r="AS21" s="145" t="s">
        <v>531</v>
      </c>
      <c r="AT21" s="101" t="s">
        <v>460</v>
      </c>
      <c r="AU21" s="372">
        <f t="shared" si="21"/>
        <v>0</v>
      </c>
      <c r="AV21" s="83"/>
      <c r="AW21" s="83"/>
      <c r="AX21" s="83"/>
      <c r="AY21" s="83"/>
      <c r="AZ21" s="83"/>
      <c r="BA21" s="83"/>
      <c r="BB21" s="227">
        <f t="shared" si="22"/>
        <v>0</v>
      </c>
      <c r="BC21" s="100" t="str">
        <f t="shared" si="6"/>
        <v/>
      </c>
      <c r="BD21" s="102"/>
      <c r="BE21" s="101"/>
      <c r="BF21" s="99">
        <f t="shared" si="23"/>
        <v>1</v>
      </c>
      <c r="BG21" s="83">
        <f t="shared" si="24"/>
        <v>1</v>
      </c>
      <c r="BH21" s="410">
        <f t="shared" si="10"/>
        <v>1</v>
      </c>
      <c r="BI21" s="146"/>
      <c r="BJ21" s="103"/>
      <c r="BM21" s="104"/>
      <c r="BN21" s="100"/>
      <c r="BO21" s="101"/>
      <c r="BP21" s="111"/>
      <c r="BQ21" s="100"/>
      <c r="BR21" s="101"/>
      <c r="BS21" s="111"/>
      <c r="BT21" s="100"/>
      <c r="BU21" s="101"/>
      <c r="BV21" s="112"/>
      <c r="BW21" s="100"/>
      <c r="BX21" s="113"/>
      <c r="BY21" s="109">
        <f t="shared" si="16"/>
        <v>0</v>
      </c>
      <c r="BZ21" s="110">
        <f t="shared" si="17"/>
        <v>0</v>
      </c>
    </row>
    <row r="22" spans="1:78" s="90" customFormat="1" ht="63.75" customHeight="1" x14ac:dyDescent="0.25">
      <c r="A22" s="97"/>
      <c r="B22" s="81"/>
      <c r="C22" s="137" t="s">
        <v>181</v>
      </c>
      <c r="D22" s="138" t="s">
        <v>258</v>
      </c>
      <c r="E22" s="138">
        <v>8</v>
      </c>
      <c r="F22" s="138" t="s">
        <v>387</v>
      </c>
      <c r="G22" s="381" t="s">
        <v>273</v>
      </c>
      <c r="H22" s="386" t="s">
        <v>288</v>
      </c>
      <c r="I22" s="381" t="s">
        <v>203</v>
      </c>
      <c r="J22" s="385" t="s">
        <v>210</v>
      </c>
      <c r="K22" s="391" t="s">
        <v>261</v>
      </c>
      <c r="L22" s="387">
        <v>44440</v>
      </c>
      <c r="M22" s="144">
        <v>44469</v>
      </c>
      <c r="N22" s="399">
        <f t="shared" si="0"/>
        <v>0</v>
      </c>
      <c r="O22" s="400"/>
      <c r="P22" s="400"/>
      <c r="Q22" s="400"/>
      <c r="R22" s="400"/>
      <c r="S22" s="400"/>
      <c r="T22" s="400"/>
      <c r="U22" s="400">
        <f t="shared" si="18"/>
        <v>0</v>
      </c>
      <c r="V22" s="401" t="str">
        <f t="shared" si="9"/>
        <v/>
      </c>
      <c r="W22" s="229"/>
      <c r="X22" s="101"/>
      <c r="Y22" s="372">
        <f t="shared" si="25"/>
        <v>0</v>
      </c>
      <c r="Z22" s="83"/>
      <c r="AA22" s="227"/>
      <c r="AB22" s="227"/>
      <c r="AC22" s="227"/>
      <c r="AD22" s="227"/>
      <c r="AE22" s="227">
        <v>1</v>
      </c>
      <c r="AF22" s="227">
        <f t="shared" si="2"/>
        <v>1</v>
      </c>
      <c r="AG22" s="100" t="str">
        <f t="shared" si="3"/>
        <v/>
      </c>
      <c r="AH22" s="145" t="s">
        <v>476</v>
      </c>
      <c r="AI22" s="101" t="s">
        <v>480</v>
      </c>
      <c r="AJ22" s="372">
        <f t="shared" si="19"/>
        <v>1</v>
      </c>
      <c r="AK22" s="83">
        <v>1</v>
      </c>
      <c r="AL22" s="83"/>
      <c r="AM22" s="83"/>
      <c r="AN22" s="83"/>
      <c r="AO22" s="83"/>
      <c r="AP22" s="83"/>
      <c r="AQ22" s="227">
        <f t="shared" si="20"/>
        <v>0</v>
      </c>
      <c r="AR22" s="100">
        <f t="shared" si="4"/>
        <v>0</v>
      </c>
      <c r="AS22" s="145"/>
      <c r="AT22" s="101"/>
      <c r="AU22" s="372">
        <f t="shared" si="21"/>
        <v>0</v>
      </c>
      <c r="AV22" s="83"/>
      <c r="AW22" s="83"/>
      <c r="AX22" s="83"/>
      <c r="AY22" s="83"/>
      <c r="AZ22" s="83"/>
      <c r="BA22" s="83"/>
      <c r="BB22" s="227">
        <f t="shared" si="22"/>
        <v>0</v>
      </c>
      <c r="BC22" s="100" t="str">
        <f t="shared" si="6"/>
        <v/>
      </c>
      <c r="BD22" s="102"/>
      <c r="BE22" s="101"/>
      <c r="BF22" s="99">
        <f t="shared" si="23"/>
        <v>1</v>
      </c>
      <c r="BG22" s="83">
        <f t="shared" si="24"/>
        <v>1</v>
      </c>
      <c r="BH22" s="410">
        <f t="shared" si="10"/>
        <v>1</v>
      </c>
      <c r="BI22" s="146"/>
      <c r="BJ22" s="103"/>
      <c r="BM22" s="104"/>
      <c r="BN22" s="100"/>
      <c r="BO22" s="101"/>
      <c r="BP22" s="111"/>
      <c r="BQ22" s="100"/>
      <c r="BR22" s="101"/>
      <c r="BS22" s="111"/>
      <c r="BT22" s="100"/>
      <c r="BU22" s="101"/>
      <c r="BV22" s="112"/>
      <c r="BW22" s="100"/>
      <c r="BX22" s="113"/>
      <c r="BY22" s="109">
        <f t="shared" si="16"/>
        <v>0</v>
      </c>
      <c r="BZ22" s="110">
        <f t="shared" si="17"/>
        <v>0</v>
      </c>
    </row>
    <row r="23" spans="1:78" s="90" customFormat="1" ht="77.25" customHeight="1" x14ac:dyDescent="0.25">
      <c r="A23" s="97"/>
      <c r="B23" s="81"/>
      <c r="C23" s="137" t="s">
        <v>181</v>
      </c>
      <c r="D23" s="138" t="s">
        <v>258</v>
      </c>
      <c r="E23" s="138">
        <v>9</v>
      </c>
      <c r="F23" s="138" t="s">
        <v>388</v>
      </c>
      <c r="G23" s="381" t="s">
        <v>273</v>
      </c>
      <c r="H23" s="392" t="s">
        <v>288</v>
      </c>
      <c r="I23" s="381" t="s">
        <v>203</v>
      </c>
      <c r="J23" s="385" t="s">
        <v>210</v>
      </c>
      <c r="K23" s="390" t="s">
        <v>261</v>
      </c>
      <c r="L23" s="224">
        <v>44256</v>
      </c>
      <c r="M23" s="225">
        <v>44286</v>
      </c>
      <c r="N23" s="399">
        <f>SUM(O23,Q23,S23)</f>
        <v>1</v>
      </c>
      <c r="O23" s="400"/>
      <c r="P23" s="400"/>
      <c r="Q23" s="400"/>
      <c r="R23" s="400"/>
      <c r="S23" s="400">
        <v>1</v>
      </c>
      <c r="T23" s="400"/>
      <c r="U23" s="400">
        <f t="shared" si="18"/>
        <v>0</v>
      </c>
      <c r="V23" s="401">
        <f t="shared" si="9"/>
        <v>0</v>
      </c>
      <c r="W23" s="229" t="s">
        <v>438</v>
      </c>
      <c r="X23" s="101" t="s">
        <v>440</v>
      </c>
      <c r="Y23" s="372">
        <f t="shared" si="25"/>
        <v>0</v>
      </c>
      <c r="Z23" s="83"/>
      <c r="AA23" s="227">
        <v>1</v>
      </c>
      <c r="AB23" s="227"/>
      <c r="AC23" s="227"/>
      <c r="AD23" s="227"/>
      <c r="AE23" s="227"/>
      <c r="AF23" s="227">
        <f t="shared" si="2"/>
        <v>1</v>
      </c>
      <c r="AG23" s="100" t="str">
        <f t="shared" si="3"/>
        <v/>
      </c>
      <c r="AH23" s="373" t="s">
        <v>477</v>
      </c>
      <c r="AI23" s="101" t="s">
        <v>481</v>
      </c>
      <c r="AJ23" s="372">
        <f>SUM(AK23,AM23,AO23)</f>
        <v>0</v>
      </c>
      <c r="AK23" s="83"/>
      <c r="AL23" s="83"/>
      <c r="AM23" s="83"/>
      <c r="AN23" s="83"/>
      <c r="AO23" s="83"/>
      <c r="AP23" s="83"/>
      <c r="AQ23" s="227">
        <f t="shared" si="20"/>
        <v>0</v>
      </c>
      <c r="AR23" s="100" t="str">
        <f t="shared" si="4"/>
        <v/>
      </c>
      <c r="AS23" s="145"/>
      <c r="AT23" s="101"/>
      <c r="AU23" s="372">
        <f>SUM(AV23,AX23,AZ23)</f>
        <v>0</v>
      </c>
      <c r="AV23" s="83"/>
      <c r="AW23" s="83"/>
      <c r="AX23" s="83"/>
      <c r="AY23" s="83"/>
      <c r="AZ23" s="83"/>
      <c r="BA23" s="83"/>
      <c r="BB23" s="227">
        <f t="shared" si="22"/>
        <v>0</v>
      </c>
      <c r="BC23" s="100" t="str">
        <f t="shared" si="6"/>
        <v/>
      </c>
      <c r="BD23" s="102"/>
      <c r="BE23" s="101"/>
      <c r="BF23" s="99">
        <f t="shared" si="23"/>
        <v>1</v>
      </c>
      <c r="BG23" s="83">
        <f t="shared" si="24"/>
        <v>1</v>
      </c>
      <c r="BH23" s="410">
        <f t="shared" si="10"/>
        <v>1</v>
      </c>
      <c r="BI23" s="146"/>
      <c r="BJ23" s="103"/>
      <c r="BM23" s="104"/>
      <c r="BN23" s="100">
        <f t="shared" si="11"/>
        <v>0</v>
      </c>
      <c r="BO23" s="101"/>
      <c r="BP23" s="111" t="str">
        <f t="shared" si="7"/>
        <v/>
      </c>
      <c r="BQ23" s="100" t="str">
        <f t="shared" si="12"/>
        <v/>
      </c>
      <c r="BR23" s="101" t="str">
        <f t="shared" si="8"/>
        <v/>
      </c>
      <c r="BS23" s="111"/>
      <c r="BT23" s="100" t="str">
        <f t="shared" si="13"/>
        <v/>
      </c>
      <c r="BU23" s="101"/>
      <c r="BV23" s="112" t="str">
        <f t="shared" si="14"/>
        <v/>
      </c>
      <c r="BW23" s="100" t="str">
        <f t="shared" si="15"/>
        <v/>
      </c>
      <c r="BX23" s="113"/>
      <c r="BY23" s="109">
        <f t="shared" si="16"/>
        <v>0</v>
      </c>
      <c r="BZ23" s="110">
        <f t="shared" si="17"/>
        <v>0</v>
      </c>
    </row>
    <row r="24" spans="1:78" s="90" customFormat="1" ht="53.25" customHeight="1" x14ac:dyDescent="0.25">
      <c r="A24" s="97"/>
      <c r="B24" s="81"/>
      <c r="C24" s="137" t="s">
        <v>181</v>
      </c>
      <c r="D24" s="138" t="s">
        <v>258</v>
      </c>
      <c r="E24" s="138">
        <v>10</v>
      </c>
      <c r="F24" s="226" t="s">
        <v>389</v>
      </c>
      <c r="G24" s="393" t="s">
        <v>273</v>
      </c>
      <c r="H24" s="392" t="s">
        <v>288</v>
      </c>
      <c r="I24" s="381" t="s">
        <v>203</v>
      </c>
      <c r="J24" s="385" t="s">
        <v>210</v>
      </c>
      <c r="K24" s="223" t="s">
        <v>261</v>
      </c>
      <c r="L24" s="224">
        <v>44348</v>
      </c>
      <c r="M24" s="225">
        <v>44377</v>
      </c>
      <c r="N24" s="399">
        <f t="shared" si="0"/>
        <v>0</v>
      </c>
      <c r="O24" s="400"/>
      <c r="P24" s="400"/>
      <c r="Q24" s="400"/>
      <c r="R24" s="400"/>
      <c r="S24" s="400"/>
      <c r="T24" s="400"/>
      <c r="U24" s="400">
        <f t="shared" si="18"/>
        <v>0</v>
      </c>
      <c r="V24" s="401" t="str">
        <f t="shared" si="9"/>
        <v/>
      </c>
      <c r="W24" s="229"/>
      <c r="X24" s="101"/>
      <c r="Y24" s="372">
        <f t="shared" si="25"/>
        <v>1</v>
      </c>
      <c r="Z24" s="83"/>
      <c r="AA24" s="227"/>
      <c r="AB24" s="227"/>
      <c r="AC24" s="227"/>
      <c r="AD24" s="227">
        <v>1</v>
      </c>
      <c r="AE24" s="227">
        <v>1</v>
      </c>
      <c r="AF24" s="227">
        <f t="shared" si="2"/>
        <v>1</v>
      </c>
      <c r="AG24" s="100">
        <f t="shared" si="3"/>
        <v>1</v>
      </c>
      <c r="AH24" s="374" t="s">
        <v>478</v>
      </c>
      <c r="AI24" s="101" t="s">
        <v>516</v>
      </c>
      <c r="AJ24" s="372">
        <f t="shared" si="19"/>
        <v>0</v>
      </c>
      <c r="AK24" s="83"/>
      <c r="AL24" s="83"/>
      <c r="AM24" s="83"/>
      <c r="AN24" s="83"/>
      <c r="AO24" s="83"/>
      <c r="AP24" s="83"/>
      <c r="AQ24" s="227">
        <f t="shared" si="20"/>
        <v>0</v>
      </c>
      <c r="AR24" s="100" t="str">
        <f t="shared" si="4"/>
        <v/>
      </c>
      <c r="AS24" s="145"/>
      <c r="AT24" s="101"/>
      <c r="AU24" s="372">
        <f t="shared" si="21"/>
        <v>0</v>
      </c>
      <c r="AV24" s="83"/>
      <c r="AW24" s="83"/>
      <c r="AX24" s="83"/>
      <c r="AY24" s="83"/>
      <c r="AZ24" s="83"/>
      <c r="BA24" s="83"/>
      <c r="BB24" s="227">
        <f t="shared" si="22"/>
        <v>0</v>
      </c>
      <c r="BC24" s="100" t="str">
        <f t="shared" si="6"/>
        <v/>
      </c>
      <c r="BD24" s="102"/>
      <c r="BE24" s="101"/>
      <c r="BF24" s="99">
        <f t="shared" si="23"/>
        <v>1</v>
      </c>
      <c r="BG24" s="83">
        <f t="shared" si="24"/>
        <v>1</v>
      </c>
      <c r="BH24" s="410">
        <f t="shared" si="10"/>
        <v>1</v>
      </c>
      <c r="BI24" s="146"/>
      <c r="BJ24" s="103"/>
      <c r="BM24" s="104"/>
      <c r="BN24" s="100"/>
      <c r="BO24" s="101"/>
      <c r="BP24" s="111"/>
      <c r="BQ24" s="100"/>
      <c r="BR24" s="101"/>
      <c r="BS24" s="111"/>
      <c r="BT24" s="100"/>
      <c r="BU24" s="101"/>
      <c r="BV24" s="112"/>
      <c r="BW24" s="100"/>
      <c r="BX24" s="113"/>
      <c r="BY24" s="109">
        <f t="shared" si="16"/>
        <v>0</v>
      </c>
      <c r="BZ24" s="110">
        <f t="shared" si="17"/>
        <v>0</v>
      </c>
    </row>
    <row r="25" spans="1:78" s="90" customFormat="1" ht="63.75" x14ac:dyDescent="0.25">
      <c r="A25" s="97"/>
      <c r="B25" s="81"/>
      <c r="C25" s="137" t="s">
        <v>181</v>
      </c>
      <c r="D25" s="138" t="s">
        <v>258</v>
      </c>
      <c r="E25" s="138">
        <v>11</v>
      </c>
      <c r="F25" s="138" t="s">
        <v>390</v>
      </c>
      <c r="G25" s="381" t="s">
        <v>273</v>
      </c>
      <c r="H25" s="382" t="s">
        <v>288</v>
      </c>
      <c r="I25" s="381" t="s">
        <v>203</v>
      </c>
      <c r="J25" s="385" t="s">
        <v>210</v>
      </c>
      <c r="K25" s="83" t="s">
        <v>261</v>
      </c>
      <c r="L25" s="98">
        <v>44317</v>
      </c>
      <c r="M25" s="144">
        <v>44347</v>
      </c>
      <c r="N25" s="399">
        <f t="shared" si="0"/>
        <v>0</v>
      </c>
      <c r="O25" s="400"/>
      <c r="P25" s="400"/>
      <c r="Q25" s="400"/>
      <c r="R25" s="400"/>
      <c r="S25" s="400"/>
      <c r="T25" s="400"/>
      <c r="U25" s="400">
        <f t="shared" si="18"/>
        <v>0</v>
      </c>
      <c r="V25" s="401" t="str">
        <f t="shared" si="9"/>
        <v/>
      </c>
      <c r="W25" s="229"/>
      <c r="X25" s="101"/>
      <c r="Y25" s="372">
        <f t="shared" si="25"/>
        <v>1</v>
      </c>
      <c r="Z25" s="83"/>
      <c r="AA25" s="227"/>
      <c r="AB25" s="227">
        <v>1</v>
      </c>
      <c r="AC25" s="227">
        <v>1</v>
      </c>
      <c r="AD25" s="227"/>
      <c r="AE25" s="227"/>
      <c r="AF25" s="227">
        <f t="shared" si="2"/>
        <v>1</v>
      </c>
      <c r="AG25" s="100">
        <f t="shared" si="3"/>
        <v>1</v>
      </c>
      <c r="AH25" s="373" t="s">
        <v>479</v>
      </c>
      <c r="AI25" s="101" t="s">
        <v>460</v>
      </c>
      <c r="AJ25" s="372">
        <f t="shared" si="19"/>
        <v>0</v>
      </c>
      <c r="AK25" s="83"/>
      <c r="AL25" s="83"/>
      <c r="AM25" s="83"/>
      <c r="AN25" s="83"/>
      <c r="AO25" s="83"/>
      <c r="AP25" s="83"/>
      <c r="AQ25" s="227">
        <f t="shared" si="20"/>
        <v>0</v>
      </c>
      <c r="AR25" s="100" t="str">
        <f t="shared" si="4"/>
        <v/>
      </c>
      <c r="AS25" s="145"/>
      <c r="AT25" s="101"/>
      <c r="AU25" s="372">
        <f t="shared" si="21"/>
        <v>0</v>
      </c>
      <c r="AV25" s="83"/>
      <c r="AW25" s="83"/>
      <c r="AX25" s="83"/>
      <c r="AY25" s="83"/>
      <c r="AZ25" s="83"/>
      <c r="BA25" s="83"/>
      <c r="BB25" s="227">
        <f>SUM(AW25,AY25,BA25)</f>
        <v>0</v>
      </c>
      <c r="BC25" s="100" t="str">
        <f t="shared" si="6"/>
        <v/>
      </c>
      <c r="BD25" s="102"/>
      <c r="BE25" s="101"/>
      <c r="BF25" s="99">
        <f t="shared" si="23"/>
        <v>1</v>
      </c>
      <c r="BG25" s="83">
        <f t="shared" si="24"/>
        <v>1</v>
      </c>
      <c r="BH25" s="410">
        <f t="shared" si="10"/>
        <v>1</v>
      </c>
      <c r="BI25" s="146"/>
      <c r="BJ25" s="103"/>
      <c r="BM25" s="104"/>
      <c r="BN25" s="100"/>
      <c r="BO25" s="101"/>
      <c r="BP25" s="111"/>
      <c r="BQ25" s="100"/>
      <c r="BR25" s="101"/>
      <c r="BS25" s="111"/>
      <c r="BT25" s="100"/>
      <c r="BU25" s="101"/>
      <c r="BV25" s="112"/>
      <c r="BW25" s="100"/>
      <c r="BX25" s="113"/>
      <c r="BY25" s="109">
        <f t="shared" si="16"/>
        <v>0</v>
      </c>
      <c r="BZ25" s="110">
        <f t="shared" si="17"/>
        <v>0</v>
      </c>
    </row>
    <row r="26" spans="1:78" s="90" customFormat="1" ht="66.75" customHeight="1" x14ac:dyDescent="0.25">
      <c r="A26" s="97"/>
      <c r="B26" s="81"/>
      <c r="C26" s="137" t="s">
        <v>181</v>
      </c>
      <c r="D26" s="138" t="s">
        <v>258</v>
      </c>
      <c r="E26" s="138">
        <v>12</v>
      </c>
      <c r="F26" s="138" t="s">
        <v>391</v>
      </c>
      <c r="G26" s="381" t="s">
        <v>273</v>
      </c>
      <c r="H26" s="382" t="s">
        <v>288</v>
      </c>
      <c r="I26" s="381" t="s">
        <v>203</v>
      </c>
      <c r="J26" s="385" t="s">
        <v>210</v>
      </c>
      <c r="K26" s="83" t="s">
        <v>261</v>
      </c>
      <c r="L26" s="98">
        <v>44501</v>
      </c>
      <c r="M26" s="144">
        <v>44530</v>
      </c>
      <c r="N26" s="399">
        <f t="shared" si="0"/>
        <v>0</v>
      </c>
      <c r="O26" s="400"/>
      <c r="P26" s="400"/>
      <c r="Q26" s="400"/>
      <c r="R26" s="400"/>
      <c r="S26" s="400"/>
      <c r="T26" s="400"/>
      <c r="U26" s="400">
        <f t="shared" si="18"/>
        <v>0</v>
      </c>
      <c r="V26" s="401" t="str">
        <f t="shared" si="9"/>
        <v/>
      </c>
      <c r="W26" s="229"/>
      <c r="X26" s="101"/>
      <c r="Y26" s="372">
        <f t="shared" si="25"/>
        <v>0</v>
      </c>
      <c r="Z26" s="83"/>
      <c r="AA26" s="227"/>
      <c r="AB26" s="227"/>
      <c r="AC26" s="227"/>
      <c r="AD26" s="227"/>
      <c r="AE26" s="227"/>
      <c r="AF26" s="227">
        <f t="shared" si="2"/>
        <v>0</v>
      </c>
      <c r="AG26" s="100" t="str">
        <f t="shared" si="3"/>
        <v/>
      </c>
      <c r="AH26" s="145"/>
      <c r="AI26" s="101"/>
      <c r="AJ26" s="372">
        <f t="shared" si="19"/>
        <v>0</v>
      </c>
      <c r="AK26" s="83"/>
      <c r="AL26" s="83"/>
      <c r="AM26" s="83"/>
      <c r="AN26" s="83"/>
      <c r="AO26" s="83"/>
      <c r="AP26" s="83"/>
      <c r="AQ26" s="227">
        <f t="shared" si="20"/>
        <v>0</v>
      </c>
      <c r="AR26" s="100" t="str">
        <f t="shared" si="4"/>
        <v/>
      </c>
      <c r="AS26" s="145"/>
      <c r="AT26" s="101"/>
      <c r="AU26" s="372">
        <f t="shared" si="21"/>
        <v>1</v>
      </c>
      <c r="AV26" s="83"/>
      <c r="AW26" s="83"/>
      <c r="AX26" s="83">
        <v>1</v>
      </c>
      <c r="AY26" s="83"/>
      <c r="AZ26" s="83"/>
      <c r="BA26" s="83"/>
      <c r="BB26" s="227">
        <f t="shared" si="22"/>
        <v>0</v>
      </c>
      <c r="BC26" s="100">
        <f t="shared" si="6"/>
        <v>0</v>
      </c>
      <c r="BD26" s="102"/>
      <c r="BE26" s="101"/>
      <c r="BF26" s="99">
        <f t="shared" si="23"/>
        <v>1</v>
      </c>
      <c r="BG26" s="83">
        <f t="shared" si="24"/>
        <v>0</v>
      </c>
      <c r="BH26" s="410">
        <f t="shared" si="10"/>
        <v>0</v>
      </c>
      <c r="BI26" s="146"/>
      <c r="BJ26" s="103"/>
      <c r="BM26" s="104"/>
      <c r="BN26" s="100" t="str">
        <f t="shared" si="11"/>
        <v/>
      </c>
      <c r="BO26" s="105"/>
      <c r="BP26" s="106" t="str">
        <f t="shared" si="7"/>
        <v/>
      </c>
      <c r="BQ26" s="100" t="str">
        <f t="shared" si="12"/>
        <v/>
      </c>
      <c r="BR26" s="105" t="str">
        <f t="shared" si="8"/>
        <v/>
      </c>
      <c r="BS26" s="106"/>
      <c r="BT26" s="100" t="str">
        <f t="shared" si="13"/>
        <v/>
      </c>
      <c r="BU26" s="105"/>
      <c r="BV26" s="107" t="str">
        <f t="shared" si="14"/>
        <v/>
      </c>
      <c r="BW26" s="100" t="str">
        <f t="shared" si="15"/>
        <v/>
      </c>
      <c r="BX26" s="108"/>
      <c r="BY26" s="109">
        <f t="shared" si="16"/>
        <v>0</v>
      </c>
      <c r="BZ26" s="110">
        <f t="shared" si="17"/>
        <v>0</v>
      </c>
    </row>
    <row r="27" spans="1:78" s="90" customFormat="1" ht="63.75" x14ac:dyDescent="0.25">
      <c r="A27" s="97"/>
      <c r="B27" s="81"/>
      <c r="C27" s="137" t="s">
        <v>181</v>
      </c>
      <c r="D27" s="138" t="s">
        <v>258</v>
      </c>
      <c r="E27" s="138">
        <v>13</v>
      </c>
      <c r="F27" s="138" t="s">
        <v>392</v>
      </c>
      <c r="G27" s="383" t="s">
        <v>273</v>
      </c>
      <c r="H27" s="384" t="s">
        <v>288</v>
      </c>
      <c r="I27" s="381" t="s">
        <v>203</v>
      </c>
      <c r="J27" s="385" t="s">
        <v>210</v>
      </c>
      <c r="K27" s="83" t="s">
        <v>261</v>
      </c>
      <c r="L27" s="98">
        <v>44287</v>
      </c>
      <c r="M27" s="144">
        <v>44316</v>
      </c>
      <c r="N27" s="399">
        <f t="shared" si="0"/>
        <v>0</v>
      </c>
      <c r="O27" s="400"/>
      <c r="P27" s="400"/>
      <c r="Q27" s="400"/>
      <c r="R27" s="400"/>
      <c r="S27" s="400"/>
      <c r="T27" s="400"/>
      <c r="U27" s="400">
        <f t="shared" si="18"/>
        <v>0</v>
      </c>
      <c r="V27" s="401" t="str">
        <f t="shared" si="9"/>
        <v/>
      </c>
      <c r="W27" s="229"/>
      <c r="X27" s="101"/>
      <c r="Y27" s="372">
        <f t="shared" si="25"/>
        <v>1</v>
      </c>
      <c r="Z27" s="83">
        <v>1</v>
      </c>
      <c r="AA27" s="227">
        <v>1</v>
      </c>
      <c r="AB27" s="227"/>
      <c r="AC27" s="227"/>
      <c r="AD27" s="227"/>
      <c r="AE27" s="227"/>
      <c r="AF27" s="227">
        <f t="shared" si="2"/>
        <v>1</v>
      </c>
      <c r="AG27" s="100">
        <f t="shared" si="3"/>
        <v>1</v>
      </c>
      <c r="AH27" s="374" t="s">
        <v>482</v>
      </c>
      <c r="AI27" s="101" t="s">
        <v>460</v>
      </c>
      <c r="AJ27" s="372">
        <f>SUM(AK27,AM27,AO27)</f>
        <v>0</v>
      </c>
      <c r="AK27" s="83"/>
      <c r="AL27" s="83"/>
      <c r="AM27" s="83"/>
      <c r="AN27" s="83"/>
      <c r="AO27" s="83"/>
      <c r="AP27" s="83"/>
      <c r="AQ27" s="227">
        <f t="shared" si="20"/>
        <v>0</v>
      </c>
      <c r="AR27" s="100" t="str">
        <f t="shared" si="4"/>
        <v/>
      </c>
      <c r="AS27" s="145"/>
      <c r="AT27" s="101"/>
      <c r="AU27" s="372">
        <f>SUM(AV27,AX27,AZ27)</f>
        <v>0</v>
      </c>
      <c r="AV27" s="83"/>
      <c r="AW27" s="83"/>
      <c r="AX27" s="83"/>
      <c r="AY27" s="83"/>
      <c r="AZ27" s="83"/>
      <c r="BA27" s="83"/>
      <c r="BB27" s="227">
        <f t="shared" si="22"/>
        <v>0</v>
      </c>
      <c r="BC27" s="100" t="str">
        <f t="shared" si="6"/>
        <v/>
      </c>
      <c r="BD27" s="102"/>
      <c r="BE27" s="101"/>
      <c r="BF27" s="99">
        <f t="shared" si="23"/>
        <v>1</v>
      </c>
      <c r="BG27" s="83">
        <f t="shared" si="24"/>
        <v>1</v>
      </c>
      <c r="BH27" s="410">
        <f t="shared" si="10"/>
        <v>1</v>
      </c>
      <c r="BI27" s="146"/>
      <c r="BJ27" s="103"/>
      <c r="BM27" s="104"/>
      <c r="BN27" s="100"/>
      <c r="BO27" s="105"/>
      <c r="BP27" s="106"/>
      <c r="BQ27" s="100"/>
      <c r="BR27" s="105"/>
      <c r="BS27" s="106"/>
      <c r="BT27" s="100"/>
      <c r="BU27" s="105"/>
      <c r="BV27" s="107"/>
      <c r="BW27" s="100"/>
      <c r="BX27" s="108"/>
      <c r="BY27" s="109">
        <f t="shared" si="16"/>
        <v>0</v>
      </c>
      <c r="BZ27" s="110">
        <f t="shared" si="17"/>
        <v>0</v>
      </c>
    </row>
    <row r="28" spans="1:78" s="90" customFormat="1" ht="51.75" customHeight="1" x14ac:dyDescent="0.25">
      <c r="A28" s="97"/>
      <c r="B28" s="81"/>
      <c r="C28" s="137" t="s">
        <v>181</v>
      </c>
      <c r="D28" s="138" t="s">
        <v>258</v>
      </c>
      <c r="E28" s="138">
        <v>14</v>
      </c>
      <c r="F28" s="138" t="s">
        <v>393</v>
      </c>
      <c r="G28" s="381" t="s">
        <v>273</v>
      </c>
      <c r="H28" s="382" t="s">
        <v>288</v>
      </c>
      <c r="I28" s="381" t="s">
        <v>203</v>
      </c>
      <c r="J28" s="385" t="s">
        <v>210</v>
      </c>
      <c r="K28" s="83" t="s">
        <v>261</v>
      </c>
      <c r="L28" s="98">
        <v>44470</v>
      </c>
      <c r="M28" s="144">
        <v>44545</v>
      </c>
      <c r="N28" s="399">
        <f t="shared" si="0"/>
        <v>0</v>
      </c>
      <c r="O28" s="400"/>
      <c r="P28" s="400"/>
      <c r="Q28" s="400"/>
      <c r="R28" s="400"/>
      <c r="S28" s="400"/>
      <c r="T28" s="400"/>
      <c r="U28" s="400">
        <f t="shared" si="18"/>
        <v>0</v>
      </c>
      <c r="V28" s="401" t="str">
        <f t="shared" si="9"/>
        <v/>
      </c>
      <c r="W28" s="229"/>
      <c r="X28" s="101"/>
      <c r="Y28" s="372">
        <f t="shared" si="25"/>
        <v>0</v>
      </c>
      <c r="Z28" s="83"/>
      <c r="AA28" s="227"/>
      <c r="AB28" s="227"/>
      <c r="AC28" s="227"/>
      <c r="AD28" s="227"/>
      <c r="AE28" s="227"/>
      <c r="AF28" s="227">
        <f t="shared" si="2"/>
        <v>0</v>
      </c>
      <c r="AG28" s="100" t="str">
        <f t="shared" si="3"/>
        <v/>
      </c>
      <c r="AH28" s="145"/>
      <c r="AI28" s="101"/>
      <c r="AJ28" s="372">
        <f t="shared" si="19"/>
        <v>0</v>
      </c>
      <c r="AK28" s="83"/>
      <c r="AL28" s="83"/>
      <c r="AM28" s="83"/>
      <c r="AN28" s="83"/>
      <c r="AO28" s="83"/>
      <c r="AP28" s="83"/>
      <c r="AQ28" s="227">
        <f t="shared" si="20"/>
        <v>0</v>
      </c>
      <c r="AR28" s="100" t="str">
        <f t="shared" si="4"/>
        <v/>
      </c>
      <c r="AS28" s="145"/>
      <c r="AT28" s="101"/>
      <c r="AU28" s="372">
        <f t="shared" si="21"/>
        <v>1</v>
      </c>
      <c r="AV28" s="83"/>
      <c r="AW28" s="83"/>
      <c r="AX28" s="83"/>
      <c r="AY28" s="83"/>
      <c r="AZ28" s="83">
        <v>1</v>
      </c>
      <c r="BA28" s="83"/>
      <c r="BB28" s="227">
        <f t="shared" si="22"/>
        <v>0</v>
      </c>
      <c r="BC28" s="100">
        <f t="shared" si="6"/>
        <v>0</v>
      </c>
      <c r="BD28" s="102"/>
      <c r="BE28" s="101"/>
      <c r="BF28" s="99">
        <f t="shared" si="23"/>
        <v>1</v>
      </c>
      <c r="BG28" s="83">
        <f t="shared" si="24"/>
        <v>0</v>
      </c>
      <c r="BH28" s="410">
        <f t="shared" si="10"/>
        <v>0</v>
      </c>
      <c r="BI28" s="146"/>
      <c r="BJ28" s="103"/>
      <c r="BM28" s="104"/>
      <c r="BN28" s="100"/>
      <c r="BO28" s="105"/>
      <c r="BP28" s="106"/>
      <c r="BQ28" s="100"/>
      <c r="BR28" s="105"/>
      <c r="BS28" s="106"/>
      <c r="BT28" s="100"/>
      <c r="BU28" s="105"/>
      <c r="BV28" s="107"/>
      <c r="BW28" s="100"/>
      <c r="BX28" s="108"/>
      <c r="BY28" s="109">
        <f t="shared" si="16"/>
        <v>0</v>
      </c>
      <c r="BZ28" s="110">
        <f t="shared" si="17"/>
        <v>0</v>
      </c>
    </row>
    <row r="29" spans="1:78" s="90" customFormat="1" ht="85.5" customHeight="1" x14ac:dyDescent="0.25">
      <c r="A29" s="97"/>
      <c r="B29" s="81"/>
      <c r="C29" s="137" t="s">
        <v>181</v>
      </c>
      <c r="D29" s="138" t="s">
        <v>258</v>
      </c>
      <c r="E29" s="138">
        <v>15</v>
      </c>
      <c r="F29" s="226" t="s">
        <v>394</v>
      </c>
      <c r="G29" s="393" t="s">
        <v>308</v>
      </c>
      <c r="H29" s="392" t="s">
        <v>288</v>
      </c>
      <c r="I29" s="381" t="s">
        <v>203</v>
      </c>
      <c r="J29" s="385" t="s">
        <v>210</v>
      </c>
      <c r="K29" s="223" t="s">
        <v>261</v>
      </c>
      <c r="L29" s="224">
        <v>44256</v>
      </c>
      <c r="M29" s="225">
        <v>44530</v>
      </c>
      <c r="N29" s="399">
        <f t="shared" si="0"/>
        <v>1</v>
      </c>
      <c r="O29" s="400"/>
      <c r="P29" s="400"/>
      <c r="Q29" s="400"/>
      <c r="R29" s="400"/>
      <c r="S29" s="400">
        <v>1</v>
      </c>
      <c r="T29" s="400">
        <v>1</v>
      </c>
      <c r="U29" s="400">
        <f t="shared" si="18"/>
        <v>1</v>
      </c>
      <c r="V29" s="401">
        <f t="shared" si="9"/>
        <v>1</v>
      </c>
      <c r="W29" s="229" t="s">
        <v>439</v>
      </c>
      <c r="X29" s="101" t="s">
        <v>460</v>
      </c>
      <c r="Y29" s="372">
        <f t="shared" si="25"/>
        <v>1</v>
      </c>
      <c r="Z29" s="83"/>
      <c r="AA29" s="227"/>
      <c r="AB29" s="227"/>
      <c r="AC29" s="227"/>
      <c r="AD29" s="227">
        <v>1</v>
      </c>
      <c r="AE29" s="227">
        <v>1</v>
      </c>
      <c r="AF29" s="227">
        <f t="shared" si="2"/>
        <v>1</v>
      </c>
      <c r="AG29" s="100">
        <f t="shared" si="3"/>
        <v>1</v>
      </c>
      <c r="AH29" s="374" t="s">
        <v>483</v>
      </c>
      <c r="AI29" s="101" t="s">
        <v>460</v>
      </c>
      <c r="AJ29" s="372">
        <f t="shared" si="19"/>
        <v>1</v>
      </c>
      <c r="AK29" s="83"/>
      <c r="AL29" s="83"/>
      <c r="AM29" s="83"/>
      <c r="AN29" s="83"/>
      <c r="AO29" s="83">
        <v>1</v>
      </c>
      <c r="AP29" s="83">
        <v>1</v>
      </c>
      <c r="AQ29" s="227">
        <f t="shared" si="20"/>
        <v>1</v>
      </c>
      <c r="AR29" s="100">
        <f t="shared" si="4"/>
        <v>1</v>
      </c>
      <c r="AS29" s="145" t="s">
        <v>532</v>
      </c>
      <c r="AT29" s="101" t="s">
        <v>460</v>
      </c>
      <c r="AU29" s="372">
        <f t="shared" si="21"/>
        <v>0</v>
      </c>
      <c r="AV29" s="83"/>
      <c r="AW29" s="83"/>
      <c r="AX29" s="83"/>
      <c r="AY29" s="83"/>
      <c r="AZ29" s="83"/>
      <c r="BA29" s="83"/>
      <c r="BB29" s="227">
        <f t="shared" si="22"/>
        <v>0</v>
      </c>
      <c r="BC29" s="100" t="str">
        <f t="shared" si="6"/>
        <v/>
      </c>
      <c r="BD29" s="102"/>
      <c r="BE29" s="101"/>
      <c r="BF29" s="99">
        <f t="shared" si="23"/>
        <v>3</v>
      </c>
      <c r="BG29" s="83">
        <f t="shared" si="24"/>
        <v>3</v>
      </c>
      <c r="BH29" s="410">
        <f t="shared" si="10"/>
        <v>1</v>
      </c>
      <c r="BI29" s="146"/>
      <c r="BJ29" s="103"/>
      <c r="BM29" s="104"/>
      <c r="BN29" s="100"/>
      <c r="BO29" s="105"/>
      <c r="BP29" s="106"/>
      <c r="BQ29" s="100"/>
      <c r="BR29" s="105"/>
      <c r="BS29" s="106"/>
      <c r="BT29" s="100"/>
      <c r="BU29" s="105"/>
      <c r="BV29" s="107"/>
      <c r="BW29" s="100"/>
      <c r="BX29" s="108"/>
      <c r="BY29" s="109">
        <f t="shared" si="16"/>
        <v>0</v>
      </c>
      <c r="BZ29" s="110">
        <f t="shared" si="17"/>
        <v>0</v>
      </c>
    </row>
    <row r="30" spans="1:78" s="90" customFormat="1" ht="78" customHeight="1" x14ac:dyDescent="0.25">
      <c r="A30" s="97"/>
      <c r="B30" s="81"/>
      <c r="C30" s="137" t="s">
        <v>181</v>
      </c>
      <c r="D30" s="138" t="s">
        <v>258</v>
      </c>
      <c r="E30" s="138">
        <v>16</v>
      </c>
      <c r="F30" s="138" t="s">
        <v>395</v>
      </c>
      <c r="G30" s="381" t="s">
        <v>273</v>
      </c>
      <c r="H30" s="382" t="s">
        <v>288</v>
      </c>
      <c r="I30" s="381" t="s">
        <v>203</v>
      </c>
      <c r="J30" s="385" t="s">
        <v>210</v>
      </c>
      <c r="K30" s="83" t="s">
        <v>261</v>
      </c>
      <c r="L30" s="98">
        <v>44409</v>
      </c>
      <c r="M30" s="144">
        <v>44438</v>
      </c>
      <c r="N30" s="399">
        <f t="shared" si="0"/>
        <v>0</v>
      </c>
      <c r="O30" s="400"/>
      <c r="P30" s="400"/>
      <c r="Q30" s="400"/>
      <c r="R30" s="400"/>
      <c r="S30" s="400"/>
      <c r="T30" s="400"/>
      <c r="U30" s="400">
        <f>SUM(P30,R30,T30)</f>
        <v>0</v>
      </c>
      <c r="V30" s="401" t="str">
        <f t="shared" si="9"/>
        <v/>
      </c>
      <c r="W30" s="229"/>
      <c r="X30" s="101"/>
      <c r="Y30" s="372">
        <f t="shared" si="25"/>
        <v>0</v>
      </c>
      <c r="Z30" s="83"/>
      <c r="AA30" s="227"/>
      <c r="AB30" s="227"/>
      <c r="AC30" s="227"/>
      <c r="AD30" s="227"/>
      <c r="AE30" s="227"/>
      <c r="AF30" s="227">
        <f t="shared" si="2"/>
        <v>0</v>
      </c>
      <c r="AG30" s="100" t="str">
        <f t="shared" si="3"/>
        <v/>
      </c>
      <c r="AH30" s="145"/>
      <c r="AI30" s="101"/>
      <c r="AJ30" s="372">
        <f t="shared" si="19"/>
        <v>1</v>
      </c>
      <c r="AK30" s="83"/>
      <c r="AL30" s="83"/>
      <c r="AM30" s="83">
        <v>1</v>
      </c>
      <c r="AN30" s="83">
        <v>1</v>
      </c>
      <c r="AO30" s="83"/>
      <c r="AP30" s="83"/>
      <c r="AQ30" s="227">
        <f t="shared" si="20"/>
        <v>1</v>
      </c>
      <c r="AR30" s="100">
        <f t="shared" si="4"/>
        <v>1</v>
      </c>
      <c r="AS30" s="145" t="s">
        <v>533</v>
      </c>
      <c r="AT30" s="101" t="s">
        <v>460</v>
      </c>
      <c r="AU30" s="372">
        <f t="shared" si="21"/>
        <v>0</v>
      </c>
      <c r="AV30" s="83"/>
      <c r="AW30" s="83"/>
      <c r="AX30" s="83"/>
      <c r="AY30" s="83"/>
      <c r="AZ30" s="83"/>
      <c r="BA30" s="83"/>
      <c r="BB30" s="227">
        <f t="shared" si="22"/>
        <v>0</v>
      </c>
      <c r="BC30" s="100" t="str">
        <f t="shared" si="6"/>
        <v/>
      </c>
      <c r="BD30" s="102"/>
      <c r="BE30" s="101"/>
      <c r="BF30" s="99">
        <f t="shared" si="23"/>
        <v>1</v>
      </c>
      <c r="BG30" s="83">
        <f t="shared" si="24"/>
        <v>1</v>
      </c>
      <c r="BH30" s="410">
        <f t="shared" si="10"/>
        <v>1</v>
      </c>
      <c r="BI30" s="146"/>
      <c r="BJ30" s="103"/>
      <c r="BM30" s="104"/>
      <c r="BN30" s="100"/>
      <c r="BO30" s="105"/>
      <c r="BP30" s="106"/>
      <c r="BQ30" s="100"/>
      <c r="BR30" s="105"/>
      <c r="BS30" s="106"/>
      <c r="BT30" s="100"/>
      <c r="BU30" s="105"/>
      <c r="BV30" s="107"/>
      <c r="BW30" s="100"/>
      <c r="BX30" s="108"/>
      <c r="BY30" s="109">
        <f t="shared" si="16"/>
        <v>0</v>
      </c>
      <c r="BZ30" s="110">
        <f t="shared" si="17"/>
        <v>0</v>
      </c>
    </row>
    <row r="31" spans="1:78" s="90" customFormat="1" ht="57" customHeight="1" x14ac:dyDescent="0.25">
      <c r="A31" s="97"/>
      <c r="B31" s="81"/>
      <c r="C31" s="137" t="s">
        <v>181</v>
      </c>
      <c r="D31" s="138" t="s">
        <v>258</v>
      </c>
      <c r="E31" s="138">
        <v>17</v>
      </c>
      <c r="F31" s="210" t="s">
        <v>396</v>
      </c>
      <c r="G31" s="381" t="s">
        <v>273</v>
      </c>
      <c r="H31" s="382" t="s">
        <v>288</v>
      </c>
      <c r="I31" s="381" t="s">
        <v>203</v>
      </c>
      <c r="J31" s="385" t="s">
        <v>210</v>
      </c>
      <c r="K31" s="83" t="s">
        <v>261</v>
      </c>
      <c r="L31" s="98">
        <v>44287</v>
      </c>
      <c r="M31" s="144">
        <v>44316</v>
      </c>
      <c r="N31" s="399">
        <f t="shared" si="0"/>
        <v>0</v>
      </c>
      <c r="O31" s="400"/>
      <c r="P31" s="400"/>
      <c r="Q31" s="400"/>
      <c r="R31" s="400"/>
      <c r="S31" s="400"/>
      <c r="T31" s="400"/>
      <c r="U31" s="400">
        <f t="shared" si="18"/>
        <v>0</v>
      </c>
      <c r="V31" s="401" t="str">
        <f t="shared" si="9"/>
        <v/>
      </c>
      <c r="W31" s="230"/>
      <c r="X31" s="214"/>
      <c r="Y31" s="372">
        <f t="shared" si="25"/>
        <v>1</v>
      </c>
      <c r="Z31" s="83">
        <v>1</v>
      </c>
      <c r="AA31" s="227">
        <v>1</v>
      </c>
      <c r="AB31" s="227"/>
      <c r="AC31" s="227"/>
      <c r="AD31" s="227"/>
      <c r="AE31" s="227"/>
      <c r="AF31" s="227">
        <f t="shared" si="2"/>
        <v>1</v>
      </c>
      <c r="AG31" s="100">
        <f t="shared" si="3"/>
        <v>1</v>
      </c>
      <c r="AH31" s="376" t="s">
        <v>485</v>
      </c>
      <c r="AI31" s="101" t="s">
        <v>460</v>
      </c>
      <c r="AJ31" s="372">
        <f t="shared" si="19"/>
        <v>0</v>
      </c>
      <c r="AK31" s="212"/>
      <c r="AL31" s="212"/>
      <c r="AM31" s="212"/>
      <c r="AN31" s="212"/>
      <c r="AO31" s="212"/>
      <c r="AP31" s="212"/>
      <c r="AQ31" s="227">
        <f t="shared" si="20"/>
        <v>0</v>
      </c>
      <c r="AR31" s="100" t="str">
        <f t="shared" si="4"/>
        <v/>
      </c>
      <c r="AS31" s="213"/>
      <c r="AT31" s="214"/>
      <c r="AU31" s="372">
        <f t="shared" si="21"/>
        <v>0</v>
      </c>
      <c r="AV31" s="212"/>
      <c r="AW31" s="212"/>
      <c r="AX31" s="212"/>
      <c r="AY31" s="212"/>
      <c r="AZ31" s="212"/>
      <c r="BA31" s="212"/>
      <c r="BB31" s="227">
        <f t="shared" si="22"/>
        <v>0</v>
      </c>
      <c r="BC31" s="100" t="str">
        <f t="shared" si="6"/>
        <v/>
      </c>
      <c r="BD31" s="216"/>
      <c r="BE31" s="214"/>
      <c r="BF31" s="99">
        <f t="shared" si="23"/>
        <v>1</v>
      </c>
      <c r="BG31" s="83">
        <f t="shared" si="24"/>
        <v>1</v>
      </c>
      <c r="BH31" s="410">
        <f t="shared" si="10"/>
        <v>1</v>
      </c>
      <c r="BI31" s="217"/>
      <c r="BJ31" s="103"/>
      <c r="BM31" s="218"/>
      <c r="BN31" s="215"/>
      <c r="BO31" s="219"/>
      <c r="BP31" s="220"/>
      <c r="BQ31" s="215"/>
      <c r="BR31" s="219"/>
      <c r="BS31" s="220"/>
      <c r="BT31" s="215"/>
      <c r="BU31" s="219"/>
      <c r="BV31" s="221"/>
      <c r="BW31" s="215"/>
      <c r="BX31" s="222"/>
      <c r="BY31" s="109">
        <f t="shared" si="16"/>
        <v>0</v>
      </c>
      <c r="BZ31" s="110">
        <f t="shared" si="17"/>
        <v>0</v>
      </c>
    </row>
    <row r="32" spans="1:78" s="90" customFormat="1" ht="71.25" customHeight="1" x14ac:dyDescent="0.25">
      <c r="A32" s="97"/>
      <c r="B32" s="81"/>
      <c r="C32" s="137" t="s">
        <v>181</v>
      </c>
      <c r="D32" s="138" t="s">
        <v>258</v>
      </c>
      <c r="E32" s="138">
        <v>18</v>
      </c>
      <c r="F32" s="210" t="s">
        <v>397</v>
      </c>
      <c r="G32" s="377" t="s">
        <v>273</v>
      </c>
      <c r="H32" s="379" t="s">
        <v>288</v>
      </c>
      <c r="I32" s="381" t="s">
        <v>203</v>
      </c>
      <c r="J32" s="385" t="s">
        <v>210</v>
      </c>
      <c r="K32" s="83" t="s">
        <v>261</v>
      </c>
      <c r="L32" s="98">
        <v>44317</v>
      </c>
      <c r="M32" s="144">
        <v>44347</v>
      </c>
      <c r="N32" s="394">
        <f t="shared" si="0"/>
        <v>0</v>
      </c>
      <c r="O32" s="402"/>
      <c r="P32" s="402"/>
      <c r="Q32" s="402"/>
      <c r="R32" s="402"/>
      <c r="S32" s="402"/>
      <c r="T32" s="402"/>
      <c r="U32" s="395">
        <f t="shared" si="18"/>
        <v>0</v>
      </c>
      <c r="V32" s="202" t="str">
        <f t="shared" si="9"/>
        <v/>
      </c>
      <c r="W32" s="230"/>
      <c r="X32" s="214"/>
      <c r="Y32" s="372">
        <f t="shared" si="25"/>
        <v>1</v>
      </c>
      <c r="Z32" s="83"/>
      <c r="AA32" s="227"/>
      <c r="AB32" s="227">
        <v>1</v>
      </c>
      <c r="AC32" s="227">
        <v>1</v>
      </c>
      <c r="AD32" s="227"/>
      <c r="AE32" s="227"/>
      <c r="AF32" s="227">
        <f t="shared" si="2"/>
        <v>1</v>
      </c>
      <c r="AG32" s="100">
        <f t="shared" si="3"/>
        <v>1</v>
      </c>
      <c r="AH32" s="375" t="s">
        <v>484</v>
      </c>
      <c r="AI32" s="101" t="s">
        <v>460</v>
      </c>
      <c r="AJ32" s="372">
        <f>SUM(AK32,AM32,AO32)</f>
        <v>0</v>
      </c>
      <c r="AK32" s="212"/>
      <c r="AL32" s="212"/>
      <c r="AM32" s="212"/>
      <c r="AN32" s="212"/>
      <c r="AO32" s="212"/>
      <c r="AP32" s="212"/>
      <c r="AQ32" s="227">
        <f t="shared" si="20"/>
        <v>0</v>
      </c>
      <c r="AR32" s="100" t="str">
        <f t="shared" si="4"/>
        <v/>
      </c>
      <c r="AS32" s="213"/>
      <c r="AT32" s="214"/>
      <c r="AU32" s="372">
        <f>SUM(AV32,AX32,AZ32)</f>
        <v>0</v>
      </c>
      <c r="AV32" s="212"/>
      <c r="AW32" s="212"/>
      <c r="AX32" s="212"/>
      <c r="AY32" s="212"/>
      <c r="AZ32" s="212"/>
      <c r="BA32" s="212"/>
      <c r="BB32" s="227">
        <f>SUM(AW32,AY32,BA32)</f>
        <v>0</v>
      </c>
      <c r="BC32" s="100" t="str">
        <f t="shared" si="6"/>
        <v/>
      </c>
      <c r="BD32" s="216"/>
      <c r="BE32" s="214"/>
      <c r="BF32" s="99">
        <f t="shared" si="23"/>
        <v>1</v>
      </c>
      <c r="BG32" s="83">
        <f t="shared" si="24"/>
        <v>1</v>
      </c>
      <c r="BH32" s="410">
        <f t="shared" si="10"/>
        <v>1</v>
      </c>
      <c r="BI32" s="217"/>
      <c r="BJ32" s="103"/>
      <c r="BM32" s="218"/>
      <c r="BN32" s="215"/>
      <c r="BO32" s="219"/>
      <c r="BP32" s="220"/>
      <c r="BQ32" s="215"/>
      <c r="BR32" s="219"/>
      <c r="BS32" s="220"/>
      <c r="BT32" s="215"/>
      <c r="BU32" s="219"/>
      <c r="BV32" s="221"/>
      <c r="BW32" s="215"/>
      <c r="BX32" s="222"/>
      <c r="BY32" s="109">
        <f t="shared" si="16"/>
        <v>0</v>
      </c>
      <c r="BZ32" s="110">
        <f t="shared" si="17"/>
        <v>0</v>
      </c>
    </row>
    <row r="33" spans="1:78" s="90" customFormat="1" ht="71.25" customHeight="1" x14ac:dyDescent="0.25">
      <c r="A33" s="97"/>
      <c r="B33" s="81"/>
      <c r="C33" s="137" t="s">
        <v>181</v>
      </c>
      <c r="D33" s="138" t="s">
        <v>258</v>
      </c>
      <c r="E33" s="138">
        <v>19</v>
      </c>
      <c r="F33" s="210" t="s">
        <v>521</v>
      </c>
      <c r="G33" s="377" t="s">
        <v>273</v>
      </c>
      <c r="H33" s="379" t="s">
        <v>288</v>
      </c>
      <c r="I33" s="381" t="s">
        <v>203</v>
      </c>
      <c r="J33" s="385" t="s">
        <v>210</v>
      </c>
      <c r="K33" s="212" t="s">
        <v>261</v>
      </c>
      <c r="L33" s="405" t="s">
        <v>525</v>
      </c>
      <c r="M33" s="406">
        <v>44469</v>
      </c>
      <c r="N33" s="394">
        <f t="shared" ref="N33:N36" si="26">SUM(O33,Q33,S33)</f>
        <v>0</v>
      </c>
      <c r="O33" s="402"/>
      <c r="P33" s="402"/>
      <c r="Q33" s="402"/>
      <c r="R33" s="402"/>
      <c r="S33" s="402"/>
      <c r="T33" s="402"/>
      <c r="U33" s="395">
        <f t="shared" ref="U33:U36" si="27">SUM(P33,R33,T33)</f>
        <v>0</v>
      </c>
      <c r="V33" s="202" t="str">
        <f t="shared" si="9"/>
        <v/>
      </c>
      <c r="W33" s="230"/>
      <c r="X33" s="214"/>
      <c r="Y33" s="372">
        <f t="shared" si="25"/>
        <v>0</v>
      </c>
      <c r="Z33" s="212"/>
      <c r="AA33" s="403"/>
      <c r="AB33" s="403"/>
      <c r="AC33" s="403"/>
      <c r="AD33" s="403"/>
      <c r="AE33" s="403"/>
      <c r="AF33" s="403"/>
      <c r="AG33" s="100" t="str">
        <f t="shared" si="3"/>
        <v/>
      </c>
      <c r="AH33" s="375"/>
      <c r="AI33" s="214"/>
      <c r="AJ33" s="372">
        <f t="shared" ref="AJ33:AJ36" si="28">SUM(AK33,AM33,AO33)</f>
        <v>1</v>
      </c>
      <c r="AK33" s="212"/>
      <c r="AL33" s="212"/>
      <c r="AM33" s="212"/>
      <c r="AN33" s="212"/>
      <c r="AO33" s="212">
        <v>1</v>
      </c>
      <c r="AP33" s="212">
        <v>1</v>
      </c>
      <c r="AQ33" s="227">
        <f t="shared" si="20"/>
        <v>1</v>
      </c>
      <c r="AR33" s="100">
        <f t="shared" si="4"/>
        <v>1</v>
      </c>
      <c r="AS33" s="213" t="s">
        <v>534</v>
      </c>
      <c r="AT33" s="101" t="s">
        <v>460</v>
      </c>
      <c r="AU33" s="372">
        <f t="shared" ref="AU33:AU36" si="29">SUM(AV33,AX33,AZ33)</f>
        <v>0</v>
      </c>
      <c r="AV33" s="212"/>
      <c r="AW33" s="212"/>
      <c r="AX33" s="212"/>
      <c r="AY33" s="212"/>
      <c r="AZ33" s="212"/>
      <c r="BA33" s="212"/>
      <c r="BB33" s="227">
        <f t="shared" si="22"/>
        <v>0</v>
      </c>
      <c r="BC33" s="100" t="str">
        <f t="shared" si="6"/>
        <v/>
      </c>
      <c r="BD33" s="216"/>
      <c r="BE33" s="214"/>
      <c r="BF33" s="99">
        <f t="shared" si="23"/>
        <v>1</v>
      </c>
      <c r="BG33" s="83">
        <f t="shared" si="24"/>
        <v>1</v>
      </c>
      <c r="BH33" s="410">
        <f t="shared" si="10"/>
        <v>1</v>
      </c>
      <c r="BI33" s="217"/>
      <c r="BJ33" s="103"/>
      <c r="BM33" s="218"/>
      <c r="BN33" s="215"/>
      <c r="BO33" s="219"/>
      <c r="BP33" s="220"/>
      <c r="BQ33" s="215"/>
      <c r="BR33" s="219"/>
      <c r="BS33" s="220"/>
      <c r="BT33" s="215"/>
      <c r="BU33" s="219"/>
      <c r="BV33" s="221"/>
      <c r="BW33" s="215"/>
      <c r="BX33" s="222"/>
      <c r="BY33" s="109">
        <f t="shared" si="16"/>
        <v>0</v>
      </c>
      <c r="BZ33" s="110">
        <f t="shared" si="17"/>
        <v>0</v>
      </c>
    </row>
    <row r="34" spans="1:78" s="90" customFormat="1" ht="71.25" customHeight="1" x14ac:dyDescent="0.25">
      <c r="A34" s="97"/>
      <c r="B34" s="81"/>
      <c r="C34" s="137" t="s">
        <v>181</v>
      </c>
      <c r="D34" s="138" t="s">
        <v>258</v>
      </c>
      <c r="E34" s="138">
        <v>20</v>
      </c>
      <c r="F34" s="210" t="s">
        <v>522</v>
      </c>
      <c r="G34" s="377" t="s">
        <v>273</v>
      </c>
      <c r="H34" s="379" t="s">
        <v>288</v>
      </c>
      <c r="I34" s="381" t="s">
        <v>203</v>
      </c>
      <c r="J34" s="385" t="s">
        <v>210</v>
      </c>
      <c r="K34" s="212" t="s">
        <v>261</v>
      </c>
      <c r="L34" s="406">
        <v>44470</v>
      </c>
      <c r="M34" s="406">
        <v>44500</v>
      </c>
      <c r="N34" s="394">
        <f t="shared" si="26"/>
        <v>0</v>
      </c>
      <c r="O34" s="402"/>
      <c r="P34" s="402"/>
      <c r="Q34" s="402"/>
      <c r="R34" s="402"/>
      <c r="S34" s="402"/>
      <c r="T34" s="402"/>
      <c r="U34" s="395">
        <f t="shared" si="27"/>
        <v>0</v>
      </c>
      <c r="V34" s="202" t="str">
        <f t="shared" si="9"/>
        <v/>
      </c>
      <c r="W34" s="230"/>
      <c r="X34" s="214"/>
      <c r="Y34" s="372">
        <f t="shared" si="25"/>
        <v>0</v>
      </c>
      <c r="Z34" s="212"/>
      <c r="AA34" s="403"/>
      <c r="AB34" s="403"/>
      <c r="AC34" s="403"/>
      <c r="AD34" s="403"/>
      <c r="AE34" s="403"/>
      <c r="AF34" s="403"/>
      <c r="AG34" s="100" t="str">
        <f t="shared" si="3"/>
        <v/>
      </c>
      <c r="AH34" s="375"/>
      <c r="AI34" s="214"/>
      <c r="AJ34" s="372">
        <f t="shared" si="28"/>
        <v>0</v>
      </c>
      <c r="AK34" s="212"/>
      <c r="AL34" s="212"/>
      <c r="AM34" s="212"/>
      <c r="AN34" s="212"/>
      <c r="AO34" s="212"/>
      <c r="AP34" s="212"/>
      <c r="AQ34" s="227">
        <f t="shared" si="20"/>
        <v>0</v>
      </c>
      <c r="AR34" s="100" t="str">
        <f t="shared" si="4"/>
        <v/>
      </c>
      <c r="AS34" s="213"/>
      <c r="AT34" s="214"/>
      <c r="AU34" s="372">
        <f t="shared" si="29"/>
        <v>1</v>
      </c>
      <c r="AV34" s="212">
        <v>1</v>
      </c>
      <c r="AW34" s="212"/>
      <c r="AX34" s="212"/>
      <c r="AY34" s="212"/>
      <c r="AZ34" s="212"/>
      <c r="BA34" s="212"/>
      <c r="BB34" s="227">
        <f t="shared" si="22"/>
        <v>0</v>
      </c>
      <c r="BC34" s="100">
        <f t="shared" si="6"/>
        <v>0</v>
      </c>
      <c r="BD34" s="216"/>
      <c r="BE34" s="214"/>
      <c r="BF34" s="99">
        <f t="shared" si="23"/>
        <v>1</v>
      </c>
      <c r="BG34" s="83">
        <f t="shared" si="24"/>
        <v>0</v>
      </c>
      <c r="BH34" s="410">
        <f t="shared" si="10"/>
        <v>0</v>
      </c>
      <c r="BI34" s="217"/>
      <c r="BJ34" s="103"/>
      <c r="BM34" s="218"/>
      <c r="BN34" s="215"/>
      <c r="BO34" s="219"/>
      <c r="BP34" s="220"/>
      <c r="BQ34" s="215"/>
      <c r="BR34" s="219"/>
      <c r="BS34" s="220"/>
      <c r="BT34" s="215"/>
      <c r="BU34" s="219"/>
      <c r="BV34" s="221"/>
      <c r="BW34" s="215"/>
      <c r="BX34" s="222"/>
      <c r="BY34" s="109">
        <f t="shared" si="16"/>
        <v>0</v>
      </c>
      <c r="BZ34" s="110">
        <f t="shared" si="17"/>
        <v>0</v>
      </c>
    </row>
    <row r="35" spans="1:78" s="90" customFormat="1" ht="71.25" customHeight="1" x14ac:dyDescent="0.25">
      <c r="A35" s="97"/>
      <c r="B35" s="81"/>
      <c r="C35" s="137" t="s">
        <v>181</v>
      </c>
      <c r="D35" s="138" t="s">
        <v>258</v>
      </c>
      <c r="E35" s="138">
        <v>21</v>
      </c>
      <c r="F35" s="210" t="s">
        <v>523</v>
      </c>
      <c r="G35" s="377" t="s">
        <v>273</v>
      </c>
      <c r="H35" s="379" t="s">
        <v>288</v>
      </c>
      <c r="I35" s="381" t="s">
        <v>203</v>
      </c>
      <c r="J35" s="385" t="s">
        <v>210</v>
      </c>
      <c r="K35" s="212" t="s">
        <v>261</v>
      </c>
      <c r="L35" s="406">
        <v>44531</v>
      </c>
      <c r="M35" s="406">
        <v>44545</v>
      </c>
      <c r="N35" s="394">
        <f t="shared" si="26"/>
        <v>0</v>
      </c>
      <c r="O35" s="402"/>
      <c r="P35" s="402"/>
      <c r="Q35" s="402"/>
      <c r="R35" s="402"/>
      <c r="S35" s="402"/>
      <c r="T35" s="402"/>
      <c r="U35" s="395">
        <f t="shared" si="27"/>
        <v>0</v>
      </c>
      <c r="V35" s="202" t="str">
        <f t="shared" si="9"/>
        <v/>
      </c>
      <c r="W35" s="230"/>
      <c r="X35" s="214"/>
      <c r="Y35" s="372">
        <f t="shared" si="25"/>
        <v>0</v>
      </c>
      <c r="Z35" s="212"/>
      <c r="AA35" s="403"/>
      <c r="AB35" s="403"/>
      <c r="AC35" s="403"/>
      <c r="AD35" s="403"/>
      <c r="AE35" s="403"/>
      <c r="AF35" s="403"/>
      <c r="AG35" s="100" t="str">
        <f t="shared" si="3"/>
        <v/>
      </c>
      <c r="AH35" s="375"/>
      <c r="AI35" s="214"/>
      <c r="AJ35" s="372">
        <f t="shared" si="28"/>
        <v>0</v>
      </c>
      <c r="AK35" s="212"/>
      <c r="AL35" s="212"/>
      <c r="AM35" s="212"/>
      <c r="AN35" s="212"/>
      <c r="AO35" s="212"/>
      <c r="AP35" s="212"/>
      <c r="AQ35" s="227">
        <f t="shared" si="20"/>
        <v>0</v>
      </c>
      <c r="AR35" s="100" t="str">
        <f t="shared" si="4"/>
        <v/>
      </c>
      <c r="AS35" s="213"/>
      <c r="AT35" s="214"/>
      <c r="AU35" s="372">
        <f t="shared" si="29"/>
        <v>1</v>
      </c>
      <c r="AV35" s="212"/>
      <c r="AW35" s="212"/>
      <c r="AX35" s="212"/>
      <c r="AY35" s="212"/>
      <c r="AZ35" s="212">
        <v>1</v>
      </c>
      <c r="BA35" s="212"/>
      <c r="BB35" s="227">
        <f>SUM(AW35,AY35,BA35)</f>
        <v>0</v>
      </c>
      <c r="BC35" s="100">
        <f t="shared" si="6"/>
        <v>0</v>
      </c>
      <c r="BD35" s="216"/>
      <c r="BE35" s="214"/>
      <c r="BF35" s="99">
        <f t="shared" si="23"/>
        <v>1</v>
      </c>
      <c r="BG35" s="83">
        <f t="shared" si="24"/>
        <v>0</v>
      </c>
      <c r="BH35" s="410">
        <f t="shared" si="10"/>
        <v>0</v>
      </c>
      <c r="BI35" s="217"/>
      <c r="BJ35" s="103"/>
      <c r="BM35" s="218"/>
      <c r="BN35" s="215"/>
      <c r="BO35" s="219"/>
      <c r="BP35" s="220"/>
      <c r="BQ35" s="215"/>
      <c r="BR35" s="219"/>
      <c r="BS35" s="220"/>
      <c r="BT35" s="215"/>
      <c r="BU35" s="219"/>
      <c r="BV35" s="221"/>
      <c r="BW35" s="215"/>
      <c r="BX35" s="222"/>
      <c r="BY35" s="109">
        <f t="shared" si="16"/>
        <v>0</v>
      </c>
      <c r="BZ35" s="110">
        <f t="shared" si="17"/>
        <v>0</v>
      </c>
    </row>
    <row r="36" spans="1:78" s="90" customFormat="1" ht="71.25" customHeight="1" x14ac:dyDescent="0.25">
      <c r="A36" s="97"/>
      <c r="B36" s="81"/>
      <c r="C36" s="137" t="s">
        <v>181</v>
      </c>
      <c r="D36" s="138" t="s">
        <v>258</v>
      </c>
      <c r="E36" s="138">
        <v>22</v>
      </c>
      <c r="F36" s="210" t="s">
        <v>524</v>
      </c>
      <c r="G36" s="377" t="s">
        <v>273</v>
      </c>
      <c r="H36" s="379" t="s">
        <v>288</v>
      </c>
      <c r="I36" s="381" t="s">
        <v>203</v>
      </c>
      <c r="J36" s="385" t="s">
        <v>210</v>
      </c>
      <c r="K36" s="212" t="s">
        <v>261</v>
      </c>
      <c r="L36" s="406">
        <v>44501</v>
      </c>
      <c r="M36" s="407" t="s">
        <v>526</v>
      </c>
      <c r="N36" s="394">
        <f t="shared" si="26"/>
        <v>0</v>
      </c>
      <c r="O36" s="402"/>
      <c r="P36" s="402"/>
      <c r="Q36" s="402"/>
      <c r="R36" s="402"/>
      <c r="S36" s="402"/>
      <c r="T36" s="402"/>
      <c r="U36" s="395">
        <f t="shared" si="27"/>
        <v>0</v>
      </c>
      <c r="V36" s="202" t="str">
        <f t="shared" si="9"/>
        <v/>
      </c>
      <c r="W36" s="230"/>
      <c r="X36" s="214"/>
      <c r="Y36" s="372">
        <f t="shared" si="25"/>
        <v>0</v>
      </c>
      <c r="Z36" s="212"/>
      <c r="AA36" s="403"/>
      <c r="AB36" s="403"/>
      <c r="AC36" s="403"/>
      <c r="AD36" s="403"/>
      <c r="AE36" s="403"/>
      <c r="AF36" s="403"/>
      <c r="AG36" s="100" t="str">
        <f t="shared" si="3"/>
        <v/>
      </c>
      <c r="AH36" s="375"/>
      <c r="AI36" s="214"/>
      <c r="AJ36" s="372">
        <f t="shared" si="28"/>
        <v>0</v>
      </c>
      <c r="AK36" s="212"/>
      <c r="AL36" s="212"/>
      <c r="AM36" s="212"/>
      <c r="AN36" s="212"/>
      <c r="AO36" s="212"/>
      <c r="AP36" s="212"/>
      <c r="AQ36" s="227">
        <f t="shared" si="20"/>
        <v>0</v>
      </c>
      <c r="AR36" s="100" t="str">
        <f t="shared" si="4"/>
        <v/>
      </c>
      <c r="AS36" s="213"/>
      <c r="AT36" s="214"/>
      <c r="AU36" s="372">
        <f t="shared" si="29"/>
        <v>1</v>
      </c>
      <c r="AV36" s="212"/>
      <c r="AW36" s="212"/>
      <c r="AX36" s="212">
        <v>1</v>
      </c>
      <c r="AY36" s="212"/>
      <c r="AZ36" s="212"/>
      <c r="BA36" s="212"/>
      <c r="BB36" s="227">
        <f t="shared" si="22"/>
        <v>0</v>
      </c>
      <c r="BC36" s="100">
        <f t="shared" si="6"/>
        <v>0</v>
      </c>
      <c r="BD36" s="216"/>
      <c r="BE36" s="214"/>
      <c r="BF36" s="99">
        <f t="shared" si="23"/>
        <v>1</v>
      </c>
      <c r="BG36" s="83">
        <f t="shared" si="24"/>
        <v>0</v>
      </c>
      <c r="BH36" s="410">
        <f t="shared" si="10"/>
        <v>0</v>
      </c>
      <c r="BI36" s="217"/>
      <c r="BJ36" s="103"/>
      <c r="BM36" s="218"/>
      <c r="BN36" s="215"/>
      <c r="BO36" s="219"/>
      <c r="BP36" s="220"/>
      <c r="BQ36" s="215"/>
      <c r="BR36" s="219"/>
      <c r="BS36" s="220"/>
      <c r="BT36" s="215"/>
      <c r="BU36" s="219"/>
      <c r="BV36" s="221"/>
      <c r="BW36" s="215"/>
      <c r="BX36" s="222"/>
      <c r="BY36" s="109">
        <f t="shared" si="16"/>
        <v>0</v>
      </c>
      <c r="BZ36" s="110">
        <f t="shared" si="17"/>
        <v>0</v>
      </c>
    </row>
    <row r="37" spans="1:78" ht="33" customHeight="1" thickBot="1" x14ac:dyDescent="0.3">
      <c r="A37" s="37"/>
      <c r="B37" s="70"/>
      <c r="C37" s="147"/>
      <c r="D37" s="148"/>
      <c r="E37" s="148"/>
      <c r="F37" s="149" t="s">
        <v>167</v>
      </c>
      <c r="G37" s="150"/>
      <c r="H37" s="151"/>
      <c r="I37" s="150"/>
      <c r="J37" s="150"/>
      <c r="K37" s="150"/>
      <c r="L37" s="152"/>
      <c r="M37" s="153"/>
      <c r="N37" s="154"/>
      <c r="O37" s="150"/>
      <c r="P37" s="150"/>
      <c r="Q37" s="150"/>
      <c r="R37" s="150"/>
      <c r="S37" s="150"/>
      <c r="T37" s="150"/>
      <c r="U37" s="150"/>
      <c r="V37" s="155" t="str">
        <f t="shared" ref="V37" si="30">IFERROR(U37/N37,"")</f>
        <v/>
      </c>
      <c r="W37" s="231"/>
      <c r="X37" s="157"/>
      <c r="Y37" s="154"/>
      <c r="Z37" s="150"/>
      <c r="AA37" s="150"/>
      <c r="AB37" s="150"/>
      <c r="AC37" s="150"/>
      <c r="AD37" s="150"/>
      <c r="AE37" s="150"/>
      <c r="AF37" s="150"/>
      <c r="AG37" s="155" t="str">
        <f t="shared" si="3"/>
        <v/>
      </c>
      <c r="AH37" s="156"/>
      <c r="AI37" s="157"/>
      <c r="AJ37" s="154"/>
      <c r="AK37" s="150"/>
      <c r="AL37" s="150"/>
      <c r="AM37" s="150"/>
      <c r="AN37" s="150"/>
      <c r="AO37" s="150"/>
      <c r="AP37" s="150"/>
      <c r="AQ37" s="150"/>
      <c r="AR37" s="155" t="str">
        <f t="shared" si="4"/>
        <v/>
      </c>
      <c r="AS37" s="158"/>
      <c r="AT37" s="157"/>
      <c r="AU37" s="154"/>
      <c r="AV37" s="150"/>
      <c r="AW37" s="150"/>
      <c r="AX37" s="150"/>
      <c r="AY37" s="150"/>
      <c r="AZ37" s="150"/>
      <c r="BA37" s="150"/>
      <c r="BB37" s="150"/>
      <c r="BC37" s="155" t="str">
        <f t="shared" si="6"/>
        <v/>
      </c>
      <c r="BD37" s="159"/>
      <c r="BE37" s="157"/>
      <c r="BF37" s="175">
        <f t="shared" si="23"/>
        <v>0</v>
      </c>
      <c r="BG37" s="176">
        <f t="shared" si="24"/>
        <v>0</v>
      </c>
      <c r="BH37" s="160" t="str">
        <f t="shared" ref="BH37" si="31">IFERROR(BG37/BF37,"")</f>
        <v/>
      </c>
      <c r="BI37" s="161"/>
      <c r="BJ37" s="44"/>
      <c r="BM37" s="62"/>
      <c r="BN37" s="38" t="str">
        <f t="shared" si="11"/>
        <v/>
      </c>
      <c r="BO37" s="39"/>
      <c r="BP37" s="40" t="str">
        <f t="shared" si="7"/>
        <v/>
      </c>
      <c r="BQ37" s="38" t="str">
        <f t="shared" si="12"/>
        <v/>
      </c>
      <c r="BR37" s="39" t="str">
        <f t="shared" si="8"/>
        <v/>
      </c>
      <c r="BS37" s="40"/>
      <c r="BT37" s="38" t="str">
        <f t="shared" si="13"/>
        <v/>
      </c>
      <c r="BU37" s="39"/>
      <c r="BV37" s="41" t="str">
        <f t="shared" si="14"/>
        <v/>
      </c>
      <c r="BW37" s="38" t="str">
        <f t="shared" si="15"/>
        <v/>
      </c>
      <c r="BX37" s="42"/>
      <c r="BY37" s="43"/>
      <c r="BZ37" s="63" t="str">
        <f t="shared" si="17"/>
        <v/>
      </c>
    </row>
    <row r="38" spans="1:78" ht="16.5" thickBot="1" x14ac:dyDescent="0.3">
      <c r="A38" s="14"/>
      <c r="B38" s="70"/>
      <c r="C38" s="117"/>
      <c r="D38" s="117"/>
      <c r="E38" s="117"/>
      <c r="F38" s="117"/>
      <c r="G38" s="117"/>
      <c r="H38" s="128"/>
      <c r="I38" s="117"/>
      <c r="J38" s="117"/>
      <c r="K38" s="117"/>
      <c r="L38" s="117"/>
      <c r="M38" s="117"/>
      <c r="N38" s="117"/>
      <c r="O38" s="117"/>
      <c r="P38" s="117"/>
      <c r="Q38" s="117"/>
      <c r="R38" s="117"/>
      <c r="S38" s="117"/>
      <c r="T38" s="117"/>
      <c r="U38" s="129"/>
      <c r="V38" s="129"/>
      <c r="W38" s="117"/>
      <c r="X38" s="117"/>
      <c r="Y38" s="117"/>
      <c r="Z38" s="130"/>
      <c r="AA38" s="130"/>
      <c r="AB38" s="130"/>
      <c r="AC38" s="130"/>
      <c r="AD38" s="130"/>
      <c r="AE38" s="130"/>
      <c r="AF38" s="129"/>
      <c r="AG38" s="129"/>
      <c r="AH38" s="131"/>
      <c r="AI38" s="117"/>
      <c r="AJ38" s="131"/>
      <c r="AK38" s="132"/>
      <c r="AL38" s="132"/>
      <c r="AM38" s="132"/>
      <c r="AN38" s="132"/>
      <c r="AO38" s="132"/>
      <c r="AP38" s="132"/>
      <c r="AQ38" s="129"/>
      <c r="AR38" s="129"/>
      <c r="AS38" s="131"/>
      <c r="AT38" s="117"/>
      <c r="AU38" s="131"/>
      <c r="AV38" s="132"/>
      <c r="AW38" s="132"/>
      <c r="AX38" s="132"/>
      <c r="AY38" s="132"/>
      <c r="AZ38" s="132"/>
      <c r="BA38" s="132"/>
      <c r="BB38" s="129"/>
      <c r="BC38" s="129"/>
      <c r="BD38" s="131"/>
      <c r="BE38" s="117"/>
      <c r="BF38" s="131"/>
      <c r="BG38" s="131"/>
      <c r="BH38" s="131"/>
      <c r="BI38" s="133"/>
      <c r="BJ38" s="15"/>
      <c r="BM38" s="46"/>
      <c r="BN38" s="46"/>
      <c r="BO38" s="46"/>
      <c r="BP38" s="46"/>
      <c r="BQ38" s="46"/>
      <c r="BR38" s="46"/>
      <c r="BS38" s="46"/>
      <c r="BT38" s="46"/>
      <c r="BU38" s="46"/>
      <c r="BV38" s="46"/>
      <c r="BW38" s="46"/>
      <c r="BX38" s="46"/>
      <c r="BY38" s="46"/>
      <c r="BZ38" s="46"/>
    </row>
    <row r="39" spans="1:78" s="167" customFormat="1" ht="17.25" customHeight="1" x14ac:dyDescent="0.2">
      <c r="A39" s="10"/>
      <c r="B39" s="166"/>
      <c r="C39" s="478" t="s">
        <v>230</v>
      </c>
      <c r="D39" s="479"/>
      <c r="E39" s="479"/>
      <c r="F39" s="479"/>
      <c r="G39" s="480" t="s">
        <v>124</v>
      </c>
      <c r="H39" s="481"/>
      <c r="I39" s="481"/>
      <c r="J39" s="481"/>
      <c r="K39" s="481"/>
      <c r="L39" s="481"/>
      <c r="M39" s="482"/>
      <c r="N39" s="506" t="s">
        <v>100</v>
      </c>
      <c r="O39" s="507"/>
      <c r="P39" s="507"/>
      <c r="Q39" s="507"/>
      <c r="R39" s="507"/>
      <c r="S39" s="507"/>
      <c r="T39" s="507"/>
      <c r="U39" s="507"/>
      <c r="V39" s="507"/>
      <c r="W39" s="507"/>
      <c r="X39" s="508"/>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2"/>
      <c r="BH39" s="12"/>
      <c r="BI39" s="13"/>
      <c r="BJ39" s="11"/>
      <c r="BM39" s="166"/>
      <c r="BN39" s="166"/>
      <c r="BO39" s="166"/>
      <c r="BP39" s="166"/>
      <c r="BQ39" s="166"/>
      <c r="BR39" s="166"/>
      <c r="BS39" s="166"/>
      <c r="BT39" s="166"/>
      <c r="BU39" s="166"/>
      <c r="BV39" s="166"/>
      <c r="BW39" s="166"/>
      <c r="BX39" s="166"/>
      <c r="BY39" s="166"/>
      <c r="BZ39" s="12"/>
    </row>
    <row r="40" spans="1:78" ht="36.75" customHeight="1" thickBot="1" x14ac:dyDescent="0.3">
      <c r="A40" s="24"/>
      <c r="B40" s="70"/>
      <c r="C40" s="461" t="s">
        <v>87</v>
      </c>
      <c r="D40" s="462"/>
      <c r="E40" s="462"/>
      <c r="F40" s="462"/>
      <c r="G40" s="431" t="str">
        <f>+VLOOKUP(G39,LISTAS!$H$3:$I$10,2,FALSE)</f>
        <v>Proyecto 7597 - Fortalecer la capacidad administrativa para el desarrollo de la gestión institucional</v>
      </c>
      <c r="H40" s="432"/>
      <c r="I40" s="432"/>
      <c r="J40" s="432"/>
      <c r="K40" s="432"/>
      <c r="L40" s="432"/>
      <c r="M40" s="433"/>
      <c r="N40" s="509" t="s">
        <v>93</v>
      </c>
      <c r="O40" s="483"/>
      <c r="P40" s="483"/>
      <c r="Q40" s="483"/>
      <c r="R40" s="483"/>
      <c r="S40" s="483" t="s">
        <v>94</v>
      </c>
      <c r="T40" s="483"/>
      <c r="U40" s="483"/>
      <c r="V40" s="483"/>
      <c r="W40" s="194" t="s">
        <v>95</v>
      </c>
      <c r="X40" s="173" t="s">
        <v>96</v>
      </c>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24"/>
      <c r="BI40" s="24"/>
      <c r="BM40" s="64">
        <f>SUM(BM44:BM63)</f>
        <v>0</v>
      </c>
      <c r="BN40" s="64"/>
      <c r="BO40" s="64"/>
      <c r="BP40" s="64">
        <f>SUM(BP44:BP63)</f>
        <v>0</v>
      </c>
      <c r="BQ40" s="64"/>
      <c r="BR40" s="64"/>
      <c r="BS40" s="64">
        <f>SUM(BS44:BS63)</f>
        <v>0</v>
      </c>
      <c r="BT40" s="64"/>
      <c r="BU40" s="64"/>
      <c r="BV40" s="64">
        <f>SUM(BV44:BV63)</f>
        <v>0</v>
      </c>
      <c r="BW40" s="64"/>
      <c r="BX40" s="64"/>
      <c r="BY40" s="64">
        <f>SUM(BY44:BY63)</f>
        <v>0</v>
      </c>
      <c r="BZ40" s="64"/>
    </row>
    <row r="41" spans="1:78" ht="24" customHeight="1" thickBot="1" x14ac:dyDescent="0.3">
      <c r="A41" s="24"/>
      <c r="B41" s="70" t="str">
        <f>+VLOOKUP($G$10,LISTAS!$B$47:$D$65,2,FALSE)</f>
        <v>OBJ_6</v>
      </c>
      <c r="C41" s="461" t="s">
        <v>168</v>
      </c>
      <c r="D41" s="462"/>
      <c r="E41" s="462"/>
      <c r="F41" s="462"/>
      <c r="G41" s="476" t="s">
        <v>133</v>
      </c>
      <c r="H41" s="476"/>
      <c r="I41" s="476"/>
      <c r="J41" s="476"/>
      <c r="K41" s="476"/>
      <c r="L41" s="476"/>
      <c r="M41" s="477"/>
      <c r="N41" s="484">
        <v>3837341310</v>
      </c>
      <c r="O41" s="485"/>
      <c r="P41" s="485"/>
      <c r="Q41" s="485"/>
      <c r="R41" s="485"/>
      <c r="S41" s="485" t="s">
        <v>290</v>
      </c>
      <c r="T41" s="485"/>
      <c r="U41" s="485"/>
      <c r="V41" s="485"/>
      <c r="W41" s="485" t="s">
        <v>291</v>
      </c>
      <c r="X41" s="488" t="s">
        <v>292</v>
      </c>
      <c r="Y41" s="26"/>
      <c r="Z41" s="26"/>
      <c r="AA41" s="26"/>
      <c r="AB41" s="26"/>
      <c r="AC41" s="26"/>
      <c r="AD41" s="26"/>
      <c r="AE41" s="26"/>
      <c r="AF41" s="14"/>
      <c r="AG41" s="26"/>
      <c r="AH41" s="26"/>
      <c r="AI41" s="26"/>
      <c r="AJ41" s="26"/>
      <c r="AK41" s="26"/>
      <c r="AL41" s="26"/>
      <c r="AM41" s="26"/>
      <c r="AN41" s="26"/>
      <c r="AO41" s="26"/>
      <c r="AP41" s="26"/>
      <c r="AQ41" s="14"/>
      <c r="AR41" s="26"/>
      <c r="AS41" s="26"/>
      <c r="AT41" s="26"/>
      <c r="AU41" s="26"/>
      <c r="AV41" s="26"/>
      <c r="AW41" s="26"/>
      <c r="AX41" s="26"/>
      <c r="AY41" s="26"/>
      <c r="AZ41" s="26"/>
      <c r="BA41" s="26"/>
      <c r="BB41" s="14"/>
      <c r="BC41" s="26"/>
      <c r="BD41" s="26"/>
      <c r="BE41" s="26"/>
      <c r="BF41" s="26"/>
      <c r="BG41" s="26"/>
      <c r="BH41" s="26"/>
      <c r="BI41" s="26"/>
      <c r="BJ41" s="25"/>
      <c r="BM41" s="437" t="s">
        <v>108</v>
      </c>
      <c r="BN41" s="438"/>
      <c r="BO41" s="438"/>
      <c r="BP41" s="438"/>
      <c r="BQ41" s="438"/>
      <c r="BR41" s="438"/>
      <c r="BS41" s="438"/>
      <c r="BT41" s="438"/>
      <c r="BU41" s="438"/>
      <c r="BV41" s="438"/>
      <c r="BW41" s="438"/>
      <c r="BX41" s="438"/>
      <c r="BY41" s="438"/>
      <c r="BZ41" s="439"/>
    </row>
    <row r="42" spans="1:78" ht="24" customHeight="1" thickBot="1" x14ac:dyDescent="0.3">
      <c r="A42" s="24"/>
      <c r="B42" s="70" t="str">
        <f>+VLOOKUP($G$11,LISTAS!$B$112:$D$132,2,FALSE)</f>
        <v>PROD_OBJ_6</v>
      </c>
      <c r="C42" s="464" t="s">
        <v>166</v>
      </c>
      <c r="D42" s="465"/>
      <c r="E42" s="465"/>
      <c r="F42" s="466"/>
      <c r="G42" s="467" t="s">
        <v>151</v>
      </c>
      <c r="H42" s="468"/>
      <c r="I42" s="468"/>
      <c r="J42" s="468"/>
      <c r="K42" s="468"/>
      <c r="L42" s="468"/>
      <c r="M42" s="469"/>
      <c r="N42" s="486"/>
      <c r="O42" s="487"/>
      <c r="P42" s="487"/>
      <c r="Q42" s="487"/>
      <c r="R42" s="487"/>
      <c r="S42" s="487"/>
      <c r="T42" s="487"/>
      <c r="U42" s="487"/>
      <c r="V42" s="487"/>
      <c r="W42" s="487"/>
      <c r="X42" s="489"/>
      <c r="Y42" s="26"/>
      <c r="Z42" s="26"/>
      <c r="AA42" s="26"/>
      <c r="AB42" s="26"/>
      <c r="AC42" s="26"/>
      <c r="AD42" s="26"/>
      <c r="AE42" s="26"/>
      <c r="AF42" s="14"/>
      <c r="AG42" s="26"/>
      <c r="AH42" s="26"/>
      <c r="AI42" s="26"/>
      <c r="AJ42" s="26"/>
      <c r="AK42" s="26"/>
      <c r="AL42" s="26"/>
      <c r="AM42" s="26"/>
      <c r="AN42" s="26"/>
      <c r="AO42" s="26"/>
      <c r="AP42" s="26"/>
      <c r="AQ42" s="14"/>
      <c r="AR42" s="26"/>
      <c r="AS42" s="26"/>
      <c r="AT42" s="26"/>
      <c r="AU42" s="26"/>
      <c r="AV42" s="26"/>
      <c r="AW42" s="26"/>
      <c r="AX42" s="26"/>
      <c r="AY42" s="26"/>
      <c r="AZ42" s="26"/>
      <c r="BA42" s="26"/>
      <c r="BB42" s="14"/>
      <c r="BC42" s="26"/>
      <c r="BD42" s="26"/>
      <c r="BE42" s="26"/>
      <c r="BF42" s="26"/>
      <c r="BG42" s="26"/>
      <c r="BH42" s="26"/>
      <c r="BI42" s="26"/>
      <c r="BJ42" s="25"/>
      <c r="BM42" s="77"/>
      <c r="BN42" s="78"/>
      <c r="BO42" s="78"/>
      <c r="BP42" s="78"/>
      <c r="BQ42" s="78"/>
      <c r="BR42" s="78"/>
      <c r="BS42" s="78"/>
      <c r="BT42" s="78"/>
      <c r="BU42" s="78"/>
      <c r="BV42" s="78"/>
      <c r="BW42" s="78"/>
      <c r="BX42" s="78"/>
      <c r="BY42" s="78"/>
      <c r="BZ42" s="79"/>
    </row>
    <row r="43" spans="1:78" ht="23.25" customHeight="1" x14ac:dyDescent="0.25">
      <c r="A43" s="27"/>
      <c r="B43" s="70"/>
      <c r="C43" s="446" t="s">
        <v>173</v>
      </c>
      <c r="D43" s="448" t="s">
        <v>173</v>
      </c>
      <c r="E43" s="448" t="s">
        <v>32</v>
      </c>
      <c r="F43" s="448" t="s">
        <v>10</v>
      </c>
      <c r="G43" s="448" t="s">
        <v>106</v>
      </c>
      <c r="H43" s="448" t="s">
        <v>86</v>
      </c>
      <c r="I43" s="448" t="s">
        <v>89</v>
      </c>
      <c r="J43" s="448" t="s">
        <v>88</v>
      </c>
      <c r="K43" s="448" t="s">
        <v>174</v>
      </c>
      <c r="L43" s="414" t="s">
        <v>33</v>
      </c>
      <c r="M43" s="470"/>
      <c r="N43" s="195"/>
      <c r="O43" s="471" t="s">
        <v>14</v>
      </c>
      <c r="P43" s="472"/>
      <c r="Q43" s="471" t="s">
        <v>15</v>
      </c>
      <c r="R43" s="472"/>
      <c r="S43" s="473" t="s">
        <v>16</v>
      </c>
      <c r="T43" s="473"/>
      <c r="U43" s="196"/>
      <c r="V43" s="196"/>
      <c r="W43" s="162" t="s">
        <v>34</v>
      </c>
      <c r="X43" s="197"/>
      <c r="Y43" s="134"/>
      <c r="Z43" s="452" t="s">
        <v>22</v>
      </c>
      <c r="AA43" s="452"/>
      <c r="AB43" s="452" t="s">
        <v>23</v>
      </c>
      <c r="AC43" s="452"/>
      <c r="AD43" s="452" t="s">
        <v>24</v>
      </c>
      <c r="AE43" s="452"/>
      <c r="AF43" s="135"/>
      <c r="AG43" s="135"/>
      <c r="AH43" s="135" t="s">
        <v>35</v>
      </c>
      <c r="AI43" s="136"/>
      <c r="AJ43" s="134"/>
      <c r="AK43" s="419" t="s">
        <v>25</v>
      </c>
      <c r="AL43" s="420"/>
      <c r="AM43" s="419" t="s">
        <v>26</v>
      </c>
      <c r="AN43" s="420"/>
      <c r="AO43" s="419" t="s">
        <v>27</v>
      </c>
      <c r="AP43" s="420"/>
      <c r="AQ43" s="135"/>
      <c r="AR43" s="135"/>
      <c r="AS43" s="135" t="s">
        <v>36</v>
      </c>
      <c r="AT43" s="136"/>
      <c r="AU43" s="135"/>
      <c r="AV43" s="450" t="s">
        <v>28</v>
      </c>
      <c r="AW43" s="474"/>
      <c r="AX43" s="450" t="s">
        <v>29</v>
      </c>
      <c r="AY43" s="474"/>
      <c r="AZ43" s="450" t="s">
        <v>30</v>
      </c>
      <c r="BA43" s="451"/>
      <c r="BB43" s="135"/>
      <c r="BC43" s="135"/>
      <c r="BD43" s="135" t="s">
        <v>37</v>
      </c>
      <c r="BE43" s="136"/>
      <c r="BF43" s="134"/>
      <c r="BG43" s="135"/>
      <c r="BH43" s="135" t="s">
        <v>38</v>
      </c>
      <c r="BI43" s="426" t="s">
        <v>107</v>
      </c>
      <c r="BJ43" s="28"/>
      <c r="BM43" s="421" t="s">
        <v>34</v>
      </c>
      <c r="BN43" s="422"/>
      <c r="BO43" s="423"/>
      <c r="BP43" s="424" t="s">
        <v>35</v>
      </c>
      <c r="BQ43" s="422"/>
      <c r="BR43" s="423"/>
      <c r="BS43" s="424" t="s">
        <v>36</v>
      </c>
      <c r="BT43" s="422"/>
      <c r="BU43" s="423"/>
      <c r="BV43" s="424" t="s">
        <v>37</v>
      </c>
      <c r="BW43" s="422"/>
      <c r="BX43" s="423"/>
      <c r="BY43" s="424" t="s">
        <v>38</v>
      </c>
      <c r="BZ43" s="425"/>
    </row>
    <row r="44" spans="1:78" ht="26.25" thickBot="1" x14ac:dyDescent="0.3">
      <c r="A44" s="27"/>
      <c r="B44" s="70"/>
      <c r="C44" s="447"/>
      <c r="D44" s="449"/>
      <c r="E44" s="449"/>
      <c r="F44" s="449"/>
      <c r="G44" s="449"/>
      <c r="H44" s="449"/>
      <c r="I44" s="449"/>
      <c r="J44" s="449"/>
      <c r="K44" s="449"/>
      <c r="L44" s="235" t="s">
        <v>11</v>
      </c>
      <c r="M44" s="236" t="s">
        <v>12</v>
      </c>
      <c r="N44" s="237" t="s">
        <v>13</v>
      </c>
      <c r="O44" s="238" t="s">
        <v>171</v>
      </c>
      <c r="P44" s="238" t="s">
        <v>172</v>
      </c>
      <c r="Q44" s="238" t="s">
        <v>171</v>
      </c>
      <c r="R44" s="238" t="s">
        <v>172</v>
      </c>
      <c r="S44" s="239" t="s">
        <v>171</v>
      </c>
      <c r="T44" s="239" t="s">
        <v>172</v>
      </c>
      <c r="U44" s="238" t="s">
        <v>17</v>
      </c>
      <c r="V44" s="240" t="s">
        <v>199</v>
      </c>
      <c r="W44" s="238" t="s">
        <v>18</v>
      </c>
      <c r="X44" s="241" t="s">
        <v>85</v>
      </c>
      <c r="Y44" s="237" t="s">
        <v>13</v>
      </c>
      <c r="Z44" s="239" t="s">
        <v>171</v>
      </c>
      <c r="AA44" s="239" t="s">
        <v>172</v>
      </c>
      <c r="AB44" s="239" t="s">
        <v>171</v>
      </c>
      <c r="AC44" s="239" t="s">
        <v>172</v>
      </c>
      <c r="AD44" s="239" t="s">
        <v>171</v>
      </c>
      <c r="AE44" s="239" t="s">
        <v>172</v>
      </c>
      <c r="AF44" s="238" t="s">
        <v>17</v>
      </c>
      <c r="AG44" s="240" t="s">
        <v>199</v>
      </c>
      <c r="AH44" s="238" t="s">
        <v>18</v>
      </c>
      <c r="AI44" s="241" t="s">
        <v>85</v>
      </c>
      <c r="AJ44" s="237" t="s">
        <v>13</v>
      </c>
      <c r="AK44" s="239" t="s">
        <v>171</v>
      </c>
      <c r="AL44" s="239" t="s">
        <v>172</v>
      </c>
      <c r="AM44" s="239" t="s">
        <v>171</v>
      </c>
      <c r="AN44" s="239" t="s">
        <v>172</v>
      </c>
      <c r="AO44" s="239" t="s">
        <v>171</v>
      </c>
      <c r="AP44" s="239" t="s">
        <v>172</v>
      </c>
      <c r="AQ44" s="238" t="s">
        <v>17</v>
      </c>
      <c r="AR44" s="240" t="s">
        <v>199</v>
      </c>
      <c r="AS44" s="241" t="s">
        <v>18</v>
      </c>
      <c r="AT44" s="241" t="s">
        <v>85</v>
      </c>
      <c r="AU44" s="242" t="s">
        <v>13</v>
      </c>
      <c r="AV44" s="238" t="s">
        <v>171</v>
      </c>
      <c r="AW44" s="238" t="s">
        <v>172</v>
      </c>
      <c r="AX44" s="238" t="s">
        <v>171</v>
      </c>
      <c r="AY44" s="238" t="s">
        <v>172</v>
      </c>
      <c r="AZ44" s="238" t="s">
        <v>171</v>
      </c>
      <c r="BA44" s="238" t="s">
        <v>172</v>
      </c>
      <c r="BB44" s="238" t="s">
        <v>17</v>
      </c>
      <c r="BC44" s="240" t="s">
        <v>199</v>
      </c>
      <c r="BD44" s="238" t="s">
        <v>18</v>
      </c>
      <c r="BE44" s="241" t="s">
        <v>85</v>
      </c>
      <c r="BF44" s="237" t="s">
        <v>13</v>
      </c>
      <c r="BG44" s="243" t="s">
        <v>17</v>
      </c>
      <c r="BH44" s="240" t="s">
        <v>199</v>
      </c>
      <c r="BI44" s="427"/>
      <c r="BJ44" s="28"/>
      <c r="BM44" s="60" t="s">
        <v>19</v>
      </c>
      <c r="BN44" s="32" t="s">
        <v>20</v>
      </c>
      <c r="BO44" s="33" t="s">
        <v>21</v>
      </c>
      <c r="BP44" s="32" t="s">
        <v>19</v>
      </c>
      <c r="BQ44" s="32" t="s">
        <v>20</v>
      </c>
      <c r="BR44" s="33" t="s">
        <v>21</v>
      </c>
      <c r="BS44" s="32" t="s">
        <v>19</v>
      </c>
      <c r="BT44" s="32" t="s">
        <v>20</v>
      </c>
      <c r="BU44" s="33" t="s">
        <v>21</v>
      </c>
      <c r="BV44" s="32" t="s">
        <v>19</v>
      </c>
      <c r="BW44" s="32" t="s">
        <v>20</v>
      </c>
      <c r="BX44" s="30" t="s">
        <v>21</v>
      </c>
      <c r="BY44" s="36" t="s">
        <v>19</v>
      </c>
      <c r="BZ44" s="61" t="s">
        <v>31</v>
      </c>
    </row>
    <row r="45" spans="1:78" s="90" customFormat="1" ht="204" x14ac:dyDescent="0.25">
      <c r="A45" s="80"/>
      <c r="B45" s="81"/>
      <c r="C45" s="269" t="s">
        <v>257</v>
      </c>
      <c r="D45" s="270"/>
      <c r="E45" s="270">
        <v>1</v>
      </c>
      <c r="F45" s="271" t="s">
        <v>548</v>
      </c>
      <c r="G45" s="270" t="s">
        <v>293</v>
      </c>
      <c r="H45" s="272" t="s">
        <v>289</v>
      </c>
      <c r="I45" s="270" t="s">
        <v>203</v>
      </c>
      <c r="J45" s="270" t="s">
        <v>210</v>
      </c>
      <c r="K45" s="270" t="s">
        <v>261</v>
      </c>
      <c r="L45" s="273">
        <v>44228</v>
      </c>
      <c r="M45" s="273">
        <v>44530</v>
      </c>
      <c r="N45" s="270">
        <f>SUM(O45,Q45,S45)</f>
        <v>2</v>
      </c>
      <c r="O45" s="274"/>
      <c r="P45" s="274"/>
      <c r="Q45" s="274">
        <v>1</v>
      </c>
      <c r="R45" s="274">
        <v>1</v>
      </c>
      <c r="S45" s="274">
        <v>1</v>
      </c>
      <c r="T45" s="274">
        <v>1</v>
      </c>
      <c r="U45" s="274">
        <f t="shared" ref="U45:U53" si="32">SUM(P45,R45,T45)</f>
        <v>2</v>
      </c>
      <c r="V45" s="275">
        <f t="shared" ref="V45:V62" si="33">IFERROR(U45/N45,"")</f>
        <v>1</v>
      </c>
      <c r="W45" s="276" t="s">
        <v>441</v>
      </c>
      <c r="X45" s="277" t="s">
        <v>460</v>
      </c>
      <c r="Y45" s="270">
        <f>SUM(Z45,AB45,AD45)</f>
        <v>3</v>
      </c>
      <c r="Z45" s="270">
        <v>1</v>
      </c>
      <c r="AA45" s="270">
        <v>1</v>
      </c>
      <c r="AB45" s="270">
        <v>1</v>
      </c>
      <c r="AC45" s="270">
        <v>1</v>
      </c>
      <c r="AD45" s="270">
        <v>1</v>
      </c>
      <c r="AE45" s="270">
        <v>1</v>
      </c>
      <c r="AF45" s="270">
        <f>SUM(AA45,AC45,AE45)</f>
        <v>3</v>
      </c>
      <c r="AG45" s="278">
        <f>IFERROR(AF45/Y45,"")</f>
        <v>1</v>
      </c>
      <c r="AH45" s="270" t="s">
        <v>486</v>
      </c>
      <c r="AI45" s="279" t="s">
        <v>460</v>
      </c>
      <c r="AJ45" s="270">
        <f>SUM(AK45,AM45,AO45)</f>
        <v>3</v>
      </c>
      <c r="AK45" s="270">
        <v>1</v>
      </c>
      <c r="AL45" s="270">
        <v>1</v>
      </c>
      <c r="AM45" s="270">
        <v>1</v>
      </c>
      <c r="AN45" s="270">
        <v>1</v>
      </c>
      <c r="AO45" s="270">
        <v>1</v>
      </c>
      <c r="AP45" s="270">
        <v>1</v>
      </c>
      <c r="AQ45" s="270">
        <f t="shared" ref="AQ45" si="34">SUM(AL45,AN45,AP45)</f>
        <v>3</v>
      </c>
      <c r="AR45" s="278">
        <f>IFERROR(AQ45/AJ45,"")</f>
        <v>1</v>
      </c>
      <c r="AS45" s="412" t="s">
        <v>535</v>
      </c>
      <c r="AT45" s="279" t="s">
        <v>460</v>
      </c>
      <c r="AU45" s="270">
        <f>SUM(AV45,AX45,AZ45)</f>
        <v>3</v>
      </c>
      <c r="AV45" s="270">
        <v>1</v>
      </c>
      <c r="AW45" s="270"/>
      <c r="AX45" s="270">
        <v>1</v>
      </c>
      <c r="AY45" s="270"/>
      <c r="AZ45" s="270">
        <v>1</v>
      </c>
      <c r="BA45" s="270"/>
      <c r="BB45" s="270">
        <f>SUM(AW45,AY45,BA45)</f>
        <v>0</v>
      </c>
      <c r="BC45" s="278">
        <f>IFERROR(BB45/AU45,"")</f>
        <v>0</v>
      </c>
      <c r="BD45" s="270"/>
      <c r="BE45" s="279"/>
      <c r="BF45" s="270">
        <f t="shared" ref="BF45" si="35">+SUM(N45,Y45,AJ45,AU45)</f>
        <v>11</v>
      </c>
      <c r="BG45" s="270">
        <f>+SUM(U45,AF45,AQ45,BB45)</f>
        <v>8</v>
      </c>
      <c r="BH45" s="281">
        <f>IFERROR(BG45/BF45,"")</f>
        <v>0.72727272727272729</v>
      </c>
      <c r="BI45" s="282"/>
      <c r="BJ45" s="89"/>
      <c r="BM45" s="91"/>
      <c r="BN45" s="86">
        <f t="shared" ref="BN45:BN62" si="36">IFERROR(BM45/N45,"")</f>
        <v>0</v>
      </c>
      <c r="BO45" s="87"/>
      <c r="BP45" s="92">
        <f t="shared" ref="BP45:BP62" si="37">IFERROR(BO45/Q45,"")</f>
        <v>0</v>
      </c>
      <c r="BQ45" s="86">
        <f t="shared" ref="BQ45:BQ62" si="38">IFERROR(BP45/Y45,"")</f>
        <v>0</v>
      </c>
      <c r="BR45" s="87">
        <f t="shared" ref="BR45:BR62" si="39">IFERROR(BQ45/U45,"")</f>
        <v>0</v>
      </c>
      <c r="BS45" s="92"/>
      <c r="BT45" s="86">
        <f t="shared" ref="BT45:BT62" si="40">IFERROR(BS45/AJ45,"")</f>
        <v>0</v>
      </c>
      <c r="BU45" s="87"/>
      <c r="BV45" s="93">
        <f t="shared" ref="BV45:BV62" si="41">IFERROR(BU45/Y45,"")</f>
        <v>0</v>
      </c>
      <c r="BW45" s="86">
        <f t="shared" ref="BW45:BW62" si="42">IFERROR(BV45/AU45,"")</f>
        <v>0</v>
      </c>
      <c r="BX45" s="94">
        <f>IFERROR(BW45/AB45,"")</f>
        <v>0</v>
      </c>
      <c r="BY45" s="95">
        <f t="shared" ref="BY45:BY61" si="43">SUM(BM45,BP45,BS45,BV45)</f>
        <v>0</v>
      </c>
      <c r="BZ45" s="96">
        <f>IFERROR(BY45/BF45,"")</f>
        <v>0</v>
      </c>
    </row>
    <row r="46" spans="1:78" s="90" customFormat="1" ht="130.5" customHeight="1" x14ac:dyDescent="0.25">
      <c r="A46" s="97"/>
      <c r="B46" s="81"/>
      <c r="C46" s="283" t="s">
        <v>257</v>
      </c>
      <c r="D46" s="266"/>
      <c r="E46" s="266">
        <v>2</v>
      </c>
      <c r="F46" s="284" t="s">
        <v>262</v>
      </c>
      <c r="G46" s="266" t="s">
        <v>294</v>
      </c>
      <c r="H46" s="285" t="s">
        <v>289</v>
      </c>
      <c r="I46" s="266" t="s">
        <v>203</v>
      </c>
      <c r="J46" s="266" t="s">
        <v>210</v>
      </c>
      <c r="K46" s="266" t="s">
        <v>261</v>
      </c>
      <c r="L46" s="286">
        <v>44256</v>
      </c>
      <c r="M46" s="286">
        <v>44286</v>
      </c>
      <c r="N46" s="266">
        <f t="shared" ref="N46:N60" si="44">SUM(O46,Q46,S46)</f>
        <v>1</v>
      </c>
      <c r="O46" s="287"/>
      <c r="P46" s="287"/>
      <c r="Q46" s="287"/>
      <c r="R46" s="287"/>
      <c r="S46" s="287">
        <v>1</v>
      </c>
      <c r="T46" s="287">
        <v>1</v>
      </c>
      <c r="U46" s="287">
        <f t="shared" si="32"/>
        <v>1</v>
      </c>
      <c r="V46" s="288">
        <f t="shared" si="33"/>
        <v>1</v>
      </c>
      <c r="W46" s="289" t="s">
        <v>468</v>
      </c>
      <c r="X46" s="290" t="s">
        <v>460</v>
      </c>
      <c r="Y46" s="266">
        <f t="shared" ref="Y46:Y61" si="45">SUM(Z46,AB46,AD46)</f>
        <v>0</v>
      </c>
      <c r="Z46" s="266"/>
      <c r="AA46" s="266"/>
      <c r="AB46" s="266"/>
      <c r="AC46" s="266"/>
      <c r="AD46" s="266"/>
      <c r="AE46" s="266"/>
      <c r="AF46" s="266">
        <f t="shared" ref="AF46:AF61" si="46">SUM(AA46,AC46,AE46)</f>
        <v>0</v>
      </c>
      <c r="AG46" s="291" t="str">
        <f t="shared" ref="AG46:AG60" si="47">IFERROR(AF46/Y46,"")</f>
        <v/>
      </c>
      <c r="AH46" s="284"/>
      <c r="AI46" s="290"/>
      <c r="AJ46" s="266">
        <f t="shared" ref="AJ46:AJ60" si="48">SUM(AK46,AM46,AO46)</f>
        <v>0</v>
      </c>
      <c r="AK46" s="266"/>
      <c r="AL46" s="266"/>
      <c r="AM46" s="266"/>
      <c r="AN46" s="266"/>
      <c r="AO46" s="266"/>
      <c r="AP46" s="266"/>
      <c r="AQ46" s="266">
        <f>SUM(AL46,AN46,AP46)</f>
        <v>0</v>
      </c>
      <c r="AR46" s="291" t="str">
        <f t="shared" ref="AR46:AR60" si="49">IFERROR(AQ46/AJ46,"")</f>
        <v/>
      </c>
      <c r="AS46" s="284"/>
      <c r="AT46" s="290"/>
      <c r="AU46" s="266">
        <f t="shared" ref="AU46:AU60" si="50">SUM(AV46,AX46,AZ46)</f>
        <v>0</v>
      </c>
      <c r="AV46" s="266"/>
      <c r="AW46" s="266"/>
      <c r="AX46" s="266"/>
      <c r="AY46" s="266"/>
      <c r="AZ46" s="266"/>
      <c r="BA46" s="266"/>
      <c r="BB46" s="266">
        <f t="shared" ref="BB46:BB61" si="51">SUM(AW46,AY46,BA46)</f>
        <v>0</v>
      </c>
      <c r="BC46" s="291" t="str">
        <f t="shared" ref="BC46:BC61" si="52">IFERROR(BB46/AU46,"")</f>
        <v/>
      </c>
      <c r="BD46" s="266"/>
      <c r="BE46" s="290"/>
      <c r="BF46" s="266">
        <f>+SUM(N46,Y46,AJ46,AU46)</f>
        <v>1</v>
      </c>
      <c r="BG46" s="266">
        <f>+SUM(U46,AF46,AQ46,BB46)</f>
        <v>1</v>
      </c>
      <c r="BH46" s="292">
        <f t="shared" ref="BH46:BH61" si="53">IFERROR(BG46/BF46,"")</f>
        <v>1</v>
      </c>
      <c r="BI46" s="293"/>
      <c r="BJ46" s="103"/>
      <c r="BM46" s="104"/>
      <c r="BN46" s="100">
        <f t="shared" si="36"/>
        <v>0</v>
      </c>
      <c r="BO46" s="105"/>
      <c r="BP46" s="106" t="str">
        <f t="shared" si="37"/>
        <v/>
      </c>
      <c r="BQ46" s="100" t="str">
        <f t="shared" si="38"/>
        <v/>
      </c>
      <c r="BR46" s="105" t="str">
        <f t="shared" si="39"/>
        <v/>
      </c>
      <c r="BS46" s="106"/>
      <c r="BT46" s="100" t="str">
        <f t="shared" si="40"/>
        <v/>
      </c>
      <c r="BU46" s="105"/>
      <c r="BV46" s="107" t="str">
        <f t="shared" si="41"/>
        <v/>
      </c>
      <c r="BW46" s="100" t="str">
        <f t="shared" si="42"/>
        <v/>
      </c>
      <c r="BX46" s="108"/>
      <c r="BY46" s="109">
        <f t="shared" si="43"/>
        <v>0</v>
      </c>
      <c r="BZ46" s="110">
        <f t="shared" ref="BZ46:BZ62" si="54">IFERROR(BY46/BF46,"")</f>
        <v>0</v>
      </c>
    </row>
    <row r="47" spans="1:78" s="90" customFormat="1" ht="48.75" customHeight="1" x14ac:dyDescent="0.25">
      <c r="A47" s="97"/>
      <c r="B47" s="81"/>
      <c r="C47" s="283" t="s">
        <v>257</v>
      </c>
      <c r="D47" s="266"/>
      <c r="E47" s="266">
        <v>3</v>
      </c>
      <c r="F47" s="284" t="s">
        <v>263</v>
      </c>
      <c r="G47" s="266" t="s">
        <v>294</v>
      </c>
      <c r="H47" s="285" t="s">
        <v>289</v>
      </c>
      <c r="I47" s="266" t="s">
        <v>203</v>
      </c>
      <c r="J47" s="266" t="s">
        <v>210</v>
      </c>
      <c r="K47" s="266" t="s">
        <v>261</v>
      </c>
      <c r="L47" s="286">
        <v>44256</v>
      </c>
      <c r="M47" s="286">
        <v>44286</v>
      </c>
      <c r="N47" s="266">
        <f>SUM(O47,Q47,S47)</f>
        <v>1</v>
      </c>
      <c r="O47" s="287"/>
      <c r="P47" s="287"/>
      <c r="Q47" s="287"/>
      <c r="R47" s="287"/>
      <c r="S47" s="287">
        <v>1</v>
      </c>
      <c r="T47" s="287">
        <v>1</v>
      </c>
      <c r="U47" s="287">
        <f t="shared" si="32"/>
        <v>1</v>
      </c>
      <c r="V47" s="288">
        <f t="shared" si="33"/>
        <v>1</v>
      </c>
      <c r="W47" s="289" t="s">
        <v>442</v>
      </c>
      <c r="X47" s="290" t="s">
        <v>460</v>
      </c>
      <c r="Y47" s="266">
        <f t="shared" si="45"/>
        <v>0</v>
      </c>
      <c r="Z47" s="266"/>
      <c r="AA47" s="266"/>
      <c r="AB47" s="266"/>
      <c r="AC47" s="266"/>
      <c r="AD47" s="266"/>
      <c r="AE47" s="266"/>
      <c r="AF47" s="266">
        <f t="shared" si="46"/>
        <v>0</v>
      </c>
      <c r="AG47" s="291" t="str">
        <f t="shared" si="47"/>
        <v/>
      </c>
      <c r="AH47" s="284"/>
      <c r="AI47" s="290"/>
      <c r="AJ47" s="266">
        <f t="shared" si="48"/>
        <v>0</v>
      </c>
      <c r="AK47" s="266"/>
      <c r="AL47" s="266"/>
      <c r="AM47" s="266"/>
      <c r="AN47" s="266"/>
      <c r="AO47" s="266"/>
      <c r="AP47" s="266"/>
      <c r="AQ47" s="266">
        <f t="shared" ref="AQ47:AQ61" si="55">SUM(AL47,AN47,AP47)</f>
        <v>0</v>
      </c>
      <c r="AR47" s="291" t="str">
        <f t="shared" si="49"/>
        <v/>
      </c>
      <c r="AS47" s="284"/>
      <c r="AT47" s="290"/>
      <c r="AU47" s="266">
        <f t="shared" si="50"/>
        <v>0</v>
      </c>
      <c r="AV47" s="266"/>
      <c r="AW47" s="266"/>
      <c r="AX47" s="266"/>
      <c r="AY47" s="266"/>
      <c r="AZ47" s="266"/>
      <c r="BA47" s="266"/>
      <c r="BB47" s="266">
        <f t="shared" si="51"/>
        <v>0</v>
      </c>
      <c r="BC47" s="291" t="str">
        <f t="shared" si="52"/>
        <v/>
      </c>
      <c r="BD47" s="266"/>
      <c r="BE47" s="290"/>
      <c r="BF47" s="266">
        <f t="shared" ref="BF47:BF61" si="56">+SUM(N47,Y47,AJ47,AU47)</f>
        <v>1</v>
      </c>
      <c r="BG47" s="266">
        <f t="shared" ref="BG47:BG62" si="57">+SUM(U47,AF47,AQ47,BB47)</f>
        <v>1</v>
      </c>
      <c r="BH47" s="292">
        <f t="shared" si="53"/>
        <v>1</v>
      </c>
      <c r="BI47" s="293"/>
      <c r="BJ47" s="103"/>
      <c r="BM47" s="104"/>
      <c r="BN47" s="100"/>
      <c r="BO47" s="105"/>
      <c r="BP47" s="106"/>
      <c r="BQ47" s="100"/>
      <c r="BR47" s="105"/>
      <c r="BS47" s="106"/>
      <c r="BT47" s="100"/>
      <c r="BU47" s="105"/>
      <c r="BV47" s="107"/>
      <c r="BW47" s="100"/>
      <c r="BX47" s="108"/>
      <c r="BY47" s="109"/>
      <c r="BZ47" s="110"/>
    </row>
    <row r="48" spans="1:78" s="90" customFormat="1" ht="122.25" customHeight="1" x14ac:dyDescent="0.25">
      <c r="A48" s="97"/>
      <c r="B48" s="81"/>
      <c r="C48" s="283" t="s">
        <v>257</v>
      </c>
      <c r="D48" s="266"/>
      <c r="E48" s="266">
        <v>4</v>
      </c>
      <c r="F48" s="284" t="s">
        <v>298</v>
      </c>
      <c r="G48" s="266" t="s">
        <v>297</v>
      </c>
      <c r="H48" s="285" t="s">
        <v>289</v>
      </c>
      <c r="I48" s="266" t="s">
        <v>203</v>
      </c>
      <c r="J48" s="266" t="s">
        <v>210</v>
      </c>
      <c r="K48" s="266" t="s">
        <v>261</v>
      </c>
      <c r="L48" s="286">
        <v>44287</v>
      </c>
      <c r="M48" s="286">
        <v>44316</v>
      </c>
      <c r="N48" s="266">
        <f t="shared" si="44"/>
        <v>0</v>
      </c>
      <c r="O48" s="287"/>
      <c r="P48" s="287"/>
      <c r="Q48" s="287"/>
      <c r="R48" s="287"/>
      <c r="S48" s="287"/>
      <c r="T48" s="287"/>
      <c r="U48" s="287">
        <f t="shared" si="32"/>
        <v>0</v>
      </c>
      <c r="V48" s="288" t="str">
        <f t="shared" si="33"/>
        <v/>
      </c>
      <c r="W48" s="289"/>
      <c r="X48" s="290"/>
      <c r="Y48" s="266">
        <f t="shared" si="45"/>
        <v>1</v>
      </c>
      <c r="Z48" s="266">
        <v>1</v>
      </c>
      <c r="AA48" s="266">
        <v>1</v>
      </c>
      <c r="AB48" s="266"/>
      <c r="AC48" s="266"/>
      <c r="AD48" s="266"/>
      <c r="AE48" s="266"/>
      <c r="AF48" s="266">
        <f t="shared" si="46"/>
        <v>1</v>
      </c>
      <c r="AG48" s="291">
        <f t="shared" si="47"/>
        <v>1</v>
      </c>
      <c r="AH48" s="284" t="s">
        <v>487</v>
      </c>
      <c r="AI48" s="290" t="s">
        <v>460</v>
      </c>
      <c r="AJ48" s="266">
        <f t="shared" si="48"/>
        <v>0</v>
      </c>
      <c r="AK48" s="266"/>
      <c r="AL48" s="266"/>
      <c r="AM48" s="266"/>
      <c r="AN48" s="266"/>
      <c r="AO48" s="266"/>
      <c r="AP48" s="266"/>
      <c r="AQ48" s="266">
        <f t="shared" si="55"/>
        <v>0</v>
      </c>
      <c r="AR48" s="291" t="str">
        <f t="shared" si="49"/>
        <v/>
      </c>
      <c r="AS48" s="284"/>
      <c r="AT48" s="290"/>
      <c r="AU48" s="266">
        <f t="shared" si="50"/>
        <v>0</v>
      </c>
      <c r="AV48" s="266"/>
      <c r="AW48" s="266"/>
      <c r="AX48" s="266"/>
      <c r="AY48" s="266"/>
      <c r="AZ48" s="266"/>
      <c r="BA48" s="266"/>
      <c r="BB48" s="266">
        <f t="shared" si="51"/>
        <v>0</v>
      </c>
      <c r="BC48" s="291" t="str">
        <f t="shared" si="52"/>
        <v/>
      </c>
      <c r="BD48" s="266"/>
      <c r="BE48" s="290"/>
      <c r="BF48" s="266">
        <f t="shared" si="56"/>
        <v>1</v>
      </c>
      <c r="BG48" s="266">
        <f t="shared" si="57"/>
        <v>1</v>
      </c>
      <c r="BH48" s="292">
        <f t="shared" si="53"/>
        <v>1</v>
      </c>
      <c r="BI48" s="293"/>
      <c r="BJ48" s="103"/>
      <c r="BM48" s="104"/>
      <c r="BN48" s="100"/>
      <c r="BO48" s="105"/>
      <c r="BP48" s="106"/>
      <c r="BQ48" s="100"/>
      <c r="BR48" s="105"/>
      <c r="BS48" s="106"/>
      <c r="BT48" s="100"/>
      <c r="BU48" s="105"/>
      <c r="BV48" s="107"/>
      <c r="BW48" s="100"/>
      <c r="BX48" s="108"/>
      <c r="BY48" s="109"/>
      <c r="BZ48" s="110"/>
    </row>
    <row r="49" spans="1:78" s="90" customFormat="1" ht="96" customHeight="1" x14ac:dyDescent="0.25">
      <c r="A49" s="97"/>
      <c r="B49" s="81"/>
      <c r="C49" s="283" t="s">
        <v>257</v>
      </c>
      <c r="D49" s="266"/>
      <c r="E49" s="266">
        <v>5</v>
      </c>
      <c r="F49" s="284" t="s">
        <v>296</v>
      </c>
      <c r="G49" s="266" t="s">
        <v>299</v>
      </c>
      <c r="H49" s="285" t="s">
        <v>289</v>
      </c>
      <c r="I49" s="266" t="s">
        <v>203</v>
      </c>
      <c r="J49" s="266" t="s">
        <v>210</v>
      </c>
      <c r="K49" s="266" t="s">
        <v>261</v>
      </c>
      <c r="L49" s="286">
        <v>44378</v>
      </c>
      <c r="M49" s="286">
        <v>44408</v>
      </c>
      <c r="N49" s="266">
        <f t="shared" si="44"/>
        <v>0</v>
      </c>
      <c r="O49" s="287"/>
      <c r="P49" s="287"/>
      <c r="Q49" s="287"/>
      <c r="R49" s="287"/>
      <c r="S49" s="287"/>
      <c r="T49" s="287"/>
      <c r="U49" s="287">
        <f t="shared" si="32"/>
        <v>0</v>
      </c>
      <c r="V49" s="288" t="str">
        <f t="shared" si="33"/>
        <v/>
      </c>
      <c r="W49" s="289"/>
      <c r="X49" s="290"/>
      <c r="Y49" s="266">
        <f t="shared" si="45"/>
        <v>0</v>
      </c>
      <c r="Z49" s="266"/>
      <c r="AA49" s="266"/>
      <c r="AB49" s="266"/>
      <c r="AC49" s="266"/>
      <c r="AD49" s="266"/>
      <c r="AE49" s="266"/>
      <c r="AF49" s="266">
        <f t="shared" si="46"/>
        <v>0</v>
      </c>
      <c r="AG49" s="291" t="str">
        <f t="shared" si="47"/>
        <v/>
      </c>
      <c r="AH49" s="284"/>
      <c r="AI49" s="290"/>
      <c r="AJ49" s="266">
        <f t="shared" si="48"/>
        <v>1</v>
      </c>
      <c r="AK49" s="266">
        <v>1</v>
      </c>
      <c r="AL49" s="266">
        <v>1</v>
      </c>
      <c r="AM49" s="266"/>
      <c r="AN49" s="266"/>
      <c r="AO49" s="266"/>
      <c r="AP49" s="266"/>
      <c r="AQ49" s="266">
        <f t="shared" si="55"/>
        <v>1</v>
      </c>
      <c r="AR49" s="291">
        <f t="shared" si="49"/>
        <v>1</v>
      </c>
      <c r="AS49" s="284" t="s">
        <v>536</v>
      </c>
      <c r="AT49" s="290" t="s">
        <v>460</v>
      </c>
      <c r="AU49" s="266">
        <f t="shared" si="50"/>
        <v>0</v>
      </c>
      <c r="AV49" s="266"/>
      <c r="AW49" s="266"/>
      <c r="AX49" s="266"/>
      <c r="AY49" s="266"/>
      <c r="AZ49" s="266"/>
      <c r="BA49" s="266"/>
      <c r="BB49" s="266">
        <f t="shared" si="51"/>
        <v>0</v>
      </c>
      <c r="BC49" s="291" t="str">
        <f t="shared" si="52"/>
        <v/>
      </c>
      <c r="BD49" s="266"/>
      <c r="BE49" s="290"/>
      <c r="BF49" s="266">
        <f t="shared" si="56"/>
        <v>1</v>
      </c>
      <c r="BG49" s="266">
        <f t="shared" si="57"/>
        <v>1</v>
      </c>
      <c r="BH49" s="292">
        <f t="shared" si="53"/>
        <v>1</v>
      </c>
      <c r="BI49" s="293"/>
      <c r="BJ49" s="103"/>
      <c r="BM49" s="104"/>
      <c r="BN49" s="100"/>
      <c r="BO49" s="105"/>
      <c r="BP49" s="106"/>
      <c r="BQ49" s="100"/>
      <c r="BR49" s="105"/>
      <c r="BS49" s="106"/>
      <c r="BT49" s="100"/>
      <c r="BU49" s="105"/>
      <c r="BV49" s="107"/>
      <c r="BW49" s="100"/>
      <c r="BX49" s="108"/>
      <c r="BY49" s="109"/>
      <c r="BZ49" s="110"/>
    </row>
    <row r="50" spans="1:78" s="90" customFormat="1" ht="127.5" customHeight="1" x14ac:dyDescent="0.25">
      <c r="A50" s="97"/>
      <c r="B50" s="81"/>
      <c r="C50" s="283" t="s">
        <v>257</v>
      </c>
      <c r="D50" s="266"/>
      <c r="E50" s="266">
        <v>6</v>
      </c>
      <c r="F50" s="284" t="s">
        <v>268</v>
      </c>
      <c r="G50" s="266" t="s">
        <v>295</v>
      </c>
      <c r="H50" s="285" t="s">
        <v>289</v>
      </c>
      <c r="I50" s="266" t="s">
        <v>203</v>
      </c>
      <c r="J50" s="266" t="s">
        <v>210</v>
      </c>
      <c r="K50" s="266" t="s">
        <v>261</v>
      </c>
      <c r="L50" s="286">
        <v>44317</v>
      </c>
      <c r="M50" s="286">
        <v>44469</v>
      </c>
      <c r="N50" s="266">
        <f t="shared" si="44"/>
        <v>0</v>
      </c>
      <c r="O50" s="287"/>
      <c r="P50" s="287"/>
      <c r="Q50" s="287"/>
      <c r="R50" s="287"/>
      <c r="S50" s="287"/>
      <c r="T50" s="287"/>
      <c r="U50" s="287">
        <f t="shared" si="32"/>
        <v>0</v>
      </c>
      <c r="V50" s="288" t="str">
        <f t="shared" si="33"/>
        <v/>
      </c>
      <c r="W50" s="289"/>
      <c r="X50" s="290"/>
      <c r="Y50" s="266">
        <f t="shared" si="45"/>
        <v>1</v>
      </c>
      <c r="Z50" s="266"/>
      <c r="AA50" s="266"/>
      <c r="AB50" s="266"/>
      <c r="AC50" s="266"/>
      <c r="AD50" s="266">
        <v>1</v>
      </c>
      <c r="AE50" s="266"/>
      <c r="AF50" s="266">
        <f t="shared" si="46"/>
        <v>0</v>
      </c>
      <c r="AG50" s="291">
        <f t="shared" si="47"/>
        <v>0</v>
      </c>
      <c r="AH50" s="284"/>
      <c r="AI50" s="290" t="s">
        <v>488</v>
      </c>
      <c r="AJ50" s="266">
        <f t="shared" si="48"/>
        <v>1</v>
      </c>
      <c r="AK50" s="266"/>
      <c r="AL50" s="266">
        <v>1</v>
      </c>
      <c r="AM50" s="266"/>
      <c r="AN50" s="266"/>
      <c r="AO50" s="266">
        <v>1</v>
      </c>
      <c r="AP50" s="266">
        <v>1</v>
      </c>
      <c r="AQ50" s="266">
        <f>SUM(AL50,AN50,AP50)</f>
        <v>2</v>
      </c>
      <c r="AR50" s="291">
        <f t="shared" si="49"/>
        <v>2</v>
      </c>
      <c r="AS50" s="284" t="s">
        <v>537</v>
      </c>
      <c r="AT50" s="290" t="s">
        <v>460</v>
      </c>
      <c r="AU50" s="266">
        <f t="shared" si="50"/>
        <v>0</v>
      </c>
      <c r="AV50" s="266"/>
      <c r="AW50" s="266"/>
      <c r="AX50" s="266"/>
      <c r="AY50" s="266"/>
      <c r="AZ50" s="266"/>
      <c r="BA50" s="266"/>
      <c r="BB50" s="266">
        <f t="shared" si="51"/>
        <v>0</v>
      </c>
      <c r="BC50" s="291" t="str">
        <f t="shared" si="52"/>
        <v/>
      </c>
      <c r="BD50" s="266"/>
      <c r="BE50" s="290"/>
      <c r="BF50" s="266">
        <f t="shared" si="56"/>
        <v>2</v>
      </c>
      <c r="BG50" s="266">
        <f t="shared" si="57"/>
        <v>2</v>
      </c>
      <c r="BH50" s="292">
        <f t="shared" si="53"/>
        <v>1</v>
      </c>
      <c r="BI50" s="293"/>
      <c r="BJ50" s="103"/>
      <c r="BM50" s="104"/>
      <c r="BN50" s="100"/>
      <c r="BO50" s="105"/>
      <c r="BP50" s="106"/>
      <c r="BQ50" s="100"/>
      <c r="BR50" s="105"/>
      <c r="BS50" s="106"/>
      <c r="BT50" s="100"/>
      <c r="BU50" s="105"/>
      <c r="BV50" s="107"/>
      <c r="BW50" s="100"/>
      <c r="BX50" s="108"/>
      <c r="BY50" s="109"/>
      <c r="BZ50" s="110"/>
    </row>
    <row r="51" spans="1:78" s="90" customFormat="1" ht="50.25" customHeight="1" x14ac:dyDescent="0.25">
      <c r="A51" s="97"/>
      <c r="B51" s="81"/>
      <c r="C51" s="283" t="s">
        <v>257</v>
      </c>
      <c r="D51" s="266"/>
      <c r="E51" s="266">
        <v>7</v>
      </c>
      <c r="F51" s="284" t="s">
        <v>264</v>
      </c>
      <c r="G51" s="266" t="s">
        <v>300</v>
      </c>
      <c r="H51" s="285" t="s">
        <v>289</v>
      </c>
      <c r="I51" s="266" t="s">
        <v>203</v>
      </c>
      <c r="J51" s="266" t="s">
        <v>210</v>
      </c>
      <c r="K51" s="266" t="s">
        <v>261</v>
      </c>
      <c r="L51" s="286">
        <v>44470</v>
      </c>
      <c r="M51" s="286">
        <v>44500</v>
      </c>
      <c r="N51" s="266">
        <f t="shared" si="44"/>
        <v>0</v>
      </c>
      <c r="O51" s="287"/>
      <c r="P51" s="287"/>
      <c r="Q51" s="287"/>
      <c r="R51" s="287"/>
      <c r="S51" s="287"/>
      <c r="T51" s="287"/>
      <c r="U51" s="287">
        <f t="shared" si="32"/>
        <v>0</v>
      </c>
      <c r="V51" s="288" t="str">
        <f t="shared" si="33"/>
        <v/>
      </c>
      <c r="W51" s="289"/>
      <c r="X51" s="290"/>
      <c r="Y51" s="266">
        <f t="shared" si="45"/>
        <v>0</v>
      </c>
      <c r="Z51" s="266"/>
      <c r="AA51" s="266"/>
      <c r="AB51" s="266"/>
      <c r="AC51" s="266"/>
      <c r="AD51" s="266"/>
      <c r="AE51" s="266"/>
      <c r="AF51" s="266">
        <f t="shared" si="46"/>
        <v>0</v>
      </c>
      <c r="AG51" s="291" t="str">
        <f t="shared" si="47"/>
        <v/>
      </c>
      <c r="AH51" s="284"/>
      <c r="AI51" s="290"/>
      <c r="AJ51" s="266">
        <f t="shared" si="48"/>
        <v>0</v>
      </c>
      <c r="AK51" s="266"/>
      <c r="AL51" s="266"/>
      <c r="AM51" s="266"/>
      <c r="AN51" s="266"/>
      <c r="AO51" s="266"/>
      <c r="AP51" s="266"/>
      <c r="AQ51" s="266">
        <f t="shared" si="55"/>
        <v>0</v>
      </c>
      <c r="AR51" s="291" t="str">
        <f t="shared" si="49"/>
        <v/>
      </c>
      <c r="AS51" s="284"/>
      <c r="AT51" s="290"/>
      <c r="AU51" s="266">
        <f t="shared" si="50"/>
        <v>1</v>
      </c>
      <c r="AV51" s="266">
        <v>1</v>
      </c>
      <c r="AW51" s="266"/>
      <c r="AX51" s="266"/>
      <c r="AY51" s="266"/>
      <c r="AZ51" s="266"/>
      <c r="BA51" s="266"/>
      <c r="BB51" s="266">
        <f t="shared" si="51"/>
        <v>0</v>
      </c>
      <c r="BC51" s="291">
        <f t="shared" si="52"/>
        <v>0</v>
      </c>
      <c r="BD51" s="266"/>
      <c r="BE51" s="290"/>
      <c r="BF51" s="266">
        <f t="shared" si="56"/>
        <v>1</v>
      </c>
      <c r="BG51" s="266">
        <f t="shared" si="57"/>
        <v>0</v>
      </c>
      <c r="BH51" s="292">
        <f t="shared" si="53"/>
        <v>0</v>
      </c>
      <c r="BI51" s="293"/>
      <c r="BJ51" s="103"/>
      <c r="BM51" s="104"/>
      <c r="BN51" s="100"/>
      <c r="BO51" s="105"/>
      <c r="BP51" s="106"/>
      <c r="BQ51" s="100"/>
      <c r="BR51" s="105"/>
      <c r="BS51" s="106"/>
      <c r="BT51" s="100"/>
      <c r="BU51" s="105"/>
      <c r="BV51" s="107"/>
      <c r="BW51" s="100"/>
      <c r="BX51" s="108"/>
      <c r="BY51" s="109"/>
      <c r="BZ51" s="110"/>
    </row>
    <row r="52" spans="1:78" s="90" customFormat="1" ht="54" customHeight="1" x14ac:dyDescent="0.25">
      <c r="A52" s="97"/>
      <c r="B52" s="81"/>
      <c r="C52" s="283" t="s">
        <v>257</v>
      </c>
      <c r="D52" s="266"/>
      <c r="E52" s="266">
        <v>8</v>
      </c>
      <c r="F52" s="284" t="s">
        <v>301</v>
      </c>
      <c r="G52" s="266" t="s">
        <v>302</v>
      </c>
      <c r="H52" s="285" t="s">
        <v>289</v>
      </c>
      <c r="I52" s="266" t="s">
        <v>203</v>
      </c>
      <c r="J52" s="266" t="s">
        <v>210</v>
      </c>
      <c r="K52" s="266" t="s">
        <v>261</v>
      </c>
      <c r="L52" s="286">
        <v>44440</v>
      </c>
      <c r="M52" s="286">
        <v>44469</v>
      </c>
      <c r="N52" s="266">
        <f t="shared" si="44"/>
        <v>0</v>
      </c>
      <c r="O52" s="287"/>
      <c r="P52" s="287"/>
      <c r="Q52" s="287"/>
      <c r="R52" s="287"/>
      <c r="S52" s="287"/>
      <c r="T52" s="287"/>
      <c r="U52" s="287">
        <f t="shared" si="32"/>
        <v>0</v>
      </c>
      <c r="V52" s="288" t="str">
        <f t="shared" si="33"/>
        <v/>
      </c>
      <c r="W52" s="289"/>
      <c r="X52" s="290"/>
      <c r="Y52" s="266">
        <f t="shared" si="45"/>
        <v>0</v>
      </c>
      <c r="Z52" s="266"/>
      <c r="AA52" s="266"/>
      <c r="AB52" s="266"/>
      <c r="AC52" s="266"/>
      <c r="AD52" s="266"/>
      <c r="AE52" s="266"/>
      <c r="AF52" s="266">
        <f t="shared" si="46"/>
        <v>0</v>
      </c>
      <c r="AG52" s="291" t="str">
        <f t="shared" si="47"/>
        <v/>
      </c>
      <c r="AH52" s="284"/>
      <c r="AI52" s="290"/>
      <c r="AJ52" s="266">
        <f t="shared" si="48"/>
        <v>1</v>
      </c>
      <c r="AK52" s="266"/>
      <c r="AL52" s="266"/>
      <c r="AM52" s="266"/>
      <c r="AN52" s="266"/>
      <c r="AO52" s="266">
        <v>1</v>
      </c>
      <c r="AP52" s="266">
        <v>1</v>
      </c>
      <c r="AQ52" s="266">
        <f t="shared" si="55"/>
        <v>1</v>
      </c>
      <c r="AR52" s="291">
        <f t="shared" si="49"/>
        <v>1</v>
      </c>
      <c r="AS52" s="284" t="s">
        <v>538</v>
      </c>
      <c r="AT52" s="290" t="s">
        <v>460</v>
      </c>
      <c r="AU52" s="266">
        <f t="shared" si="50"/>
        <v>0</v>
      </c>
      <c r="AV52" s="266"/>
      <c r="AW52" s="266"/>
      <c r="AX52" s="266"/>
      <c r="AY52" s="266"/>
      <c r="AZ52" s="266"/>
      <c r="BA52" s="266"/>
      <c r="BB52" s="266">
        <f t="shared" si="51"/>
        <v>0</v>
      </c>
      <c r="BC52" s="291" t="str">
        <f t="shared" si="52"/>
        <v/>
      </c>
      <c r="BD52" s="266"/>
      <c r="BE52" s="290"/>
      <c r="BF52" s="266">
        <f t="shared" si="56"/>
        <v>1</v>
      </c>
      <c r="BG52" s="266">
        <f t="shared" si="57"/>
        <v>1</v>
      </c>
      <c r="BH52" s="292">
        <f t="shared" si="53"/>
        <v>1</v>
      </c>
      <c r="BI52" s="293"/>
      <c r="BJ52" s="103"/>
      <c r="BM52" s="104"/>
      <c r="BN52" s="100"/>
      <c r="BO52" s="105"/>
      <c r="BP52" s="106"/>
      <c r="BQ52" s="100"/>
      <c r="BR52" s="105"/>
      <c r="BS52" s="106"/>
      <c r="BT52" s="100"/>
      <c r="BU52" s="105"/>
      <c r="BV52" s="107"/>
      <c r="BW52" s="100"/>
      <c r="BX52" s="108"/>
      <c r="BY52" s="109"/>
      <c r="BZ52" s="110"/>
    </row>
    <row r="53" spans="1:78" s="90" customFormat="1" ht="75.75" customHeight="1" x14ac:dyDescent="0.25">
      <c r="A53" s="97"/>
      <c r="B53" s="81"/>
      <c r="C53" s="283" t="s">
        <v>257</v>
      </c>
      <c r="D53" s="266"/>
      <c r="E53" s="266">
        <v>9</v>
      </c>
      <c r="F53" s="284" t="s">
        <v>265</v>
      </c>
      <c r="G53" s="266" t="s">
        <v>303</v>
      </c>
      <c r="H53" s="285" t="s">
        <v>289</v>
      </c>
      <c r="I53" s="266" t="s">
        <v>203</v>
      </c>
      <c r="J53" s="266" t="s">
        <v>210</v>
      </c>
      <c r="K53" s="266" t="s">
        <v>261</v>
      </c>
      <c r="L53" s="286">
        <v>44228</v>
      </c>
      <c r="M53" s="286">
        <v>44561</v>
      </c>
      <c r="N53" s="266">
        <f t="shared" si="44"/>
        <v>1</v>
      </c>
      <c r="O53" s="287"/>
      <c r="P53" s="287"/>
      <c r="Q53" s="287"/>
      <c r="R53" s="287"/>
      <c r="S53" s="287">
        <v>1</v>
      </c>
      <c r="T53" s="287">
        <v>1</v>
      </c>
      <c r="U53" s="287">
        <f t="shared" si="32"/>
        <v>1</v>
      </c>
      <c r="V53" s="288">
        <f t="shared" si="33"/>
        <v>1</v>
      </c>
      <c r="W53" s="289" t="s">
        <v>443</v>
      </c>
      <c r="X53" s="290" t="s">
        <v>460</v>
      </c>
      <c r="Y53" s="266">
        <f t="shared" si="45"/>
        <v>1</v>
      </c>
      <c r="Z53" s="266"/>
      <c r="AA53" s="266"/>
      <c r="AB53" s="266"/>
      <c r="AC53" s="266"/>
      <c r="AD53" s="266">
        <v>1</v>
      </c>
      <c r="AE53" s="266">
        <v>1</v>
      </c>
      <c r="AF53" s="266">
        <f t="shared" si="46"/>
        <v>1</v>
      </c>
      <c r="AG53" s="291">
        <f t="shared" si="47"/>
        <v>1</v>
      </c>
      <c r="AH53" s="284" t="s">
        <v>489</v>
      </c>
      <c r="AI53" s="290" t="s">
        <v>460</v>
      </c>
      <c r="AJ53" s="266">
        <f t="shared" si="48"/>
        <v>1</v>
      </c>
      <c r="AK53" s="266"/>
      <c r="AL53" s="266"/>
      <c r="AM53" s="266"/>
      <c r="AN53" s="266"/>
      <c r="AO53" s="266">
        <v>1</v>
      </c>
      <c r="AP53" s="266">
        <v>1</v>
      </c>
      <c r="AQ53" s="266">
        <f t="shared" si="55"/>
        <v>1</v>
      </c>
      <c r="AR53" s="291">
        <f t="shared" si="49"/>
        <v>1</v>
      </c>
      <c r="AS53" s="284" t="s">
        <v>539</v>
      </c>
      <c r="AT53" s="290" t="s">
        <v>460</v>
      </c>
      <c r="AU53" s="266">
        <f t="shared" si="50"/>
        <v>1</v>
      </c>
      <c r="AV53" s="266"/>
      <c r="AW53" s="266"/>
      <c r="AX53" s="266">
        <v>1</v>
      </c>
      <c r="AY53" s="266"/>
      <c r="AZ53" s="266"/>
      <c r="BA53" s="266"/>
      <c r="BB53" s="266">
        <f t="shared" si="51"/>
        <v>0</v>
      </c>
      <c r="BC53" s="291">
        <f t="shared" si="52"/>
        <v>0</v>
      </c>
      <c r="BD53" s="266"/>
      <c r="BE53" s="290"/>
      <c r="BF53" s="266">
        <f t="shared" si="56"/>
        <v>4</v>
      </c>
      <c r="BG53" s="266">
        <f t="shared" si="57"/>
        <v>3</v>
      </c>
      <c r="BH53" s="292">
        <f t="shared" si="53"/>
        <v>0.75</v>
      </c>
      <c r="BI53" s="293"/>
      <c r="BJ53" s="103"/>
      <c r="BM53" s="104"/>
      <c r="BN53" s="100"/>
      <c r="BO53" s="105"/>
      <c r="BP53" s="106"/>
      <c r="BQ53" s="100"/>
      <c r="BR53" s="105"/>
      <c r="BS53" s="106"/>
      <c r="BT53" s="100"/>
      <c r="BU53" s="105"/>
      <c r="BV53" s="107"/>
      <c r="BW53" s="100"/>
      <c r="BX53" s="108"/>
      <c r="BY53" s="109"/>
      <c r="BZ53" s="110"/>
    </row>
    <row r="54" spans="1:78" s="90" customFormat="1" ht="25.5" x14ac:dyDescent="0.25">
      <c r="A54" s="97"/>
      <c r="B54" s="81"/>
      <c r="C54" s="283" t="s">
        <v>257</v>
      </c>
      <c r="D54" s="266"/>
      <c r="E54" s="266">
        <v>10</v>
      </c>
      <c r="F54" s="284" t="s">
        <v>305</v>
      </c>
      <c r="G54" s="266" t="s">
        <v>304</v>
      </c>
      <c r="H54" s="285" t="s">
        <v>289</v>
      </c>
      <c r="I54" s="266" t="s">
        <v>203</v>
      </c>
      <c r="J54" s="266" t="s">
        <v>210</v>
      </c>
      <c r="K54" s="266" t="s">
        <v>261</v>
      </c>
      <c r="L54" s="286">
        <v>44531</v>
      </c>
      <c r="M54" s="286">
        <v>44561</v>
      </c>
      <c r="N54" s="266">
        <f t="shared" si="44"/>
        <v>0</v>
      </c>
      <c r="O54" s="287"/>
      <c r="P54" s="287"/>
      <c r="Q54" s="287"/>
      <c r="R54" s="287"/>
      <c r="S54" s="287"/>
      <c r="T54" s="287"/>
      <c r="U54" s="287"/>
      <c r="V54" s="288" t="str">
        <f t="shared" si="33"/>
        <v/>
      </c>
      <c r="W54" s="289"/>
      <c r="X54" s="290"/>
      <c r="Y54" s="266">
        <f t="shared" si="45"/>
        <v>0</v>
      </c>
      <c r="Z54" s="266"/>
      <c r="AA54" s="266"/>
      <c r="AB54" s="266"/>
      <c r="AC54" s="266"/>
      <c r="AD54" s="266"/>
      <c r="AE54" s="266"/>
      <c r="AF54" s="266">
        <f t="shared" si="46"/>
        <v>0</v>
      </c>
      <c r="AG54" s="291" t="str">
        <f t="shared" si="47"/>
        <v/>
      </c>
      <c r="AH54" s="284"/>
      <c r="AI54" s="290"/>
      <c r="AJ54" s="266">
        <f t="shared" si="48"/>
        <v>0</v>
      </c>
      <c r="AK54" s="266"/>
      <c r="AL54" s="266"/>
      <c r="AM54" s="266"/>
      <c r="AN54" s="266"/>
      <c r="AO54" s="266"/>
      <c r="AP54" s="266"/>
      <c r="AQ54" s="266">
        <f t="shared" si="55"/>
        <v>0</v>
      </c>
      <c r="AR54" s="291" t="str">
        <f t="shared" si="49"/>
        <v/>
      </c>
      <c r="AS54" s="284"/>
      <c r="AT54" s="290"/>
      <c r="AU54" s="266">
        <f t="shared" si="50"/>
        <v>1</v>
      </c>
      <c r="AV54" s="266"/>
      <c r="AW54" s="266"/>
      <c r="AX54" s="266"/>
      <c r="AY54" s="266"/>
      <c r="AZ54" s="266">
        <v>1</v>
      </c>
      <c r="BA54" s="266"/>
      <c r="BB54" s="266">
        <f t="shared" si="51"/>
        <v>0</v>
      </c>
      <c r="BC54" s="291">
        <f t="shared" si="52"/>
        <v>0</v>
      </c>
      <c r="BD54" s="266"/>
      <c r="BE54" s="290"/>
      <c r="BF54" s="266">
        <f t="shared" si="56"/>
        <v>1</v>
      </c>
      <c r="BG54" s="266">
        <f t="shared" si="57"/>
        <v>0</v>
      </c>
      <c r="BH54" s="292">
        <f t="shared" si="53"/>
        <v>0</v>
      </c>
      <c r="BI54" s="293"/>
      <c r="BJ54" s="103"/>
      <c r="BM54" s="104"/>
      <c r="BN54" s="100"/>
      <c r="BO54" s="105"/>
      <c r="BP54" s="106"/>
      <c r="BQ54" s="100"/>
      <c r="BR54" s="105"/>
      <c r="BS54" s="106"/>
      <c r="BT54" s="100"/>
      <c r="BU54" s="105"/>
      <c r="BV54" s="107"/>
      <c r="BW54" s="100"/>
      <c r="BX54" s="108"/>
      <c r="BY54" s="109"/>
      <c r="BZ54" s="110"/>
    </row>
    <row r="55" spans="1:78" s="90" customFormat="1" ht="38.25" x14ac:dyDescent="0.25">
      <c r="A55" s="97"/>
      <c r="B55" s="81"/>
      <c r="C55" s="283" t="s">
        <v>257</v>
      </c>
      <c r="D55" s="266"/>
      <c r="E55" s="266">
        <v>11</v>
      </c>
      <c r="F55" s="294" t="s">
        <v>269</v>
      </c>
      <c r="G55" s="295" t="s">
        <v>380</v>
      </c>
      <c r="H55" s="296" t="s">
        <v>289</v>
      </c>
      <c r="I55" s="295" t="s">
        <v>203</v>
      </c>
      <c r="J55" s="295" t="s">
        <v>210</v>
      </c>
      <c r="K55" s="295" t="s">
        <v>261</v>
      </c>
      <c r="L55" s="297">
        <v>44440</v>
      </c>
      <c r="M55" s="297">
        <v>44530</v>
      </c>
      <c r="N55" s="266">
        <f t="shared" si="44"/>
        <v>0</v>
      </c>
      <c r="O55" s="287"/>
      <c r="P55" s="287"/>
      <c r="Q55" s="287"/>
      <c r="R55" s="287"/>
      <c r="S55" s="287"/>
      <c r="T55" s="287"/>
      <c r="U55" s="287">
        <f t="shared" ref="U55:U61" si="58">SUM(P55,R55,T55)</f>
        <v>0</v>
      </c>
      <c r="V55" s="288" t="str">
        <f t="shared" si="33"/>
        <v/>
      </c>
      <c r="W55" s="289"/>
      <c r="X55" s="290"/>
      <c r="Y55" s="266">
        <f t="shared" si="45"/>
        <v>0</v>
      </c>
      <c r="Z55" s="266"/>
      <c r="AA55" s="266"/>
      <c r="AB55" s="266"/>
      <c r="AC55" s="266"/>
      <c r="AD55" s="266"/>
      <c r="AE55" s="266"/>
      <c r="AF55" s="266">
        <f t="shared" si="46"/>
        <v>0</v>
      </c>
      <c r="AG55" s="291" t="str">
        <f t="shared" si="47"/>
        <v/>
      </c>
      <c r="AH55" s="284"/>
      <c r="AI55" s="290"/>
      <c r="AJ55" s="266">
        <f t="shared" si="48"/>
        <v>1</v>
      </c>
      <c r="AK55" s="266"/>
      <c r="AL55" s="266"/>
      <c r="AM55" s="266"/>
      <c r="AN55" s="266"/>
      <c r="AO55" s="266">
        <v>1</v>
      </c>
      <c r="AP55" s="266"/>
      <c r="AQ55" s="266">
        <f t="shared" si="55"/>
        <v>0</v>
      </c>
      <c r="AR55" s="291">
        <f>IFERROR(AQ55/AJ55,"")</f>
        <v>0</v>
      </c>
      <c r="AS55" s="413"/>
      <c r="AT55" s="290"/>
      <c r="AU55" s="266">
        <f t="shared" si="50"/>
        <v>0</v>
      </c>
      <c r="AV55" s="266"/>
      <c r="AW55" s="266"/>
      <c r="AX55" s="266"/>
      <c r="AY55" s="266"/>
      <c r="AZ55" s="266"/>
      <c r="BA55" s="266"/>
      <c r="BB55" s="266">
        <f t="shared" si="51"/>
        <v>0</v>
      </c>
      <c r="BC55" s="291" t="str">
        <f t="shared" si="52"/>
        <v/>
      </c>
      <c r="BD55" s="266"/>
      <c r="BE55" s="290"/>
      <c r="BF55" s="266">
        <f t="shared" si="56"/>
        <v>1</v>
      </c>
      <c r="BG55" s="266">
        <f t="shared" si="57"/>
        <v>0</v>
      </c>
      <c r="BH55" s="292">
        <f t="shared" si="53"/>
        <v>0</v>
      </c>
      <c r="BI55" s="293"/>
      <c r="BJ55" s="103"/>
      <c r="BM55" s="104"/>
      <c r="BN55" s="100" t="str">
        <f t="shared" si="36"/>
        <v/>
      </c>
      <c r="BO55" s="101"/>
      <c r="BP55" s="111" t="str">
        <f t="shared" si="37"/>
        <v/>
      </c>
      <c r="BQ55" s="100" t="str">
        <f t="shared" si="38"/>
        <v/>
      </c>
      <c r="BR55" s="101" t="str">
        <f t="shared" si="39"/>
        <v/>
      </c>
      <c r="BS55" s="111"/>
      <c r="BT55" s="100">
        <f t="shared" si="40"/>
        <v>0</v>
      </c>
      <c r="BU55" s="101"/>
      <c r="BV55" s="112" t="str">
        <f t="shared" si="41"/>
        <v/>
      </c>
      <c r="BW55" s="100" t="str">
        <f t="shared" si="42"/>
        <v/>
      </c>
      <c r="BX55" s="113"/>
      <c r="BY55" s="109">
        <f t="shared" si="43"/>
        <v>0</v>
      </c>
      <c r="BZ55" s="110">
        <f t="shared" si="54"/>
        <v>0</v>
      </c>
    </row>
    <row r="56" spans="1:78" s="90" customFormat="1" ht="108.75" customHeight="1" x14ac:dyDescent="0.25">
      <c r="A56" s="97"/>
      <c r="B56" s="81"/>
      <c r="C56" s="283" t="s">
        <v>257</v>
      </c>
      <c r="D56" s="266"/>
      <c r="E56" s="266">
        <v>12</v>
      </c>
      <c r="F56" s="284" t="s">
        <v>266</v>
      </c>
      <c r="G56" s="266" t="s">
        <v>306</v>
      </c>
      <c r="H56" s="285" t="s">
        <v>289</v>
      </c>
      <c r="I56" s="266" t="s">
        <v>203</v>
      </c>
      <c r="J56" s="266" t="s">
        <v>210</v>
      </c>
      <c r="K56" s="266" t="s">
        <v>261</v>
      </c>
      <c r="L56" s="286">
        <v>44348</v>
      </c>
      <c r="M56" s="286">
        <v>44561</v>
      </c>
      <c r="N56" s="266">
        <f t="shared" si="44"/>
        <v>0</v>
      </c>
      <c r="O56" s="287"/>
      <c r="P56" s="287"/>
      <c r="Q56" s="287"/>
      <c r="R56" s="287"/>
      <c r="S56" s="287"/>
      <c r="T56" s="287"/>
      <c r="U56" s="287">
        <f t="shared" si="58"/>
        <v>0</v>
      </c>
      <c r="V56" s="288" t="str">
        <f t="shared" si="33"/>
        <v/>
      </c>
      <c r="W56" s="289"/>
      <c r="X56" s="290"/>
      <c r="Y56" s="266">
        <f t="shared" si="45"/>
        <v>1</v>
      </c>
      <c r="Z56" s="266"/>
      <c r="AA56" s="266"/>
      <c r="AB56" s="266"/>
      <c r="AC56" s="266"/>
      <c r="AD56" s="266">
        <v>1</v>
      </c>
      <c r="AE56" s="266">
        <v>1</v>
      </c>
      <c r="AF56" s="266">
        <f t="shared" si="46"/>
        <v>1</v>
      </c>
      <c r="AG56" s="291">
        <f t="shared" si="47"/>
        <v>1</v>
      </c>
      <c r="AH56" s="284" t="s">
        <v>490</v>
      </c>
      <c r="AI56" s="290" t="s">
        <v>460</v>
      </c>
      <c r="AJ56" s="266">
        <f t="shared" si="48"/>
        <v>0</v>
      </c>
      <c r="AK56" s="266"/>
      <c r="AL56" s="266"/>
      <c r="AM56" s="266"/>
      <c r="AN56" s="266"/>
      <c r="AO56" s="266"/>
      <c r="AP56" s="266"/>
      <c r="AQ56" s="266">
        <f t="shared" si="55"/>
        <v>0</v>
      </c>
      <c r="AR56" s="291" t="str">
        <f t="shared" si="49"/>
        <v/>
      </c>
      <c r="AS56" s="284"/>
      <c r="AT56" s="290"/>
      <c r="AU56" s="266">
        <f t="shared" si="50"/>
        <v>1</v>
      </c>
      <c r="AV56" s="266"/>
      <c r="AW56" s="266"/>
      <c r="AX56" s="266"/>
      <c r="AY56" s="266"/>
      <c r="AZ56" s="266">
        <v>1</v>
      </c>
      <c r="BA56" s="266"/>
      <c r="BB56" s="266">
        <f t="shared" si="51"/>
        <v>0</v>
      </c>
      <c r="BC56" s="291">
        <f t="shared" si="52"/>
        <v>0</v>
      </c>
      <c r="BD56" s="266"/>
      <c r="BE56" s="290"/>
      <c r="BF56" s="266">
        <f t="shared" si="56"/>
        <v>2</v>
      </c>
      <c r="BG56" s="266">
        <f t="shared" si="57"/>
        <v>1</v>
      </c>
      <c r="BH56" s="292">
        <f t="shared" si="53"/>
        <v>0.5</v>
      </c>
      <c r="BI56" s="293"/>
      <c r="BJ56" s="103"/>
      <c r="BM56" s="104"/>
      <c r="BN56" s="100" t="str">
        <f t="shared" si="36"/>
        <v/>
      </c>
      <c r="BO56" s="101"/>
      <c r="BP56" s="111" t="str">
        <f t="shared" si="37"/>
        <v/>
      </c>
      <c r="BQ56" s="100" t="str">
        <f t="shared" si="38"/>
        <v/>
      </c>
      <c r="BR56" s="101" t="str">
        <f t="shared" si="39"/>
        <v/>
      </c>
      <c r="BS56" s="111"/>
      <c r="BT56" s="100" t="str">
        <f t="shared" si="40"/>
        <v/>
      </c>
      <c r="BU56" s="101"/>
      <c r="BV56" s="112">
        <f t="shared" si="41"/>
        <v>0</v>
      </c>
      <c r="BW56" s="100">
        <f t="shared" si="42"/>
        <v>0</v>
      </c>
      <c r="BX56" s="113"/>
      <c r="BY56" s="109">
        <f t="shared" si="43"/>
        <v>0</v>
      </c>
      <c r="BZ56" s="110">
        <f t="shared" si="54"/>
        <v>0</v>
      </c>
    </row>
    <row r="57" spans="1:78" s="90" customFormat="1" ht="72" customHeight="1" x14ac:dyDescent="0.25">
      <c r="A57" s="97"/>
      <c r="B57" s="81"/>
      <c r="C57" s="283" t="s">
        <v>257</v>
      </c>
      <c r="D57" s="266"/>
      <c r="E57" s="266">
        <v>13</v>
      </c>
      <c r="F57" s="294" t="s">
        <v>267</v>
      </c>
      <c r="G57" s="295" t="s">
        <v>307</v>
      </c>
      <c r="H57" s="296" t="s">
        <v>289</v>
      </c>
      <c r="I57" s="295" t="s">
        <v>203</v>
      </c>
      <c r="J57" s="295" t="s">
        <v>210</v>
      </c>
      <c r="K57" s="295" t="s">
        <v>261</v>
      </c>
      <c r="L57" s="297">
        <v>44228</v>
      </c>
      <c r="M57" s="297">
        <v>44408</v>
      </c>
      <c r="N57" s="266">
        <f t="shared" si="44"/>
        <v>0</v>
      </c>
      <c r="O57" s="287"/>
      <c r="P57" s="287"/>
      <c r="Q57" s="287"/>
      <c r="R57" s="287"/>
      <c r="S57" s="287"/>
      <c r="T57" s="287"/>
      <c r="U57" s="287">
        <f t="shared" si="58"/>
        <v>0</v>
      </c>
      <c r="V57" s="288" t="str">
        <f t="shared" si="33"/>
        <v/>
      </c>
      <c r="W57" s="289"/>
      <c r="X57" s="290"/>
      <c r="Y57" s="266">
        <f t="shared" si="45"/>
        <v>0</v>
      </c>
      <c r="Z57" s="266"/>
      <c r="AA57" s="266"/>
      <c r="AB57" s="266"/>
      <c r="AC57" s="266"/>
      <c r="AD57" s="266"/>
      <c r="AE57" s="266"/>
      <c r="AF57" s="266">
        <f t="shared" si="46"/>
        <v>0</v>
      </c>
      <c r="AG57" s="291" t="str">
        <f t="shared" si="47"/>
        <v/>
      </c>
      <c r="AH57" s="284"/>
      <c r="AI57" s="290"/>
      <c r="AJ57" s="266">
        <f t="shared" si="48"/>
        <v>1</v>
      </c>
      <c r="AK57" s="266">
        <v>1</v>
      </c>
      <c r="AL57" s="266">
        <v>1</v>
      </c>
      <c r="AM57" s="266"/>
      <c r="AN57" s="266"/>
      <c r="AO57" s="266"/>
      <c r="AP57" s="266"/>
      <c r="AQ57" s="266">
        <f t="shared" si="55"/>
        <v>1</v>
      </c>
      <c r="AR57" s="291">
        <f t="shared" si="49"/>
        <v>1</v>
      </c>
      <c r="AS57" s="284" t="s">
        <v>540</v>
      </c>
      <c r="AT57" s="290" t="s">
        <v>460</v>
      </c>
      <c r="AU57" s="266">
        <f t="shared" si="50"/>
        <v>0</v>
      </c>
      <c r="AV57" s="266"/>
      <c r="AW57" s="266"/>
      <c r="AX57" s="266"/>
      <c r="AY57" s="266"/>
      <c r="AZ57" s="266"/>
      <c r="BA57" s="266"/>
      <c r="BB57" s="266">
        <f t="shared" si="51"/>
        <v>0</v>
      </c>
      <c r="BC57" s="291" t="str">
        <f t="shared" si="52"/>
        <v/>
      </c>
      <c r="BD57" s="266"/>
      <c r="BE57" s="290"/>
      <c r="BF57" s="266">
        <f t="shared" si="56"/>
        <v>1</v>
      </c>
      <c r="BG57" s="266">
        <f t="shared" si="57"/>
        <v>1</v>
      </c>
      <c r="BH57" s="292">
        <f t="shared" si="53"/>
        <v>1</v>
      </c>
      <c r="BI57" s="293"/>
      <c r="BJ57" s="103"/>
      <c r="BM57" s="104"/>
      <c r="BN57" s="100" t="str">
        <f t="shared" si="36"/>
        <v/>
      </c>
      <c r="BO57" s="105"/>
      <c r="BP57" s="106" t="str">
        <f t="shared" si="37"/>
        <v/>
      </c>
      <c r="BQ57" s="100" t="str">
        <f t="shared" si="38"/>
        <v/>
      </c>
      <c r="BR57" s="105" t="str">
        <f t="shared" si="39"/>
        <v/>
      </c>
      <c r="BS57" s="106"/>
      <c r="BT57" s="100">
        <f t="shared" si="40"/>
        <v>0</v>
      </c>
      <c r="BU57" s="105"/>
      <c r="BV57" s="107" t="str">
        <f t="shared" si="41"/>
        <v/>
      </c>
      <c r="BW57" s="100" t="str">
        <f t="shared" si="42"/>
        <v/>
      </c>
      <c r="BX57" s="108"/>
      <c r="BY57" s="109">
        <f t="shared" si="43"/>
        <v>0</v>
      </c>
      <c r="BZ57" s="110">
        <f t="shared" si="54"/>
        <v>0</v>
      </c>
    </row>
    <row r="58" spans="1:78" s="90" customFormat="1" ht="38.25" x14ac:dyDescent="0.25">
      <c r="A58" s="97"/>
      <c r="B58" s="81"/>
      <c r="C58" s="283" t="s">
        <v>257</v>
      </c>
      <c r="D58" s="266"/>
      <c r="E58" s="266">
        <v>14</v>
      </c>
      <c r="F58" s="284" t="s">
        <v>270</v>
      </c>
      <c r="G58" s="266" t="s">
        <v>309</v>
      </c>
      <c r="H58" s="285" t="s">
        <v>289</v>
      </c>
      <c r="I58" s="266" t="s">
        <v>203</v>
      </c>
      <c r="J58" s="266" t="s">
        <v>210</v>
      </c>
      <c r="K58" s="266" t="s">
        <v>261</v>
      </c>
      <c r="L58" s="286">
        <v>44440</v>
      </c>
      <c r="M58" s="286">
        <v>44469</v>
      </c>
      <c r="N58" s="266">
        <f t="shared" si="44"/>
        <v>0</v>
      </c>
      <c r="O58" s="287"/>
      <c r="P58" s="287"/>
      <c r="Q58" s="287"/>
      <c r="R58" s="287"/>
      <c r="S58" s="287"/>
      <c r="T58" s="287"/>
      <c r="U58" s="287">
        <f t="shared" si="58"/>
        <v>0</v>
      </c>
      <c r="V58" s="288" t="str">
        <f t="shared" si="33"/>
        <v/>
      </c>
      <c r="W58" s="289"/>
      <c r="X58" s="290"/>
      <c r="Y58" s="266">
        <f t="shared" si="45"/>
        <v>0</v>
      </c>
      <c r="Z58" s="266"/>
      <c r="AA58" s="266"/>
      <c r="AB58" s="266"/>
      <c r="AC58" s="266"/>
      <c r="AD58" s="266"/>
      <c r="AE58" s="266"/>
      <c r="AF58" s="266">
        <f t="shared" si="46"/>
        <v>0</v>
      </c>
      <c r="AG58" s="291" t="str">
        <f t="shared" si="47"/>
        <v/>
      </c>
      <c r="AH58" s="284"/>
      <c r="AI58" s="290"/>
      <c r="AJ58" s="266">
        <f t="shared" si="48"/>
        <v>1</v>
      </c>
      <c r="AK58" s="266"/>
      <c r="AL58" s="266"/>
      <c r="AM58" s="266"/>
      <c r="AN58" s="266"/>
      <c r="AO58" s="266">
        <v>1</v>
      </c>
      <c r="AP58" s="266">
        <v>1</v>
      </c>
      <c r="AQ58" s="266">
        <f t="shared" si="55"/>
        <v>1</v>
      </c>
      <c r="AR58" s="291">
        <f t="shared" si="49"/>
        <v>1</v>
      </c>
      <c r="AS58" s="284" t="s">
        <v>541</v>
      </c>
      <c r="AT58" s="290" t="s">
        <v>460</v>
      </c>
      <c r="AU58" s="266">
        <f t="shared" si="50"/>
        <v>0</v>
      </c>
      <c r="AV58" s="266"/>
      <c r="AW58" s="266"/>
      <c r="AX58" s="266"/>
      <c r="AY58" s="266"/>
      <c r="AZ58" s="266"/>
      <c r="BA58" s="266"/>
      <c r="BB58" s="266">
        <f t="shared" si="51"/>
        <v>0</v>
      </c>
      <c r="BC58" s="291" t="str">
        <f t="shared" si="52"/>
        <v/>
      </c>
      <c r="BD58" s="266"/>
      <c r="BE58" s="290"/>
      <c r="BF58" s="266">
        <f t="shared" si="56"/>
        <v>1</v>
      </c>
      <c r="BG58" s="266">
        <f t="shared" si="57"/>
        <v>1</v>
      </c>
      <c r="BH58" s="292">
        <f t="shared" si="53"/>
        <v>1</v>
      </c>
      <c r="BI58" s="293"/>
      <c r="BJ58" s="103"/>
      <c r="BM58" s="104"/>
      <c r="BN58" s="100"/>
      <c r="BO58" s="105"/>
      <c r="BP58" s="106"/>
      <c r="BQ58" s="100"/>
      <c r="BR58" s="105"/>
      <c r="BS58" s="106"/>
      <c r="BT58" s="100"/>
      <c r="BU58" s="105"/>
      <c r="BV58" s="107"/>
      <c r="BW58" s="100"/>
      <c r="BX58" s="108"/>
      <c r="BY58" s="109"/>
      <c r="BZ58" s="110"/>
    </row>
    <row r="59" spans="1:78" s="90" customFormat="1" ht="38.25" x14ac:dyDescent="0.25">
      <c r="A59" s="97"/>
      <c r="B59" s="81"/>
      <c r="C59" s="283" t="s">
        <v>257</v>
      </c>
      <c r="D59" s="266"/>
      <c r="E59" s="266">
        <v>15</v>
      </c>
      <c r="F59" s="284" t="s">
        <v>271</v>
      </c>
      <c r="G59" s="266" t="s">
        <v>310</v>
      </c>
      <c r="H59" s="285" t="s">
        <v>289</v>
      </c>
      <c r="I59" s="266" t="s">
        <v>203</v>
      </c>
      <c r="J59" s="266" t="s">
        <v>210</v>
      </c>
      <c r="K59" s="266" t="s">
        <v>261</v>
      </c>
      <c r="L59" s="286">
        <v>44287</v>
      </c>
      <c r="M59" s="286">
        <v>44530</v>
      </c>
      <c r="N59" s="266">
        <f t="shared" si="44"/>
        <v>0</v>
      </c>
      <c r="O59" s="287"/>
      <c r="P59" s="287"/>
      <c r="Q59" s="287"/>
      <c r="R59" s="287"/>
      <c r="S59" s="287"/>
      <c r="T59" s="287"/>
      <c r="U59" s="287">
        <f t="shared" si="58"/>
        <v>0</v>
      </c>
      <c r="V59" s="288" t="str">
        <f t="shared" si="33"/>
        <v/>
      </c>
      <c r="W59" s="289"/>
      <c r="X59" s="290"/>
      <c r="Y59" s="266">
        <f t="shared" si="45"/>
        <v>1</v>
      </c>
      <c r="Z59" s="266"/>
      <c r="AA59" s="266"/>
      <c r="AB59" s="266"/>
      <c r="AC59" s="266"/>
      <c r="AD59" s="266">
        <v>1</v>
      </c>
      <c r="AE59" s="266"/>
      <c r="AF59" s="266">
        <f t="shared" si="46"/>
        <v>0</v>
      </c>
      <c r="AG59" s="291">
        <f t="shared" si="47"/>
        <v>0</v>
      </c>
      <c r="AH59" s="284"/>
      <c r="AI59" s="290" t="s">
        <v>488</v>
      </c>
      <c r="AJ59" s="266">
        <f t="shared" si="48"/>
        <v>0</v>
      </c>
      <c r="AK59" s="266"/>
      <c r="AL59" s="266"/>
      <c r="AM59" s="266"/>
      <c r="AN59" s="266"/>
      <c r="AO59" s="266"/>
      <c r="AP59" s="266"/>
      <c r="AQ59" s="266">
        <f t="shared" si="55"/>
        <v>0</v>
      </c>
      <c r="AR59" s="291" t="str">
        <f t="shared" si="49"/>
        <v/>
      </c>
      <c r="AS59" s="284"/>
      <c r="AT59" s="290"/>
      <c r="AU59" s="266">
        <f t="shared" si="50"/>
        <v>1</v>
      </c>
      <c r="AV59" s="266"/>
      <c r="AW59" s="266"/>
      <c r="AX59" s="266">
        <v>1</v>
      </c>
      <c r="AY59" s="266"/>
      <c r="AZ59" s="266"/>
      <c r="BA59" s="266"/>
      <c r="BB59" s="266">
        <f t="shared" si="51"/>
        <v>0</v>
      </c>
      <c r="BC59" s="291">
        <f t="shared" si="52"/>
        <v>0</v>
      </c>
      <c r="BD59" s="266"/>
      <c r="BE59" s="290"/>
      <c r="BF59" s="266">
        <f t="shared" si="56"/>
        <v>2</v>
      </c>
      <c r="BG59" s="266">
        <f t="shared" si="57"/>
        <v>0</v>
      </c>
      <c r="BH59" s="292">
        <f t="shared" si="53"/>
        <v>0</v>
      </c>
      <c r="BI59" s="293"/>
      <c r="BJ59" s="103"/>
      <c r="BM59" s="104"/>
      <c r="BN59" s="100"/>
      <c r="BO59" s="105"/>
      <c r="BP59" s="106"/>
      <c r="BQ59" s="100"/>
      <c r="BR59" s="105"/>
      <c r="BS59" s="106"/>
      <c r="BT59" s="100"/>
      <c r="BU59" s="105"/>
      <c r="BV59" s="107"/>
      <c r="BW59" s="100"/>
      <c r="BX59" s="108"/>
      <c r="BY59" s="109"/>
      <c r="BZ59" s="110"/>
    </row>
    <row r="60" spans="1:78" s="90" customFormat="1" ht="25.5" x14ac:dyDescent="0.25">
      <c r="A60" s="97"/>
      <c r="B60" s="81"/>
      <c r="C60" s="283" t="s">
        <v>257</v>
      </c>
      <c r="D60" s="266"/>
      <c r="E60" s="266">
        <v>16</v>
      </c>
      <c r="F60" s="284" t="s">
        <v>272</v>
      </c>
      <c r="G60" s="266" t="s">
        <v>398</v>
      </c>
      <c r="H60" s="285" t="s">
        <v>289</v>
      </c>
      <c r="I60" s="266" t="s">
        <v>203</v>
      </c>
      <c r="J60" s="266" t="s">
        <v>210</v>
      </c>
      <c r="K60" s="266" t="s">
        <v>261</v>
      </c>
      <c r="L60" s="286">
        <v>44531</v>
      </c>
      <c r="M60" s="286">
        <v>44561</v>
      </c>
      <c r="N60" s="266">
        <f t="shared" si="44"/>
        <v>0</v>
      </c>
      <c r="O60" s="287"/>
      <c r="P60" s="287"/>
      <c r="Q60" s="287"/>
      <c r="R60" s="287"/>
      <c r="S60" s="287"/>
      <c r="T60" s="287"/>
      <c r="U60" s="287">
        <f t="shared" si="58"/>
        <v>0</v>
      </c>
      <c r="V60" s="288" t="str">
        <f t="shared" si="33"/>
        <v/>
      </c>
      <c r="W60" s="289"/>
      <c r="X60" s="290"/>
      <c r="Y60" s="266">
        <f t="shared" si="45"/>
        <v>0</v>
      </c>
      <c r="Z60" s="266"/>
      <c r="AA60" s="266"/>
      <c r="AB60" s="266"/>
      <c r="AC60" s="266"/>
      <c r="AD60" s="266"/>
      <c r="AE60" s="266"/>
      <c r="AF60" s="266">
        <f t="shared" si="46"/>
        <v>0</v>
      </c>
      <c r="AG60" s="291" t="str">
        <f t="shared" si="47"/>
        <v/>
      </c>
      <c r="AH60" s="284"/>
      <c r="AI60" s="290"/>
      <c r="AJ60" s="266">
        <f t="shared" si="48"/>
        <v>0</v>
      </c>
      <c r="AK60" s="266"/>
      <c r="AL60" s="266"/>
      <c r="AM60" s="266"/>
      <c r="AN60" s="266"/>
      <c r="AO60" s="266"/>
      <c r="AP60" s="266"/>
      <c r="AQ60" s="266">
        <f t="shared" si="55"/>
        <v>0</v>
      </c>
      <c r="AR60" s="291" t="str">
        <f t="shared" si="49"/>
        <v/>
      </c>
      <c r="AS60" s="284"/>
      <c r="AT60" s="290"/>
      <c r="AU60" s="266">
        <f t="shared" si="50"/>
        <v>1</v>
      </c>
      <c r="AV60" s="266"/>
      <c r="AW60" s="266"/>
      <c r="AX60" s="266"/>
      <c r="AY60" s="266"/>
      <c r="AZ60" s="266">
        <v>1</v>
      </c>
      <c r="BA60" s="266"/>
      <c r="BB60" s="266">
        <f t="shared" si="51"/>
        <v>0</v>
      </c>
      <c r="BC60" s="291">
        <f t="shared" si="52"/>
        <v>0</v>
      </c>
      <c r="BD60" s="266"/>
      <c r="BE60" s="290"/>
      <c r="BF60" s="266">
        <f t="shared" si="56"/>
        <v>1</v>
      </c>
      <c r="BG60" s="266">
        <f t="shared" si="57"/>
        <v>0</v>
      </c>
      <c r="BH60" s="292">
        <f t="shared" si="53"/>
        <v>0</v>
      </c>
      <c r="BI60" s="293"/>
      <c r="BJ60" s="103"/>
      <c r="BM60" s="104"/>
      <c r="BN60" s="100"/>
      <c r="BO60" s="105"/>
      <c r="BP60" s="106"/>
      <c r="BQ60" s="100"/>
      <c r="BR60" s="105"/>
      <c r="BS60" s="106"/>
      <c r="BT60" s="100"/>
      <c r="BU60" s="105"/>
      <c r="BV60" s="107"/>
      <c r="BW60" s="100"/>
      <c r="BX60" s="108"/>
      <c r="BY60" s="109"/>
      <c r="BZ60" s="110"/>
    </row>
    <row r="61" spans="1:78" s="90" customFormat="1" ht="25.5" x14ac:dyDescent="0.25">
      <c r="A61" s="97"/>
      <c r="B61" s="81"/>
      <c r="C61" s="298" t="s">
        <v>182</v>
      </c>
      <c r="D61" s="299"/>
      <c r="E61" s="266">
        <v>17</v>
      </c>
      <c r="F61" s="299" t="s">
        <v>527</v>
      </c>
      <c r="G61" s="266" t="s">
        <v>528</v>
      </c>
      <c r="H61" s="285" t="s">
        <v>289</v>
      </c>
      <c r="I61" s="266" t="s">
        <v>203</v>
      </c>
      <c r="J61" s="266" t="s">
        <v>210</v>
      </c>
      <c r="K61" s="266" t="s">
        <v>261</v>
      </c>
      <c r="L61" s="411">
        <v>44470</v>
      </c>
      <c r="M61" s="286">
        <v>44530</v>
      </c>
      <c r="N61" s="266">
        <f t="shared" ref="N61" si="59">SUM(O61,Q61,S61)</f>
        <v>0</v>
      </c>
      <c r="O61" s="287"/>
      <c r="P61" s="287"/>
      <c r="Q61" s="287"/>
      <c r="R61" s="287"/>
      <c r="S61" s="287"/>
      <c r="T61" s="287"/>
      <c r="U61" s="287">
        <f t="shared" si="58"/>
        <v>0</v>
      </c>
      <c r="V61" s="288" t="str">
        <f t="shared" si="33"/>
        <v/>
      </c>
      <c r="W61" s="289"/>
      <c r="X61" s="290"/>
      <c r="Y61" s="266">
        <f t="shared" si="45"/>
        <v>0</v>
      </c>
      <c r="Z61" s="266"/>
      <c r="AA61" s="266"/>
      <c r="AB61" s="266"/>
      <c r="AC61" s="266"/>
      <c r="AD61" s="266"/>
      <c r="AE61" s="266"/>
      <c r="AF61" s="266">
        <f t="shared" si="46"/>
        <v>0</v>
      </c>
      <c r="AG61" s="291" t="str">
        <f t="shared" ref="AG61:AG62" si="60">IFERROR(AF61/Y61,"")</f>
        <v/>
      </c>
      <c r="AH61" s="284"/>
      <c r="AI61" s="290"/>
      <c r="AJ61" s="266">
        <f t="shared" ref="AJ61" si="61">SUM(AK61,AM61,AO61)</f>
        <v>0</v>
      </c>
      <c r="AK61" s="266"/>
      <c r="AL61" s="266"/>
      <c r="AM61" s="266"/>
      <c r="AN61" s="266"/>
      <c r="AO61" s="266"/>
      <c r="AP61" s="266"/>
      <c r="AQ61" s="266">
        <f t="shared" si="55"/>
        <v>0</v>
      </c>
      <c r="AR61" s="291" t="str">
        <f t="shared" ref="AR61:AR62" si="62">IFERROR(AQ61/AJ61,"")</f>
        <v/>
      </c>
      <c r="AS61" s="284"/>
      <c r="AT61" s="290"/>
      <c r="AU61" s="266">
        <f t="shared" ref="AU61" si="63">SUM(AV61,AX61,AZ61)</f>
        <v>1</v>
      </c>
      <c r="AV61" s="266"/>
      <c r="AW61" s="266"/>
      <c r="AX61" s="266">
        <v>1</v>
      </c>
      <c r="AY61" s="266"/>
      <c r="AZ61" s="266"/>
      <c r="BA61" s="266"/>
      <c r="BB61" s="266">
        <f t="shared" si="51"/>
        <v>0</v>
      </c>
      <c r="BC61" s="291">
        <f t="shared" si="52"/>
        <v>0</v>
      </c>
      <c r="BD61" s="266"/>
      <c r="BE61" s="290"/>
      <c r="BF61" s="266">
        <f t="shared" si="56"/>
        <v>1</v>
      </c>
      <c r="BG61" s="266">
        <f t="shared" si="57"/>
        <v>0</v>
      </c>
      <c r="BH61" s="292">
        <f t="shared" si="53"/>
        <v>0</v>
      </c>
      <c r="BI61" s="293"/>
      <c r="BJ61" s="103"/>
      <c r="BM61" s="104"/>
      <c r="BN61" s="100" t="str">
        <f t="shared" si="36"/>
        <v/>
      </c>
      <c r="BO61" s="105"/>
      <c r="BP61" s="106" t="str">
        <f t="shared" si="37"/>
        <v/>
      </c>
      <c r="BQ61" s="100" t="str">
        <f t="shared" si="38"/>
        <v/>
      </c>
      <c r="BR61" s="105" t="str">
        <f t="shared" si="39"/>
        <v/>
      </c>
      <c r="BS61" s="106"/>
      <c r="BT61" s="100" t="str">
        <f t="shared" si="40"/>
        <v/>
      </c>
      <c r="BU61" s="105"/>
      <c r="BV61" s="107" t="str">
        <f t="shared" si="41"/>
        <v/>
      </c>
      <c r="BW61" s="100" t="str">
        <f t="shared" si="42"/>
        <v/>
      </c>
      <c r="BX61" s="108"/>
      <c r="BY61" s="109">
        <f t="shared" si="43"/>
        <v>0</v>
      </c>
      <c r="BZ61" s="110">
        <f t="shared" si="54"/>
        <v>0</v>
      </c>
    </row>
    <row r="62" spans="1:78" ht="33" customHeight="1" thickBot="1" x14ac:dyDescent="0.3">
      <c r="A62" s="37"/>
      <c r="B62" s="70"/>
      <c r="C62" s="300"/>
      <c r="D62" s="301"/>
      <c r="E62" s="301"/>
      <c r="F62" s="302" t="s">
        <v>167</v>
      </c>
      <c r="G62" s="303"/>
      <c r="H62" s="304"/>
      <c r="I62" s="303"/>
      <c r="J62" s="303"/>
      <c r="K62" s="303"/>
      <c r="L62" s="305"/>
      <c r="M62" s="305"/>
      <c r="N62" s="303"/>
      <c r="O62" s="306"/>
      <c r="P62" s="306"/>
      <c r="Q62" s="306"/>
      <c r="R62" s="306"/>
      <c r="S62" s="306"/>
      <c r="T62" s="306"/>
      <c r="U62" s="306"/>
      <c r="V62" s="307" t="str">
        <f t="shared" si="33"/>
        <v/>
      </c>
      <c r="W62" s="308"/>
      <c r="X62" s="309"/>
      <c r="Y62" s="303"/>
      <c r="Z62" s="303"/>
      <c r="AA62" s="303"/>
      <c r="AB62" s="303"/>
      <c r="AC62" s="303"/>
      <c r="AD62" s="303"/>
      <c r="AE62" s="303"/>
      <c r="AF62" s="303"/>
      <c r="AG62" s="310" t="str">
        <f t="shared" si="60"/>
        <v/>
      </c>
      <c r="AH62" s="311"/>
      <c r="AI62" s="309"/>
      <c r="AJ62" s="303"/>
      <c r="AK62" s="303"/>
      <c r="AL62" s="303"/>
      <c r="AM62" s="303"/>
      <c r="AN62" s="303"/>
      <c r="AO62" s="303"/>
      <c r="AP62" s="303"/>
      <c r="AQ62" s="303"/>
      <c r="AR62" s="310" t="str">
        <f t="shared" si="62"/>
        <v/>
      </c>
      <c r="AS62" s="312"/>
      <c r="AT62" s="309"/>
      <c r="AU62" s="303"/>
      <c r="AV62" s="303"/>
      <c r="AW62" s="303"/>
      <c r="AX62" s="303"/>
      <c r="AY62" s="303"/>
      <c r="AZ62" s="303"/>
      <c r="BA62" s="303"/>
      <c r="BB62" s="303"/>
      <c r="BC62" s="310" t="str">
        <f t="shared" ref="BC62" si="64">IFERROR(BB62/AU62,"")</f>
        <v/>
      </c>
      <c r="BD62" s="303"/>
      <c r="BE62" s="309"/>
      <c r="BF62" s="313">
        <f>+SUM(N62,Y62,AJ62,AU62)</f>
        <v>0</v>
      </c>
      <c r="BG62" s="313">
        <f t="shared" si="57"/>
        <v>0</v>
      </c>
      <c r="BH62" s="314" t="str">
        <f t="shared" ref="BH62" si="65">IFERROR(BG62/BF62,"")</f>
        <v/>
      </c>
      <c r="BI62" s="315"/>
      <c r="BJ62" s="44"/>
      <c r="BM62" s="62"/>
      <c r="BN62" s="38" t="str">
        <f t="shared" si="36"/>
        <v/>
      </c>
      <c r="BO62" s="39"/>
      <c r="BP62" s="40" t="str">
        <f t="shared" si="37"/>
        <v/>
      </c>
      <c r="BQ62" s="38" t="str">
        <f t="shared" si="38"/>
        <v/>
      </c>
      <c r="BR62" s="39" t="str">
        <f t="shared" si="39"/>
        <v/>
      </c>
      <c r="BS62" s="40"/>
      <c r="BT62" s="38" t="str">
        <f t="shared" si="40"/>
        <v/>
      </c>
      <c r="BU62" s="39"/>
      <c r="BV62" s="41" t="str">
        <f t="shared" si="41"/>
        <v/>
      </c>
      <c r="BW62" s="38" t="str">
        <f t="shared" si="42"/>
        <v/>
      </c>
      <c r="BX62" s="42"/>
      <c r="BY62" s="43"/>
      <c r="BZ62" s="63" t="str">
        <f t="shared" si="54"/>
        <v/>
      </c>
    </row>
    <row r="63" spans="1:78" ht="16.5" thickBot="1" x14ac:dyDescent="0.3">
      <c r="A63" s="14"/>
      <c r="B63" s="70"/>
      <c r="C63" s="117"/>
      <c r="D63" s="117"/>
      <c r="E63" s="117"/>
      <c r="F63" s="117"/>
      <c r="G63" s="117"/>
      <c r="H63" s="128"/>
      <c r="I63" s="117"/>
      <c r="J63" s="117"/>
      <c r="K63" s="117"/>
      <c r="L63" s="117"/>
      <c r="M63" s="117"/>
      <c r="N63" s="117"/>
      <c r="O63" s="117"/>
      <c r="P63" s="117"/>
      <c r="Q63" s="117"/>
      <c r="R63" s="117"/>
      <c r="S63" s="117"/>
      <c r="T63" s="117"/>
      <c r="U63" s="129"/>
      <c r="V63" s="129"/>
      <c r="W63" s="117"/>
      <c r="X63" s="117"/>
      <c r="Y63" s="117"/>
      <c r="Z63" s="130"/>
      <c r="AA63" s="130"/>
      <c r="AB63" s="130"/>
      <c r="AC63" s="130"/>
      <c r="AD63" s="130"/>
      <c r="AE63" s="130"/>
      <c r="AF63" s="129"/>
      <c r="AG63" s="129"/>
      <c r="AH63" s="131"/>
      <c r="AI63" s="117"/>
      <c r="AJ63" s="131"/>
      <c r="AK63" s="132"/>
      <c r="AL63" s="132"/>
      <c r="AM63" s="132"/>
      <c r="AN63" s="132"/>
      <c r="AO63" s="132"/>
      <c r="AP63" s="132"/>
      <c r="AQ63" s="129"/>
      <c r="AR63" s="129"/>
      <c r="AS63" s="131"/>
      <c r="AT63" s="117"/>
      <c r="AU63" s="131"/>
      <c r="AV63" s="132"/>
      <c r="AW63" s="132"/>
      <c r="AX63" s="132"/>
      <c r="AY63" s="132"/>
      <c r="AZ63" s="132"/>
      <c r="BA63" s="132"/>
      <c r="BB63" s="129"/>
      <c r="BC63" s="129"/>
      <c r="BD63" s="131"/>
      <c r="BE63" s="117"/>
      <c r="BF63" s="131"/>
      <c r="BG63" s="131"/>
      <c r="BH63" s="131"/>
      <c r="BI63" s="133"/>
      <c r="BJ63" s="15"/>
      <c r="BM63" s="46"/>
      <c r="BN63" s="46"/>
      <c r="BO63" s="46"/>
      <c r="BP63" s="46"/>
      <c r="BQ63" s="46"/>
      <c r="BR63" s="46"/>
      <c r="BS63" s="46"/>
      <c r="BT63" s="46"/>
      <c r="BU63" s="46"/>
      <c r="BV63" s="46"/>
      <c r="BW63" s="46"/>
      <c r="BX63" s="46"/>
      <c r="BY63" s="46"/>
      <c r="BZ63" s="46"/>
    </row>
    <row r="64" spans="1:78" s="167" customFormat="1" ht="12.75" customHeight="1" x14ac:dyDescent="0.2">
      <c r="A64" s="10"/>
      <c r="B64" s="166"/>
      <c r="C64" s="453" t="s">
        <v>230</v>
      </c>
      <c r="D64" s="454"/>
      <c r="E64" s="454"/>
      <c r="F64" s="455"/>
      <c r="G64" s="456" t="s">
        <v>124</v>
      </c>
      <c r="H64" s="457"/>
      <c r="I64" s="457"/>
      <c r="J64" s="457"/>
      <c r="K64" s="457"/>
      <c r="L64" s="457"/>
      <c r="M64" s="458"/>
      <c r="N64" s="506" t="s">
        <v>100</v>
      </c>
      <c r="O64" s="507"/>
      <c r="P64" s="507"/>
      <c r="Q64" s="507"/>
      <c r="R64" s="507"/>
      <c r="S64" s="507"/>
      <c r="T64" s="507"/>
      <c r="U64" s="507"/>
      <c r="V64" s="507"/>
      <c r="W64" s="507"/>
      <c r="X64" s="508"/>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12"/>
      <c r="BH64" s="12"/>
      <c r="BI64" s="13"/>
      <c r="BJ64" s="11"/>
      <c r="BM64" s="166"/>
      <c r="BN64" s="166"/>
      <c r="BO64" s="166"/>
      <c r="BP64" s="166"/>
      <c r="BQ64" s="166"/>
      <c r="BR64" s="166"/>
      <c r="BS64" s="166"/>
      <c r="BT64" s="166"/>
      <c r="BU64" s="166"/>
      <c r="BV64" s="166"/>
      <c r="BW64" s="166"/>
      <c r="BX64" s="166"/>
      <c r="BY64" s="166"/>
      <c r="BZ64" s="12"/>
    </row>
    <row r="65" spans="1:78" ht="36.75" customHeight="1" thickBot="1" x14ac:dyDescent="0.3">
      <c r="A65" s="24"/>
      <c r="B65" s="70"/>
      <c r="C65" s="428" t="s">
        <v>87</v>
      </c>
      <c r="D65" s="429"/>
      <c r="E65" s="429"/>
      <c r="F65" s="430"/>
      <c r="G65" s="431" t="str">
        <f>+VLOOKUP(G64,LISTAS!$H$3:$I$10,2,FALSE)</f>
        <v>Proyecto 7597 - Fortalecer la capacidad administrativa para el desarrollo de la gestión institucional</v>
      </c>
      <c r="H65" s="432"/>
      <c r="I65" s="432"/>
      <c r="J65" s="432"/>
      <c r="K65" s="432"/>
      <c r="L65" s="432"/>
      <c r="M65" s="433"/>
      <c r="N65" s="515" t="s">
        <v>93</v>
      </c>
      <c r="O65" s="516"/>
      <c r="P65" s="516"/>
      <c r="Q65" s="516"/>
      <c r="R65" s="517"/>
      <c r="S65" s="518" t="s">
        <v>94</v>
      </c>
      <c r="T65" s="516"/>
      <c r="U65" s="516"/>
      <c r="V65" s="517"/>
      <c r="W65" s="199" t="s">
        <v>95</v>
      </c>
      <c r="X65" s="173" t="s">
        <v>96</v>
      </c>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24"/>
      <c r="BI65" s="24"/>
      <c r="BM65" s="64">
        <f>SUM(BM69:BM84)</f>
        <v>0</v>
      </c>
      <c r="BN65" s="64"/>
      <c r="BO65" s="64"/>
      <c r="BP65" s="64">
        <f>SUM(BP69:BP84)</f>
        <v>0</v>
      </c>
      <c r="BQ65" s="64"/>
      <c r="BR65" s="64"/>
      <c r="BS65" s="64">
        <f>SUM(BS69:BS84)</f>
        <v>0</v>
      </c>
      <c r="BT65" s="64"/>
      <c r="BU65" s="64"/>
      <c r="BV65" s="64">
        <f>SUM(BV69:BV84)</f>
        <v>0</v>
      </c>
      <c r="BW65" s="64"/>
      <c r="BX65" s="64"/>
      <c r="BY65" s="64">
        <f>SUM(BY69:BY84)</f>
        <v>0</v>
      </c>
      <c r="BZ65" s="64"/>
    </row>
    <row r="66" spans="1:78" ht="24" customHeight="1" thickBot="1" x14ac:dyDescent="0.3">
      <c r="A66" s="24"/>
      <c r="B66" s="70" t="str">
        <f>+VLOOKUP($G$10,LISTAS!$B$47:$D$65,2,FALSE)</f>
        <v>OBJ_6</v>
      </c>
      <c r="C66" s="428" t="s">
        <v>168</v>
      </c>
      <c r="D66" s="429"/>
      <c r="E66" s="429"/>
      <c r="F66" s="430"/>
      <c r="G66" s="434" t="s">
        <v>133</v>
      </c>
      <c r="H66" s="435"/>
      <c r="I66" s="435"/>
      <c r="J66" s="435"/>
      <c r="K66" s="435"/>
      <c r="L66" s="435"/>
      <c r="M66" s="436"/>
      <c r="N66" s="484">
        <v>3837341310</v>
      </c>
      <c r="O66" s="485"/>
      <c r="P66" s="485"/>
      <c r="Q66" s="485"/>
      <c r="R66" s="485"/>
      <c r="S66" s="485" t="s">
        <v>290</v>
      </c>
      <c r="T66" s="485"/>
      <c r="U66" s="485"/>
      <c r="V66" s="485"/>
      <c r="W66" s="485" t="s">
        <v>291</v>
      </c>
      <c r="X66" s="488" t="s">
        <v>292</v>
      </c>
      <c r="Y66" s="26"/>
      <c r="Z66" s="26"/>
      <c r="AA66" s="26"/>
      <c r="AB66" s="26"/>
      <c r="AC66" s="26"/>
      <c r="AD66" s="26"/>
      <c r="AE66" s="26"/>
      <c r="AF66" s="14"/>
      <c r="AG66" s="26"/>
      <c r="AH66" s="26"/>
      <c r="AI66" s="26"/>
      <c r="AJ66" s="26"/>
      <c r="AK66" s="26"/>
      <c r="AL66" s="26"/>
      <c r="AM66" s="26"/>
      <c r="AN66" s="26"/>
      <c r="AO66" s="26"/>
      <c r="AP66" s="26"/>
      <c r="AQ66" s="14"/>
      <c r="AR66" s="26"/>
      <c r="AS66" s="26"/>
      <c r="AT66" s="26"/>
      <c r="AU66" s="26"/>
      <c r="AV66" s="26"/>
      <c r="AW66" s="26"/>
      <c r="AX66" s="26"/>
      <c r="AY66" s="26"/>
      <c r="AZ66" s="26"/>
      <c r="BA66" s="26"/>
      <c r="BB66" s="14"/>
      <c r="BC66" s="26"/>
      <c r="BD66" s="26"/>
      <c r="BE66" s="26"/>
      <c r="BF66" s="26"/>
      <c r="BG66" s="26"/>
      <c r="BH66" s="26"/>
      <c r="BI66" s="26"/>
      <c r="BJ66" s="25"/>
      <c r="BM66" s="437" t="s">
        <v>108</v>
      </c>
      <c r="BN66" s="438"/>
      <c r="BO66" s="438"/>
      <c r="BP66" s="438"/>
      <c r="BQ66" s="438"/>
      <c r="BR66" s="438"/>
      <c r="BS66" s="438"/>
      <c r="BT66" s="438"/>
      <c r="BU66" s="438"/>
      <c r="BV66" s="438"/>
      <c r="BW66" s="438"/>
      <c r="BX66" s="438"/>
      <c r="BY66" s="438"/>
      <c r="BZ66" s="439"/>
    </row>
    <row r="67" spans="1:78" ht="24" customHeight="1" thickBot="1" x14ac:dyDescent="0.3">
      <c r="A67" s="24"/>
      <c r="B67" s="70" t="str">
        <f>+VLOOKUP($G$11,LISTAS!$B$112:$D$132,2,FALSE)</f>
        <v>PROD_OBJ_6</v>
      </c>
      <c r="C67" s="440" t="s">
        <v>166</v>
      </c>
      <c r="D67" s="441"/>
      <c r="E67" s="441"/>
      <c r="F67" s="442"/>
      <c r="G67" s="443" t="s">
        <v>151</v>
      </c>
      <c r="H67" s="444"/>
      <c r="I67" s="444"/>
      <c r="J67" s="444"/>
      <c r="K67" s="444"/>
      <c r="L67" s="444"/>
      <c r="M67" s="445"/>
      <c r="N67" s="486"/>
      <c r="O67" s="487"/>
      <c r="P67" s="487"/>
      <c r="Q67" s="487"/>
      <c r="R67" s="487"/>
      <c r="S67" s="487"/>
      <c r="T67" s="487"/>
      <c r="U67" s="487"/>
      <c r="V67" s="487"/>
      <c r="W67" s="487"/>
      <c r="X67" s="489"/>
      <c r="Y67" s="76"/>
      <c r="Z67" s="76"/>
      <c r="AA67" s="76"/>
      <c r="AB67" s="76"/>
      <c r="AC67" s="76"/>
      <c r="AD67" s="76"/>
      <c r="AE67" s="76"/>
      <c r="AF67" s="174"/>
      <c r="AG67" s="76"/>
      <c r="AH67" s="76"/>
      <c r="AI67" s="76"/>
      <c r="AJ67" s="76"/>
      <c r="AK67" s="76"/>
      <c r="AL67" s="76"/>
      <c r="AM67" s="76"/>
      <c r="AN67" s="76"/>
      <c r="AO67" s="76"/>
      <c r="AP67" s="76"/>
      <c r="AQ67" s="174"/>
      <c r="AR67" s="76"/>
      <c r="AS67" s="76"/>
      <c r="AT67" s="76"/>
      <c r="AU67" s="76"/>
      <c r="AV67" s="76"/>
      <c r="AW67" s="76"/>
      <c r="AX67" s="76"/>
      <c r="AY67" s="76"/>
      <c r="AZ67" s="76"/>
      <c r="BA67" s="76"/>
      <c r="BB67" s="174"/>
      <c r="BC67" s="76"/>
      <c r="BD67" s="76"/>
      <c r="BE67" s="76"/>
      <c r="BF67" s="76"/>
      <c r="BG67" s="76"/>
      <c r="BH67" s="76"/>
      <c r="BI67" s="76"/>
      <c r="BJ67" s="25"/>
      <c r="BM67" s="77"/>
      <c r="BN67" s="78"/>
      <c r="BO67" s="78"/>
      <c r="BP67" s="78"/>
      <c r="BQ67" s="78"/>
      <c r="BR67" s="78"/>
      <c r="BS67" s="78"/>
      <c r="BT67" s="78"/>
      <c r="BU67" s="78"/>
      <c r="BV67" s="78"/>
      <c r="BW67" s="78"/>
      <c r="BX67" s="78"/>
      <c r="BY67" s="78"/>
      <c r="BZ67" s="79"/>
    </row>
    <row r="68" spans="1:78" ht="23.25" customHeight="1" x14ac:dyDescent="0.25">
      <c r="A68" s="27"/>
      <c r="B68" s="70"/>
      <c r="C68" s="446" t="s">
        <v>173</v>
      </c>
      <c r="D68" s="448" t="s">
        <v>173</v>
      </c>
      <c r="E68" s="448" t="s">
        <v>32</v>
      </c>
      <c r="F68" s="448" t="s">
        <v>10</v>
      </c>
      <c r="G68" s="448" t="s">
        <v>106</v>
      </c>
      <c r="H68" s="448" t="s">
        <v>86</v>
      </c>
      <c r="I68" s="448" t="s">
        <v>89</v>
      </c>
      <c r="J68" s="448" t="s">
        <v>88</v>
      </c>
      <c r="K68" s="448" t="s">
        <v>174</v>
      </c>
      <c r="L68" s="414" t="s">
        <v>33</v>
      </c>
      <c r="M68" s="415"/>
      <c r="N68" s="134"/>
      <c r="O68" s="416" t="s">
        <v>14</v>
      </c>
      <c r="P68" s="417"/>
      <c r="Q68" s="416" t="s">
        <v>15</v>
      </c>
      <c r="R68" s="418"/>
      <c r="S68" s="419" t="s">
        <v>16</v>
      </c>
      <c r="T68" s="420"/>
      <c r="U68" s="135"/>
      <c r="V68" s="135"/>
      <c r="W68" s="200" t="s">
        <v>34</v>
      </c>
      <c r="X68" s="136"/>
      <c r="Y68" s="134"/>
      <c r="Z68" s="419" t="s">
        <v>22</v>
      </c>
      <c r="AA68" s="420"/>
      <c r="AB68" s="419" t="s">
        <v>23</v>
      </c>
      <c r="AC68" s="420"/>
      <c r="AD68" s="419" t="s">
        <v>24</v>
      </c>
      <c r="AE68" s="420"/>
      <c r="AF68" s="135"/>
      <c r="AG68" s="135"/>
      <c r="AH68" s="135" t="s">
        <v>35</v>
      </c>
      <c r="AI68" s="136"/>
      <c r="AJ68" s="134"/>
      <c r="AK68" s="419" t="s">
        <v>25</v>
      </c>
      <c r="AL68" s="420"/>
      <c r="AM68" s="419" t="s">
        <v>26</v>
      </c>
      <c r="AN68" s="420"/>
      <c r="AO68" s="419" t="s">
        <v>27</v>
      </c>
      <c r="AP68" s="420"/>
      <c r="AQ68" s="135"/>
      <c r="AR68" s="135"/>
      <c r="AS68" s="135" t="s">
        <v>36</v>
      </c>
      <c r="AT68" s="136"/>
      <c r="AU68" s="135"/>
      <c r="AV68" s="416" t="s">
        <v>28</v>
      </c>
      <c r="AW68" s="417"/>
      <c r="AX68" s="416" t="s">
        <v>29</v>
      </c>
      <c r="AY68" s="417"/>
      <c r="AZ68" s="416" t="s">
        <v>30</v>
      </c>
      <c r="BA68" s="418"/>
      <c r="BB68" s="135"/>
      <c r="BC68" s="135"/>
      <c r="BD68" s="135" t="s">
        <v>37</v>
      </c>
      <c r="BE68" s="136"/>
      <c r="BF68" s="134"/>
      <c r="BG68" s="135"/>
      <c r="BH68" s="135" t="s">
        <v>38</v>
      </c>
      <c r="BI68" s="426" t="s">
        <v>107</v>
      </c>
      <c r="BJ68" s="28"/>
      <c r="BM68" s="421" t="s">
        <v>34</v>
      </c>
      <c r="BN68" s="422"/>
      <c r="BO68" s="423"/>
      <c r="BP68" s="424" t="s">
        <v>35</v>
      </c>
      <c r="BQ68" s="422"/>
      <c r="BR68" s="423"/>
      <c r="BS68" s="424" t="s">
        <v>36</v>
      </c>
      <c r="BT68" s="422"/>
      <c r="BU68" s="423"/>
      <c r="BV68" s="424" t="s">
        <v>37</v>
      </c>
      <c r="BW68" s="422"/>
      <c r="BX68" s="423"/>
      <c r="BY68" s="424" t="s">
        <v>38</v>
      </c>
      <c r="BZ68" s="425"/>
    </row>
    <row r="69" spans="1:78" ht="26.25" thickBot="1" x14ac:dyDescent="0.3">
      <c r="A69" s="27"/>
      <c r="B69" s="70"/>
      <c r="C69" s="447"/>
      <c r="D69" s="449"/>
      <c r="E69" s="449"/>
      <c r="F69" s="449"/>
      <c r="G69" s="449"/>
      <c r="H69" s="449"/>
      <c r="I69" s="449"/>
      <c r="J69" s="449"/>
      <c r="K69" s="449"/>
      <c r="L69" s="235" t="s">
        <v>11</v>
      </c>
      <c r="M69" s="236" t="s">
        <v>12</v>
      </c>
      <c r="N69" s="237" t="s">
        <v>13</v>
      </c>
      <c r="O69" s="238" t="s">
        <v>171</v>
      </c>
      <c r="P69" s="238" t="s">
        <v>172</v>
      </c>
      <c r="Q69" s="238" t="s">
        <v>171</v>
      </c>
      <c r="R69" s="238" t="s">
        <v>172</v>
      </c>
      <c r="S69" s="239" t="s">
        <v>171</v>
      </c>
      <c r="T69" s="239" t="s">
        <v>172</v>
      </c>
      <c r="U69" s="238" t="s">
        <v>17</v>
      </c>
      <c r="V69" s="240" t="s">
        <v>199</v>
      </c>
      <c r="W69" s="238" t="s">
        <v>18</v>
      </c>
      <c r="X69" s="241" t="s">
        <v>85</v>
      </c>
      <c r="Y69" s="237" t="s">
        <v>13</v>
      </c>
      <c r="Z69" s="239" t="s">
        <v>171</v>
      </c>
      <c r="AA69" s="239" t="s">
        <v>172</v>
      </c>
      <c r="AB69" s="239" t="s">
        <v>171</v>
      </c>
      <c r="AC69" s="239" t="s">
        <v>172</v>
      </c>
      <c r="AD69" s="239" t="s">
        <v>171</v>
      </c>
      <c r="AE69" s="239" t="s">
        <v>172</v>
      </c>
      <c r="AF69" s="238" t="s">
        <v>17</v>
      </c>
      <c r="AG69" s="240" t="s">
        <v>199</v>
      </c>
      <c r="AH69" s="238" t="s">
        <v>18</v>
      </c>
      <c r="AI69" s="241" t="s">
        <v>85</v>
      </c>
      <c r="AJ69" s="237" t="s">
        <v>13</v>
      </c>
      <c r="AK69" s="239" t="s">
        <v>171</v>
      </c>
      <c r="AL69" s="239" t="s">
        <v>172</v>
      </c>
      <c r="AM69" s="239" t="s">
        <v>171</v>
      </c>
      <c r="AN69" s="239" t="s">
        <v>172</v>
      </c>
      <c r="AO69" s="239" t="s">
        <v>171</v>
      </c>
      <c r="AP69" s="239" t="s">
        <v>172</v>
      </c>
      <c r="AQ69" s="238" t="s">
        <v>17</v>
      </c>
      <c r="AR69" s="240" t="s">
        <v>199</v>
      </c>
      <c r="AS69" s="241" t="s">
        <v>18</v>
      </c>
      <c r="AT69" s="241" t="s">
        <v>85</v>
      </c>
      <c r="AU69" s="242" t="s">
        <v>13</v>
      </c>
      <c r="AV69" s="238" t="s">
        <v>171</v>
      </c>
      <c r="AW69" s="238" t="s">
        <v>172</v>
      </c>
      <c r="AX69" s="238" t="s">
        <v>171</v>
      </c>
      <c r="AY69" s="238" t="s">
        <v>172</v>
      </c>
      <c r="AZ69" s="238" t="s">
        <v>171</v>
      </c>
      <c r="BA69" s="238" t="s">
        <v>172</v>
      </c>
      <c r="BB69" s="238" t="s">
        <v>17</v>
      </c>
      <c r="BC69" s="240" t="s">
        <v>199</v>
      </c>
      <c r="BD69" s="238" t="s">
        <v>18</v>
      </c>
      <c r="BE69" s="241" t="s">
        <v>85</v>
      </c>
      <c r="BF69" s="237" t="s">
        <v>13</v>
      </c>
      <c r="BG69" s="243" t="s">
        <v>17</v>
      </c>
      <c r="BH69" s="240" t="s">
        <v>199</v>
      </c>
      <c r="BI69" s="427"/>
      <c r="BJ69" s="28"/>
      <c r="BM69" s="60" t="s">
        <v>19</v>
      </c>
      <c r="BN69" s="32" t="s">
        <v>20</v>
      </c>
      <c r="BO69" s="33" t="s">
        <v>21</v>
      </c>
      <c r="BP69" s="32" t="s">
        <v>19</v>
      </c>
      <c r="BQ69" s="32" t="s">
        <v>20</v>
      </c>
      <c r="BR69" s="33" t="s">
        <v>21</v>
      </c>
      <c r="BS69" s="32" t="s">
        <v>19</v>
      </c>
      <c r="BT69" s="32" t="s">
        <v>20</v>
      </c>
      <c r="BU69" s="33" t="s">
        <v>21</v>
      </c>
      <c r="BV69" s="32" t="s">
        <v>19</v>
      </c>
      <c r="BW69" s="32" t="s">
        <v>20</v>
      </c>
      <c r="BX69" s="30" t="s">
        <v>21</v>
      </c>
      <c r="BY69" s="36" t="s">
        <v>19</v>
      </c>
      <c r="BZ69" s="61" t="s">
        <v>31</v>
      </c>
    </row>
    <row r="70" spans="1:78" s="90" customFormat="1" ht="108" x14ac:dyDescent="0.25">
      <c r="A70" s="80"/>
      <c r="B70" s="81"/>
      <c r="C70" s="316" t="s">
        <v>284</v>
      </c>
      <c r="D70" s="317"/>
      <c r="E70" s="317">
        <v>1</v>
      </c>
      <c r="F70" s="318" t="s">
        <v>437</v>
      </c>
      <c r="G70" s="318" t="s">
        <v>436</v>
      </c>
      <c r="H70" s="319" t="s">
        <v>314</v>
      </c>
      <c r="I70" s="270" t="s">
        <v>203</v>
      </c>
      <c r="J70" s="270" t="s">
        <v>210</v>
      </c>
      <c r="K70" s="270" t="s">
        <v>274</v>
      </c>
      <c r="L70" s="273">
        <v>44221</v>
      </c>
      <c r="M70" s="273">
        <v>44237</v>
      </c>
      <c r="N70" s="270">
        <f>SUM(O70,Q70,S70)</f>
        <v>1</v>
      </c>
      <c r="O70" s="274"/>
      <c r="P70" s="274"/>
      <c r="Q70" s="274"/>
      <c r="R70" s="274"/>
      <c r="S70" s="274">
        <v>1</v>
      </c>
      <c r="T70" s="274">
        <v>1</v>
      </c>
      <c r="U70" s="274">
        <f t="shared" ref="U70:U72" si="66">SUM(P70,R70,T70)</f>
        <v>1</v>
      </c>
      <c r="V70" s="275">
        <f t="shared" ref="V70:V82" si="67">IFERROR(U70/N70,"")</f>
        <v>1</v>
      </c>
      <c r="W70" s="276" t="s">
        <v>444</v>
      </c>
      <c r="X70" s="279" t="s">
        <v>460</v>
      </c>
      <c r="Y70" s="270">
        <f>SUM(Z70,AB70,AD70)</f>
        <v>0</v>
      </c>
      <c r="Z70" s="270"/>
      <c r="AA70" s="270"/>
      <c r="AB70" s="270"/>
      <c r="AC70" s="270"/>
      <c r="AD70" s="270"/>
      <c r="AE70" s="270"/>
      <c r="AF70" s="270">
        <f>SUM(AA70,AC70,AE70)</f>
        <v>0</v>
      </c>
      <c r="AG70" s="278" t="str">
        <f>IFERROR(AF70/Y70,"")</f>
        <v/>
      </c>
      <c r="AH70" s="270"/>
      <c r="AI70" s="279"/>
      <c r="AJ70" s="270">
        <f>SUM(AK70,AM70,AO70)</f>
        <v>1</v>
      </c>
      <c r="AK70" s="270">
        <v>1</v>
      </c>
      <c r="AL70" s="270"/>
      <c r="AM70" s="270"/>
      <c r="AN70" s="270"/>
      <c r="AO70" s="270"/>
      <c r="AP70" s="270">
        <v>1</v>
      </c>
      <c r="AQ70" s="270">
        <f>SUM(AL70,AN70,AP70)</f>
        <v>1</v>
      </c>
      <c r="AR70" s="278">
        <f>IFERROR(AQ70/AJ70,"")</f>
        <v>1</v>
      </c>
      <c r="AS70" s="412" t="s">
        <v>542</v>
      </c>
      <c r="AT70" s="279" t="s">
        <v>460</v>
      </c>
      <c r="AU70" s="270">
        <f>SUM(AV70,AX70,AZ70)</f>
        <v>0</v>
      </c>
      <c r="AV70" s="270"/>
      <c r="AW70" s="270"/>
      <c r="AX70" s="270"/>
      <c r="AY70" s="270"/>
      <c r="AZ70" s="270"/>
      <c r="BA70" s="270"/>
      <c r="BB70" s="270">
        <f t="shared" ref="BB70:BB82" si="68">SUM(AW70,AY70,BA70)</f>
        <v>0</v>
      </c>
      <c r="BC70" s="278" t="str">
        <f t="shared" ref="BC70" si="69">IFERROR(BB70/AU70,"")</f>
        <v/>
      </c>
      <c r="BD70" s="270"/>
      <c r="BE70" s="279"/>
      <c r="BF70" s="270">
        <f>+SUM(N70,Y70,AJ70,AU70)</f>
        <v>2</v>
      </c>
      <c r="BG70" s="270">
        <f>+SUM(U70,AF70,AQ70,BB70)</f>
        <v>2</v>
      </c>
      <c r="BH70" s="281">
        <f t="shared" ref="BH70:BH82" si="70">IFERROR(BG70/BF70,"")</f>
        <v>1</v>
      </c>
      <c r="BI70" s="282"/>
      <c r="BJ70" s="89"/>
      <c r="BM70" s="91"/>
      <c r="BN70" s="86">
        <f t="shared" ref="BN70:BN83" si="71">IFERROR(BM70/N70,"")</f>
        <v>0</v>
      </c>
      <c r="BO70" s="87"/>
      <c r="BP70" s="92" t="str">
        <f t="shared" ref="BP70:BP83" si="72">IFERROR(BO70/Q70,"")</f>
        <v/>
      </c>
      <c r="BQ70" s="86" t="str">
        <f t="shared" ref="BQ70:BQ83" si="73">IFERROR(BP70/Y70,"")</f>
        <v/>
      </c>
      <c r="BR70" s="87" t="str">
        <f t="shared" ref="BR70:BR83" si="74">IFERROR(BQ70/U70,"")</f>
        <v/>
      </c>
      <c r="BS70" s="92"/>
      <c r="BT70" s="86">
        <f t="shared" ref="BT70:BT83" si="75">IFERROR(BS70/AJ70,"")</f>
        <v>0</v>
      </c>
      <c r="BU70" s="87"/>
      <c r="BV70" s="93" t="str">
        <f t="shared" ref="BV70:BV83" si="76">IFERROR(BU70/Y70,"")</f>
        <v/>
      </c>
      <c r="BW70" s="86" t="str">
        <f t="shared" ref="BW70:BW83" si="77">IFERROR(BV70/AU70,"")</f>
        <v/>
      </c>
      <c r="BX70" s="94" t="str">
        <f>IFERROR(BW70/AB70,"")</f>
        <v/>
      </c>
      <c r="BY70" s="95">
        <f t="shared" ref="BY70" si="78">SUM(BM70,BP70,BS70,BV70)</f>
        <v>0</v>
      </c>
      <c r="BZ70" s="96">
        <f>IFERROR(BY70/BF70,"")</f>
        <v>0</v>
      </c>
    </row>
    <row r="71" spans="1:78" s="90" customFormat="1" ht="74.25" customHeight="1" x14ac:dyDescent="0.25">
      <c r="A71" s="80"/>
      <c r="B71" s="81"/>
      <c r="C71" s="298" t="s">
        <v>284</v>
      </c>
      <c r="D71" s="299"/>
      <c r="E71" s="299">
        <v>2</v>
      </c>
      <c r="F71" s="320" t="s">
        <v>285</v>
      </c>
      <c r="G71" s="320" t="s">
        <v>315</v>
      </c>
      <c r="H71" s="296" t="s">
        <v>316</v>
      </c>
      <c r="I71" s="266" t="s">
        <v>203</v>
      </c>
      <c r="J71" s="266" t="s">
        <v>210</v>
      </c>
      <c r="K71" s="266" t="s">
        <v>274</v>
      </c>
      <c r="L71" s="286">
        <v>44287</v>
      </c>
      <c r="M71" s="286">
        <v>44540</v>
      </c>
      <c r="N71" s="266">
        <f t="shared" ref="N71:N82" si="79">SUM(O71,Q71,S71)</f>
        <v>0</v>
      </c>
      <c r="O71" s="287"/>
      <c r="P71" s="287"/>
      <c r="Q71" s="287"/>
      <c r="R71" s="287"/>
      <c r="S71" s="287"/>
      <c r="T71" s="287"/>
      <c r="U71" s="287">
        <f t="shared" si="66"/>
        <v>0</v>
      </c>
      <c r="V71" s="288" t="str">
        <f t="shared" si="67"/>
        <v/>
      </c>
      <c r="W71" s="289"/>
      <c r="X71" s="290"/>
      <c r="Y71" s="266">
        <f>SUM(Z71,AB71,AD71)</f>
        <v>1</v>
      </c>
      <c r="Z71" s="266"/>
      <c r="AA71" s="266"/>
      <c r="AB71" s="266"/>
      <c r="AC71" s="266"/>
      <c r="AD71" s="266">
        <v>1</v>
      </c>
      <c r="AE71" s="266">
        <v>1</v>
      </c>
      <c r="AF71" s="266">
        <f t="shared" ref="AF71:AF82" si="80">SUM(AA71,AC71,AE71)</f>
        <v>1</v>
      </c>
      <c r="AG71" s="291">
        <f t="shared" ref="AG71:AG82" si="81">IFERROR(AF71/Y71,"")</f>
        <v>1</v>
      </c>
      <c r="AH71" s="284" t="s">
        <v>491</v>
      </c>
      <c r="AI71" s="290" t="s">
        <v>460</v>
      </c>
      <c r="AJ71" s="266">
        <f t="shared" ref="AJ71:AJ82" si="82">SUM(AK71,AM71,AO71)</f>
        <v>0</v>
      </c>
      <c r="AK71" s="266"/>
      <c r="AL71" s="266"/>
      <c r="AM71" s="266"/>
      <c r="AN71" s="266"/>
      <c r="AO71" s="266"/>
      <c r="AP71" s="266"/>
      <c r="AQ71" s="266">
        <f t="shared" ref="AQ71:AQ82" si="83">SUM(AL71,AN71,AP71)</f>
        <v>0</v>
      </c>
      <c r="AR71" s="291" t="str">
        <f t="shared" ref="AR71:AR82" si="84">IFERROR(AQ71/AJ71,"")</f>
        <v/>
      </c>
      <c r="AS71" s="284"/>
      <c r="AT71" s="290"/>
      <c r="AU71" s="266">
        <f t="shared" ref="AU71:AU82" si="85">SUM(AV71,AX71,AZ71)</f>
        <v>1</v>
      </c>
      <c r="AV71" s="266">
        <v>1</v>
      </c>
      <c r="AW71" s="266"/>
      <c r="AX71" s="266"/>
      <c r="AY71" s="266"/>
      <c r="AZ71" s="266"/>
      <c r="BA71" s="266"/>
      <c r="BB71" s="266">
        <f t="shared" si="68"/>
        <v>0</v>
      </c>
      <c r="BC71" s="291">
        <f>IFERROR(BB71/AU71,"")</f>
        <v>0</v>
      </c>
      <c r="BD71" s="266"/>
      <c r="BE71" s="290"/>
      <c r="BF71" s="266">
        <f>+SUM(N71,Y71,AJ71,AU71)</f>
        <v>2</v>
      </c>
      <c r="BG71" s="266">
        <f>+SUM(U71,AF71,AQ71,BB71)</f>
        <v>1</v>
      </c>
      <c r="BH71" s="292">
        <f t="shared" si="70"/>
        <v>0.5</v>
      </c>
      <c r="BI71" s="293"/>
      <c r="BJ71" s="89"/>
      <c r="BM71" s="204"/>
      <c r="BN71" s="202"/>
      <c r="BO71" s="203"/>
      <c r="BP71" s="205"/>
      <c r="BQ71" s="202"/>
      <c r="BR71" s="203"/>
      <c r="BS71" s="205"/>
      <c r="BT71" s="202"/>
      <c r="BU71" s="203"/>
      <c r="BV71" s="206"/>
      <c r="BW71" s="202"/>
      <c r="BX71" s="207"/>
      <c r="BY71" s="208"/>
      <c r="BZ71" s="209"/>
    </row>
    <row r="72" spans="1:78" s="90" customFormat="1" ht="140.25" x14ac:dyDescent="0.25">
      <c r="A72" s="80"/>
      <c r="B72" s="81"/>
      <c r="C72" s="298" t="s">
        <v>284</v>
      </c>
      <c r="D72" s="299"/>
      <c r="E72" s="299">
        <v>3</v>
      </c>
      <c r="F72" s="320" t="s">
        <v>317</v>
      </c>
      <c r="G72" s="266" t="s">
        <v>318</v>
      </c>
      <c r="H72" s="296" t="s">
        <v>319</v>
      </c>
      <c r="I72" s="266" t="s">
        <v>203</v>
      </c>
      <c r="J72" s="266" t="s">
        <v>210</v>
      </c>
      <c r="K72" s="266" t="s">
        <v>274</v>
      </c>
      <c r="L72" s="286">
        <v>44256</v>
      </c>
      <c r="M72" s="286">
        <v>44285</v>
      </c>
      <c r="N72" s="266">
        <f t="shared" si="79"/>
        <v>1</v>
      </c>
      <c r="O72" s="287"/>
      <c r="P72" s="287"/>
      <c r="Q72" s="287"/>
      <c r="R72" s="287"/>
      <c r="S72" s="287">
        <v>1</v>
      </c>
      <c r="T72" s="287">
        <v>1</v>
      </c>
      <c r="U72" s="287">
        <f t="shared" si="66"/>
        <v>1</v>
      </c>
      <c r="V72" s="288">
        <f t="shared" si="67"/>
        <v>1</v>
      </c>
      <c r="W72" s="289" t="s">
        <v>445</v>
      </c>
      <c r="X72" s="290" t="s">
        <v>460</v>
      </c>
      <c r="Y72" s="266">
        <f t="shared" ref="Y72:Y82" si="86">SUM(Z72,AB72,AD72)</f>
        <v>0</v>
      </c>
      <c r="Z72" s="266"/>
      <c r="AA72" s="266"/>
      <c r="AB72" s="266"/>
      <c r="AC72" s="266"/>
      <c r="AD72" s="266"/>
      <c r="AE72" s="266"/>
      <c r="AF72" s="266">
        <f t="shared" si="80"/>
        <v>0</v>
      </c>
      <c r="AG72" s="291" t="str">
        <f t="shared" si="81"/>
        <v/>
      </c>
      <c r="AH72" s="284"/>
      <c r="AI72" s="290"/>
      <c r="AJ72" s="266">
        <f t="shared" si="82"/>
        <v>0</v>
      </c>
      <c r="AK72" s="266"/>
      <c r="AL72" s="266"/>
      <c r="AM72" s="266"/>
      <c r="AN72" s="266"/>
      <c r="AO72" s="266"/>
      <c r="AP72" s="266"/>
      <c r="AQ72" s="266">
        <f t="shared" si="83"/>
        <v>0</v>
      </c>
      <c r="AR72" s="291" t="str">
        <f t="shared" si="84"/>
        <v/>
      </c>
      <c r="AS72" s="284"/>
      <c r="AT72" s="290"/>
      <c r="AU72" s="266">
        <f t="shared" si="85"/>
        <v>0</v>
      </c>
      <c r="AV72" s="266"/>
      <c r="AW72" s="266"/>
      <c r="AX72" s="266"/>
      <c r="AY72" s="266"/>
      <c r="AZ72" s="266"/>
      <c r="BA72" s="266"/>
      <c r="BB72" s="266">
        <f t="shared" si="68"/>
        <v>0</v>
      </c>
      <c r="BC72" s="291" t="str">
        <f t="shared" ref="BC72:BC82" si="87">IFERROR(BB72/AU72,"")</f>
        <v/>
      </c>
      <c r="BD72" s="266"/>
      <c r="BE72" s="290"/>
      <c r="BF72" s="266">
        <f t="shared" ref="BF72:BF82" si="88">+SUM(N72,Y72,AJ72,AU72)</f>
        <v>1</v>
      </c>
      <c r="BG72" s="266">
        <f t="shared" ref="BG72:BG82" si="89">+SUM(U72,AF72,AQ72,BB72)</f>
        <v>1</v>
      </c>
      <c r="BH72" s="292">
        <f t="shared" si="70"/>
        <v>1</v>
      </c>
      <c r="BI72" s="293"/>
      <c r="BJ72" s="89"/>
      <c r="BM72" s="204"/>
      <c r="BN72" s="202"/>
      <c r="BO72" s="203"/>
      <c r="BP72" s="205"/>
      <c r="BQ72" s="202"/>
      <c r="BR72" s="203"/>
      <c r="BS72" s="205"/>
      <c r="BT72" s="202"/>
      <c r="BU72" s="203"/>
      <c r="BV72" s="206"/>
      <c r="BW72" s="202"/>
      <c r="BX72" s="207"/>
      <c r="BY72" s="208"/>
      <c r="BZ72" s="209"/>
    </row>
    <row r="73" spans="1:78" s="90" customFormat="1" ht="93" customHeight="1" x14ac:dyDescent="0.25">
      <c r="A73" s="80"/>
      <c r="B73" s="81"/>
      <c r="C73" s="298" t="s">
        <v>284</v>
      </c>
      <c r="D73" s="299"/>
      <c r="E73" s="299">
        <v>4</v>
      </c>
      <c r="F73" s="320" t="s">
        <v>320</v>
      </c>
      <c r="G73" s="266" t="s">
        <v>321</v>
      </c>
      <c r="H73" s="296" t="s">
        <v>322</v>
      </c>
      <c r="I73" s="266" t="s">
        <v>203</v>
      </c>
      <c r="J73" s="266" t="s">
        <v>210</v>
      </c>
      <c r="K73" s="266" t="s">
        <v>274</v>
      </c>
      <c r="L73" s="286">
        <v>44287</v>
      </c>
      <c r="M73" s="286">
        <v>44316</v>
      </c>
      <c r="N73" s="266">
        <f t="shared" si="79"/>
        <v>0</v>
      </c>
      <c r="O73" s="287"/>
      <c r="P73" s="287"/>
      <c r="Q73" s="287"/>
      <c r="R73" s="287"/>
      <c r="S73" s="287"/>
      <c r="T73" s="287"/>
      <c r="U73" s="287">
        <f t="shared" ref="U73:U82" si="90">SUM(P73,R73,T73)</f>
        <v>0</v>
      </c>
      <c r="V73" s="288" t="str">
        <f t="shared" si="67"/>
        <v/>
      </c>
      <c r="W73" s="289"/>
      <c r="X73" s="290"/>
      <c r="Y73" s="266">
        <f t="shared" si="86"/>
        <v>1</v>
      </c>
      <c r="Z73" s="266">
        <v>1</v>
      </c>
      <c r="AA73" s="266">
        <v>1</v>
      </c>
      <c r="AB73" s="266"/>
      <c r="AC73" s="266"/>
      <c r="AD73" s="266"/>
      <c r="AE73" s="266"/>
      <c r="AF73" s="266">
        <f t="shared" si="80"/>
        <v>1</v>
      </c>
      <c r="AG73" s="291">
        <f t="shared" si="81"/>
        <v>1</v>
      </c>
      <c r="AH73" s="284" t="s">
        <v>517</v>
      </c>
      <c r="AI73" s="290" t="s">
        <v>460</v>
      </c>
      <c r="AJ73" s="266">
        <f t="shared" si="82"/>
        <v>0</v>
      </c>
      <c r="AK73" s="266"/>
      <c r="AL73" s="266"/>
      <c r="AM73" s="266"/>
      <c r="AN73" s="266"/>
      <c r="AO73" s="266"/>
      <c r="AP73" s="266"/>
      <c r="AQ73" s="266">
        <f t="shared" si="83"/>
        <v>0</v>
      </c>
      <c r="AR73" s="291" t="str">
        <f t="shared" si="84"/>
        <v/>
      </c>
      <c r="AS73" s="284"/>
      <c r="AT73" s="290"/>
      <c r="AU73" s="266">
        <f t="shared" si="85"/>
        <v>0</v>
      </c>
      <c r="AV73" s="266"/>
      <c r="AW73" s="266"/>
      <c r="AX73" s="266"/>
      <c r="AY73" s="266"/>
      <c r="AZ73" s="266"/>
      <c r="BA73" s="266"/>
      <c r="BB73" s="266">
        <f t="shared" si="68"/>
        <v>0</v>
      </c>
      <c r="BC73" s="291" t="str">
        <f t="shared" si="87"/>
        <v/>
      </c>
      <c r="BD73" s="266"/>
      <c r="BE73" s="290"/>
      <c r="BF73" s="266">
        <f t="shared" si="88"/>
        <v>1</v>
      </c>
      <c r="BG73" s="266">
        <f t="shared" si="89"/>
        <v>1</v>
      </c>
      <c r="BH73" s="292">
        <f t="shared" si="70"/>
        <v>1</v>
      </c>
      <c r="BI73" s="293"/>
      <c r="BJ73" s="89"/>
      <c r="BM73" s="204"/>
      <c r="BN73" s="202"/>
      <c r="BO73" s="203"/>
      <c r="BP73" s="205"/>
      <c r="BQ73" s="202"/>
      <c r="BR73" s="203"/>
      <c r="BS73" s="205"/>
      <c r="BT73" s="202"/>
      <c r="BU73" s="203"/>
      <c r="BV73" s="206"/>
      <c r="BW73" s="202"/>
      <c r="BX73" s="207"/>
      <c r="BY73" s="208"/>
      <c r="BZ73" s="209"/>
    </row>
    <row r="74" spans="1:78" s="90" customFormat="1" ht="96.75" customHeight="1" x14ac:dyDescent="0.25">
      <c r="A74" s="80"/>
      <c r="B74" s="81"/>
      <c r="C74" s="298" t="s">
        <v>284</v>
      </c>
      <c r="D74" s="299"/>
      <c r="E74" s="299">
        <v>5</v>
      </c>
      <c r="F74" s="320" t="s">
        <v>323</v>
      </c>
      <c r="G74" s="266" t="s">
        <v>324</v>
      </c>
      <c r="H74" s="296" t="s">
        <v>322</v>
      </c>
      <c r="I74" s="266" t="s">
        <v>203</v>
      </c>
      <c r="J74" s="266" t="s">
        <v>210</v>
      </c>
      <c r="K74" s="266" t="s">
        <v>274</v>
      </c>
      <c r="L74" s="286">
        <v>44228</v>
      </c>
      <c r="M74" s="286">
        <v>44560</v>
      </c>
      <c r="N74" s="266">
        <f t="shared" si="79"/>
        <v>0</v>
      </c>
      <c r="O74" s="287"/>
      <c r="P74" s="287"/>
      <c r="Q74" s="287"/>
      <c r="R74" s="287"/>
      <c r="S74" s="287"/>
      <c r="T74" s="287"/>
      <c r="U74" s="287">
        <f t="shared" si="90"/>
        <v>0</v>
      </c>
      <c r="V74" s="288" t="str">
        <f t="shared" si="67"/>
        <v/>
      </c>
      <c r="W74" s="289"/>
      <c r="X74" s="290"/>
      <c r="Y74" s="266">
        <f t="shared" si="86"/>
        <v>2</v>
      </c>
      <c r="Z74" s="266">
        <v>1</v>
      </c>
      <c r="AA74" s="266">
        <v>1</v>
      </c>
      <c r="AB74" s="266"/>
      <c r="AC74" s="266"/>
      <c r="AD74" s="266">
        <v>1</v>
      </c>
      <c r="AE74" s="266">
        <v>1</v>
      </c>
      <c r="AF74" s="266">
        <f t="shared" si="80"/>
        <v>2</v>
      </c>
      <c r="AG74" s="291">
        <f t="shared" si="81"/>
        <v>1</v>
      </c>
      <c r="AH74" s="284" t="s">
        <v>492</v>
      </c>
      <c r="AI74" s="290" t="s">
        <v>460</v>
      </c>
      <c r="AJ74" s="266">
        <f t="shared" si="82"/>
        <v>2</v>
      </c>
      <c r="AK74" s="266">
        <v>1</v>
      </c>
      <c r="AL74" s="266">
        <v>1</v>
      </c>
      <c r="AM74" s="266"/>
      <c r="AN74" s="266"/>
      <c r="AO74" s="266">
        <v>1</v>
      </c>
      <c r="AP74" s="266">
        <v>1</v>
      </c>
      <c r="AQ74" s="266">
        <f t="shared" si="83"/>
        <v>2</v>
      </c>
      <c r="AR74" s="291">
        <f t="shared" si="84"/>
        <v>1</v>
      </c>
      <c r="AS74" s="284" t="s">
        <v>543</v>
      </c>
      <c r="AT74" s="290" t="s">
        <v>460</v>
      </c>
      <c r="AU74" s="266">
        <f t="shared" si="85"/>
        <v>2</v>
      </c>
      <c r="AV74" s="266">
        <v>1</v>
      </c>
      <c r="AW74" s="266"/>
      <c r="AX74" s="266">
        <v>1</v>
      </c>
      <c r="AY74" s="266"/>
      <c r="AZ74" s="266"/>
      <c r="BA74" s="266"/>
      <c r="BB74" s="266">
        <f t="shared" si="68"/>
        <v>0</v>
      </c>
      <c r="BC74" s="291">
        <f t="shared" si="87"/>
        <v>0</v>
      </c>
      <c r="BD74" s="266"/>
      <c r="BE74" s="290"/>
      <c r="BF74" s="266">
        <f t="shared" si="88"/>
        <v>6</v>
      </c>
      <c r="BG74" s="266">
        <f t="shared" si="89"/>
        <v>4</v>
      </c>
      <c r="BH74" s="292">
        <f t="shared" si="70"/>
        <v>0.66666666666666663</v>
      </c>
      <c r="BI74" s="293"/>
      <c r="BJ74" s="89"/>
      <c r="BM74" s="204"/>
      <c r="BN74" s="202"/>
      <c r="BO74" s="203"/>
      <c r="BP74" s="205"/>
      <c r="BQ74" s="202"/>
      <c r="BR74" s="203"/>
      <c r="BS74" s="205"/>
      <c r="BT74" s="202"/>
      <c r="BU74" s="203"/>
      <c r="BV74" s="206"/>
      <c r="BW74" s="202"/>
      <c r="BX74" s="207"/>
      <c r="BY74" s="208"/>
      <c r="BZ74" s="209"/>
    </row>
    <row r="75" spans="1:78" s="90" customFormat="1" ht="76.5" x14ac:dyDescent="0.25">
      <c r="A75" s="80"/>
      <c r="B75" s="81"/>
      <c r="C75" s="298" t="s">
        <v>284</v>
      </c>
      <c r="D75" s="299"/>
      <c r="E75" s="299">
        <v>6</v>
      </c>
      <c r="F75" s="320" t="s">
        <v>286</v>
      </c>
      <c r="G75" s="266" t="s">
        <v>325</v>
      </c>
      <c r="H75" s="296" t="s">
        <v>326</v>
      </c>
      <c r="I75" s="266" t="s">
        <v>203</v>
      </c>
      <c r="J75" s="266" t="s">
        <v>210</v>
      </c>
      <c r="K75" s="266" t="s">
        <v>274</v>
      </c>
      <c r="L75" s="286">
        <v>44228</v>
      </c>
      <c r="M75" s="286">
        <v>44499</v>
      </c>
      <c r="N75" s="266">
        <f t="shared" si="79"/>
        <v>1</v>
      </c>
      <c r="O75" s="287"/>
      <c r="P75" s="287"/>
      <c r="Q75" s="287">
        <v>1</v>
      </c>
      <c r="R75" s="287">
        <v>1</v>
      </c>
      <c r="S75" s="287"/>
      <c r="T75" s="287"/>
      <c r="U75" s="287">
        <f t="shared" si="90"/>
        <v>1</v>
      </c>
      <c r="V75" s="288">
        <f t="shared" si="67"/>
        <v>1</v>
      </c>
      <c r="W75" s="289" t="s">
        <v>446</v>
      </c>
      <c r="X75" s="290" t="s">
        <v>460</v>
      </c>
      <c r="Y75" s="266">
        <f t="shared" si="86"/>
        <v>1</v>
      </c>
      <c r="Z75" s="266"/>
      <c r="AA75" s="266"/>
      <c r="AB75" s="266">
        <v>1</v>
      </c>
      <c r="AC75" s="266">
        <v>1</v>
      </c>
      <c r="AD75" s="266"/>
      <c r="AE75" s="266"/>
      <c r="AF75" s="266">
        <f t="shared" si="80"/>
        <v>1</v>
      </c>
      <c r="AG75" s="291">
        <f t="shared" si="81"/>
        <v>1</v>
      </c>
      <c r="AH75" s="284" t="s">
        <v>493</v>
      </c>
      <c r="AI75" s="290" t="s">
        <v>460</v>
      </c>
      <c r="AJ75" s="266">
        <f t="shared" si="82"/>
        <v>0</v>
      </c>
      <c r="AK75" s="266"/>
      <c r="AL75" s="266"/>
      <c r="AM75" s="266"/>
      <c r="AN75" s="266"/>
      <c r="AO75" s="266"/>
      <c r="AP75" s="266"/>
      <c r="AQ75" s="266">
        <f t="shared" si="83"/>
        <v>0</v>
      </c>
      <c r="AR75" s="291" t="str">
        <f t="shared" si="84"/>
        <v/>
      </c>
      <c r="AS75" s="284"/>
      <c r="AT75" s="290"/>
      <c r="AU75" s="266">
        <f t="shared" si="85"/>
        <v>1</v>
      </c>
      <c r="AV75" s="266">
        <v>1</v>
      </c>
      <c r="AW75" s="266"/>
      <c r="AX75" s="266"/>
      <c r="AY75" s="266"/>
      <c r="AZ75" s="266"/>
      <c r="BA75" s="266"/>
      <c r="BB75" s="266">
        <f t="shared" si="68"/>
        <v>0</v>
      </c>
      <c r="BC75" s="291">
        <f t="shared" si="87"/>
        <v>0</v>
      </c>
      <c r="BD75" s="266"/>
      <c r="BE75" s="290"/>
      <c r="BF75" s="266">
        <f t="shared" si="88"/>
        <v>3</v>
      </c>
      <c r="BG75" s="266">
        <f t="shared" si="89"/>
        <v>2</v>
      </c>
      <c r="BH75" s="292">
        <f t="shared" si="70"/>
        <v>0.66666666666666663</v>
      </c>
      <c r="BI75" s="293"/>
      <c r="BJ75" s="89"/>
      <c r="BM75" s="204"/>
      <c r="BN75" s="202"/>
      <c r="BO75" s="203"/>
      <c r="BP75" s="205"/>
      <c r="BQ75" s="202"/>
      <c r="BR75" s="203"/>
      <c r="BS75" s="205"/>
      <c r="BT75" s="202"/>
      <c r="BU75" s="203"/>
      <c r="BV75" s="206"/>
      <c r="BW75" s="202"/>
      <c r="BX75" s="207"/>
      <c r="BY75" s="208"/>
      <c r="BZ75" s="209"/>
    </row>
    <row r="76" spans="1:78" s="90" customFormat="1" ht="25.5" x14ac:dyDescent="0.25">
      <c r="A76" s="80"/>
      <c r="B76" s="81"/>
      <c r="C76" s="298" t="s">
        <v>284</v>
      </c>
      <c r="D76" s="299"/>
      <c r="E76" s="299">
        <v>7</v>
      </c>
      <c r="F76" s="320" t="s">
        <v>327</v>
      </c>
      <c r="G76" s="266" t="s">
        <v>328</v>
      </c>
      <c r="H76" s="285" t="s">
        <v>329</v>
      </c>
      <c r="I76" s="266" t="s">
        <v>203</v>
      </c>
      <c r="J76" s="266" t="s">
        <v>210</v>
      </c>
      <c r="K76" s="266" t="s">
        <v>274</v>
      </c>
      <c r="L76" s="286">
        <v>44470</v>
      </c>
      <c r="M76" s="286">
        <v>44499</v>
      </c>
      <c r="N76" s="266">
        <f t="shared" si="79"/>
        <v>0</v>
      </c>
      <c r="O76" s="287"/>
      <c r="P76" s="287"/>
      <c r="Q76" s="287"/>
      <c r="R76" s="287"/>
      <c r="S76" s="287"/>
      <c r="T76" s="287"/>
      <c r="U76" s="287">
        <f t="shared" si="90"/>
        <v>0</v>
      </c>
      <c r="V76" s="288" t="str">
        <f t="shared" si="67"/>
        <v/>
      </c>
      <c r="W76" s="289"/>
      <c r="X76" s="290"/>
      <c r="Y76" s="266">
        <f t="shared" si="86"/>
        <v>0</v>
      </c>
      <c r="Z76" s="266"/>
      <c r="AA76" s="266"/>
      <c r="AB76" s="266"/>
      <c r="AC76" s="266"/>
      <c r="AD76" s="266"/>
      <c r="AE76" s="266"/>
      <c r="AF76" s="266">
        <f t="shared" si="80"/>
        <v>0</v>
      </c>
      <c r="AG76" s="291" t="str">
        <f t="shared" si="81"/>
        <v/>
      </c>
      <c r="AH76" s="284"/>
      <c r="AI76" s="290"/>
      <c r="AJ76" s="266">
        <f t="shared" si="82"/>
        <v>0</v>
      </c>
      <c r="AK76" s="266"/>
      <c r="AL76" s="266"/>
      <c r="AM76" s="266"/>
      <c r="AN76" s="266"/>
      <c r="AO76" s="266"/>
      <c r="AP76" s="266"/>
      <c r="AQ76" s="266">
        <f t="shared" si="83"/>
        <v>0</v>
      </c>
      <c r="AR76" s="291" t="str">
        <f t="shared" si="84"/>
        <v/>
      </c>
      <c r="AS76" s="284"/>
      <c r="AT76" s="290"/>
      <c r="AU76" s="266">
        <f t="shared" si="85"/>
        <v>1</v>
      </c>
      <c r="AV76" s="266">
        <v>1</v>
      </c>
      <c r="AW76" s="266"/>
      <c r="AX76" s="266"/>
      <c r="AY76" s="266"/>
      <c r="AZ76" s="266"/>
      <c r="BA76" s="266"/>
      <c r="BB76" s="266">
        <f t="shared" si="68"/>
        <v>0</v>
      </c>
      <c r="BC76" s="291">
        <f t="shared" si="87"/>
        <v>0</v>
      </c>
      <c r="BD76" s="266"/>
      <c r="BE76" s="290"/>
      <c r="BF76" s="266">
        <f t="shared" si="88"/>
        <v>1</v>
      </c>
      <c r="BG76" s="266">
        <f t="shared" si="89"/>
        <v>0</v>
      </c>
      <c r="BH76" s="292">
        <f t="shared" si="70"/>
        <v>0</v>
      </c>
      <c r="BI76" s="293"/>
      <c r="BJ76" s="89"/>
      <c r="BM76" s="204"/>
      <c r="BN76" s="202"/>
      <c r="BO76" s="203"/>
      <c r="BP76" s="205"/>
      <c r="BQ76" s="202"/>
      <c r="BR76" s="203"/>
      <c r="BS76" s="205"/>
      <c r="BT76" s="202"/>
      <c r="BU76" s="203"/>
      <c r="BV76" s="206"/>
      <c r="BW76" s="202"/>
      <c r="BX76" s="207"/>
      <c r="BY76" s="208"/>
      <c r="BZ76" s="209"/>
    </row>
    <row r="77" spans="1:78" s="90" customFormat="1" ht="89.25" x14ac:dyDescent="0.25">
      <c r="A77" s="80"/>
      <c r="B77" s="81"/>
      <c r="C77" s="298" t="s">
        <v>284</v>
      </c>
      <c r="D77" s="299"/>
      <c r="E77" s="299">
        <v>8</v>
      </c>
      <c r="F77" s="320" t="s">
        <v>287</v>
      </c>
      <c r="G77" s="266" t="s">
        <v>330</v>
      </c>
      <c r="H77" s="296" t="s">
        <v>331</v>
      </c>
      <c r="I77" s="266" t="s">
        <v>203</v>
      </c>
      <c r="J77" s="266" t="s">
        <v>210</v>
      </c>
      <c r="K77" s="266" t="s">
        <v>274</v>
      </c>
      <c r="L77" s="321">
        <v>44256</v>
      </c>
      <c r="M77" s="286">
        <v>44530</v>
      </c>
      <c r="N77" s="266">
        <f t="shared" si="79"/>
        <v>1</v>
      </c>
      <c r="O77" s="287"/>
      <c r="P77" s="287"/>
      <c r="Q77" s="287"/>
      <c r="R77" s="287"/>
      <c r="S77" s="287">
        <v>1</v>
      </c>
      <c r="T77" s="287">
        <v>1</v>
      </c>
      <c r="U77" s="287">
        <f t="shared" si="90"/>
        <v>1</v>
      </c>
      <c r="V77" s="288">
        <f t="shared" si="67"/>
        <v>1</v>
      </c>
      <c r="W77" s="289" t="s">
        <v>447</v>
      </c>
      <c r="X77" s="290" t="s">
        <v>460</v>
      </c>
      <c r="Y77" s="266">
        <f t="shared" si="86"/>
        <v>3</v>
      </c>
      <c r="Z77" s="266">
        <v>1</v>
      </c>
      <c r="AA77" s="266">
        <v>1</v>
      </c>
      <c r="AB77" s="266">
        <v>1</v>
      </c>
      <c r="AC77" s="266">
        <v>1</v>
      </c>
      <c r="AD77" s="266">
        <v>1</v>
      </c>
      <c r="AE77" s="266">
        <v>1</v>
      </c>
      <c r="AF77" s="266">
        <f t="shared" si="80"/>
        <v>3</v>
      </c>
      <c r="AG77" s="291">
        <f t="shared" si="81"/>
        <v>1</v>
      </c>
      <c r="AH77" s="284" t="s">
        <v>494</v>
      </c>
      <c r="AI77" s="290" t="s">
        <v>460</v>
      </c>
      <c r="AJ77" s="266">
        <f t="shared" si="82"/>
        <v>2</v>
      </c>
      <c r="AK77" s="266">
        <v>1</v>
      </c>
      <c r="AL77" s="266">
        <v>1</v>
      </c>
      <c r="AM77" s="266"/>
      <c r="AN77" s="266"/>
      <c r="AO77" s="266">
        <v>1</v>
      </c>
      <c r="AP77" s="266">
        <v>1</v>
      </c>
      <c r="AQ77" s="266">
        <f t="shared" si="83"/>
        <v>2</v>
      </c>
      <c r="AR77" s="291">
        <f t="shared" si="84"/>
        <v>1</v>
      </c>
      <c r="AS77" s="284" t="s">
        <v>544</v>
      </c>
      <c r="AT77" s="290" t="s">
        <v>460</v>
      </c>
      <c r="AU77" s="266">
        <f t="shared" si="85"/>
        <v>1</v>
      </c>
      <c r="AV77" s="266"/>
      <c r="AW77" s="266"/>
      <c r="AX77" s="266">
        <v>1</v>
      </c>
      <c r="AY77" s="266"/>
      <c r="AZ77" s="266"/>
      <c r="BA77" s="266"/>
      <c r="BB77" s="266">
        <f t="shared" si="68"/>
        <v>0</v>
      </c>
      <c r="BC77" s="291">
        <f t="shared" si="87"/>
        <v>0</v>
      </c>
      <c r="BD77" s="266"/>
      <c r="BE77" s="290"/>
      <c r="BF77" s="266">
        <f t="shared" si="88"/>
        <v>7</v>
      </c>
      <c r="BG77" s="266">
        <f t="shared" si="89"/>
        <v>6</v>
      </c>
      <c r="BH77" s="292">
        <f t="shared" si="70"/>
        <v>0.8571428571428571</v>
      </c>
      <c r="BI77" s="293"/>
      <c r="BJ77" s="89"/>
      <c r="BM77" s="204"/>
      <c r="BN77" s="202"/>
      <c r="BO77" s="203"/>
      <c r="BP77" s="205"/>
      <c r="BQ77" s="202"/>
      <c r="BR77" s="203"/>
      <c r="BS77" s="205"/>
      <c r="BT77" s="202"/>
      <c r="BU77" s="203"/>
      <c r="BV77" s="206"/>
      <c r="BW77" s="202"/>
      <c r="BX77" s="207"/>
      <c r="BY77" s="208"/>
      <c r="BZ77" s="209"/>
    </row>
    <row r="78" spans="1:78" s="90" customFormat="1" ht="110.25" customHeight="1" x14ac:dyDescent="0.25">
      <c r="A78" s="80"/>
      <c r="B78" s="81"/>
      <c r="C78" s="298" t="s">
        <v>284</v>
      </c>
      <c r="D78" s="299"/>
      <c r="E78" s="299">
        <v>9</v>
      </c>
      <c r="F78" s="320" t="s">
        <v>332</v>
      </c>
      <c r="G78" s="295" t="s">
        <v>333</v>
      </c>
      <c r="H78" s="296" t="s">
        <v>322</v>
      </c>
      <c r="I78" s="295" t="s">
        <v>203</v>
      </c>
      <c r="J78" s="295" t="s">
        <v>210</v>
      </c>
      <c r="K78" s="295" t="s">
        <v>274</v>
      </c>
      <c r="L78" s="297">
        <v>44317</v>
      </c>
      <c r="M78" s="297">
        <v>44500</v>
      </c>
      <c r="N78" s="266">
        <f t="shared" si="79"/>
        <v>0</v>
      </c>
      <c r="O78" s="287"/>
      <c r="P78" s="287"/>
      <c r="Q78" s="287"/>
      <c r="R78" s="287"/>
      <c r="S78" s="287"/>
      <c r="T78" s="287"/>
      <c r="U78" s="287">
        <f t="shared" si="90"/>
        <v>0</v>
      </c>
      <c r="V78" s="288" t="str">
        <f t="shared" si="67"/>
        <v/>
      </c>
      <c r="W78" s="289"/>
      <c r="X78" s="290"/>
      <c r="Y78" s="266">
        <f t="shared" si="86"/>
        <v>1</v>
      </c>
      <c r="Z78" s="266"/>
      <c r="AA78" s="266"/>
      <c r="AB78" s="266">
        <v>1</v>
      </c>
      <c r="AC78" s="266">
        <v>1</v>
      </c>
      <c r="AD78" s="266"/>
      <c r="AE78" s="266"/>
      <c r="AF78" s="266">
        <f t="shared" si="80"/>
        <v>1</v>
      </c>
      <c r="AG78" s="291">
        <f t="shared" si="81"/>
        <v>1</v>
      </c>
      <c r="AH78" s="284" t="s">
        <v>495</v>
      </c>
      <c r="AI78" s="290" t="s">
        <v>460</v>
      </c>
      <c r="AJ78" s="266">
        <f t="shared" si="82"/>
        <v>0</v>
      </c>
      <c r="AK78" s="266"/>
      <c r="AL78" s="266"/>
      <c r="AM78" s="266"/>
      <c r="AN78" s="266"/>
      <c r="AO78" s="266"/>
      <c r="AP78" s="266"/>
      <c r="AQ78" s="266">
        <f t="shared" si="83"/>
        <v>0</v>
      </c>
      <c r="AR78" s="291" t="str">
        <f t="shared" si="84"/>
        <v/>
      </c>
      <c r="AS78" s="284"/>
      <c r="AT78" s="290"/>
      <c r="AU78" s="266">
        <f t="shared" si="85"/>
        <v>1</v>
      </c>
      <c r="AV78" s="266">
        <v>1</v>
      </c>
      <c r="AW78" s="266"/>
      <c r="AX78" s="266"/>
      <c r="AY78" s="266"/>
      <c r="AZ78" s="266"/>
      <c r="BA78" s="266"/>
      <c r="BB78" s="266">
        <f t="shared" si="68"/>
        <v>0</v>
      </c>
      <c r="BC78" s="291">
        <f t="shared" si="87"/>
        <v>0</v>
      </c>
      <c r="BD78" s="266"/>
      <c r="BE78" s="290"/>
      <c r="BF78" s="266">
        <f t="shared" si="88"/>
        <v>2</v>
      </c>
      <c r="BG78" s="266">
        <f t="shared" si="89"/>
        <v>1</v>
      </c>
      <c r="BH78" s="292">
        <f t="shared" si="70"/>
        <v>0.5</v>
      </c>
      <c r="BI78" s="293"/>
      <c r="BJ78" s="89"/>
      <c r="BM78" s="204"/>
      <c r="BN78" s="202"/>
      <c r="BO78" s="203"/>
      <c r="BP78" s="205"/>
      <c r="BQ78" s="202"/>
      <c r="BR78" s="203"/>
      <c r="BS78" s="205"/>
      <c r="BT78" s="202"/>
      <c r="BU78" s="203"/>
      <c r="BV78" s="206"/>
      <c r="BW78" s="202"/>
      <c r="BX78" s="207"/>
      <c r="BY78" s="208"/>
      <c r="BZ78" s="209"/>
    </row>
    <row r="79" spans="1:78" s="90" customFormat="1" ht="85.5" customHeight="1" x14ac:dyDescent="0.25">
      <c r="A79" s="80"/>
      <c r="B79" s="81"/>
      <c r="C79" s="298" t="s">
        <v>284</v>
      </c>
      <c r="D79" s="299"/>
      <c r="E79" s="299">
        <v>10</v>
      </c>
      <c r="F79" s="322" t="s">
        <v>334</v>
      </c>
      <c r="G79" s="266" t="s">
        <v>335</v>
      </c>
      <c r="H79" s="296" t="s">
        <v>336</v>
      </c>
      <c r="I79" s="266" t="s">
        <v>203</v>
      </c>
      <c r="J79" s="266" t="s">
        <v>210</v>
      </c>
      <c r="K79" s="266" t="s">
        <v>274</v>
      </c>
      <c r="L79" s="321">
        <v>44256</v>
      </c>
      <c r="M79" s="286">
        <v>44530</v>
      </c>
      <c r="N79" s="266">
        <f t="shared" ref="N79" si="91">SUM(O79,Q79,S79)</f>
        <v>1</v>
      </c>
      <c r="O79" s="287"/>
      <c r="P79" s="287"/>
      <c r="Q79" s="287"/>
      <c r="R79" s="287"/>
      <c r="S79" s="287">
        <v>1</v>
      </c>
      <c r="T79" s="287">
        <v>1</v>
      </c>
      <c r="U79" s="287">
        <f t="shared" si="90"/>
        <v>1</v>
      </c>
      <c r="V79" s="288">
        <f t="shared" si="67"/>
        <v>1</v>
      </c>
      <c r="W79" s="289" t="s">
        <v>497</v>
      </c>
      <c r="X79" s="290" t="s">
        <v>460</v>
      </c>
      <c r="Y79" s="266">
        <f t="shared" ref="Y79" si="92">SUM(Z79,AB79,AD79)</f>
        <v>3</v>
      </c>
      <c r="Z79" s="266">
        <v>1</v>
      </c>
      <c r="AA79" s="266">
        <v>1</v>
      </c>
      <c r="AB79" s="266">
        <v>1</v>
      </c>
      <c r="AC79" s="266">
        <v>1</v>
      </c>
      <c r="AD79" s="266">
        <v>1</v>
      </c>
      <c r="AE79" s="266">
        <v>1</v>
      </c>
      <c r="AF79" s="266">
        <f t="shared" ref="AF79" si="93">SUM(AA79,AC79,AE79)</f>
        <v>3</v>
      </c>
      <c r="AG79" s="291">
        <f t="shared" ref="AG79" si="94">IFERROR(AF79/Y79,"")</f>
        <v>1</v>
      </c>
      <c r="AH79" s="284" t="s">
        <v>518</v>
      </c>
      <c r="AI79" s="290" t="s">
        <v>460</v>
      </c>
      <c r="AJ79" s="266">
        <f t="shared" ref="AJ79" si="95">SUM(AK79,AM79,AO79)</f>
        <v>2</v>
      </c>
      <c r="AK79" s="266">
        <v>1</v>
      </c>
      <c r="AL79" s="266">
        <v>1</v>
      </c>
      <c r="AM79" s="266"/>
      <c r="AN79" s="266"/>
      <c r="AO79" s="266">
        <v>1</v>
      </c>
      <c r="AP79" s="266">
        <v>1</v>
      </c>
      <c r="AQ79" s="266">
        <f t="shared" ref="AQ79" si="96">SUM(AL79,AN79,AP79)</f>
        <v>2</v>
      </c>
      <c r="AR79" s="291">
        <f t="shared" ref="AR79" si="97">IFERROR(AQ79/AJ79,"")</f>
        <v>1</v>
      </c>
      <c r="AS79" s="284" t="s">
        <v>545</v>
      </c>
      <c r="AT79" s="290" t="s">
        <v>460</v>
      </c>
      <c r="AU79" s="266">
        <f t="shared" ref="AU79" si="98">SUM(AV79,AX79,AZ79)</f>
        <v>1</v>
      </c>
      <c r="AV79" s="266"/>
      <c r="AW79" s="266"/>
      <c r="AX79" s="266">
        <v>1</v>
      </c>
      <c r="AY79" s="266"/>
      <c r="AZ79" s="266"/>
      <c r="BA79" s="266"/>
      <c r="BB79" s="266">
        <f t="shared" si="68"/>
        <v>0</v>
      </c>
      <c r="BC79" s="291">
        <f t="shared" si="87"/>
        <v>0</v>
      </c>
      <c r="BD79" s="266"/>
      <c r="BE79" s="290"/>
      <c r="BF79" s="266">
        <f t="shared" si="88"/>
        <v>7</v>
      </c>
      <c r="BG79" s="266">
        <f t="shared" si="89"/>
        <v>6</v>
      </c>
      <c r="BH79" s="292">
        <f t="shared" si="70"/>
        <v>0.8571428571428571</v>
      </c>
      <c r="BI79" s="293"/>
      <c r="BJ79" s="89"/>
      <c r="BM79" s="204"/>
      <c r="BN79" s="202"/>
      <c r="BO79" s="203"/>
      <c r="BP79" s="205"/>
      <c r="BQ79" s="202"/>
      <c r="BR79" s="203"/>
      <c r="BS79" s="205"/>
      <c r="BT79" s="202"/>
      <c r="BU79" s="203"/>
      <c r="BV79" s="206"/>
      <c r="BW79" s="202"/>
      <c r="BX79" s="207"/>
      <c r="BY79" s="208"/>
      <c r="BZ79" s="209"/>
    </row>
    <row r="80" spans="1:78" s="90" customFormat="1" ht="51" x14ac:dyDescent="0.25">
      <c r="A80" s="80"/>
      <c r="B80" s="81"/>
      <c r="C80" s="298" t="s">
        <v>284</v>
      </c>
      <c r="D80" s="299"/>
      <c r="E80" s="299">
        <v>11</v>
      </c>
      <c r="F80" s="320" t="s">
        <v>499</v>
      </c>
      <c r="G80" s="266" t="s">
        <v>337</v>
      </c>
      <c r="H80" s="285" t="s">
        <v>326</v>
      </c>
      <c r="I80" s="266" t="s">
        <v>203</v>
      </c>
      <c r="J80" s="266" t="s">
        <v>210</v>
      </c>
      <c r="K80" s="266" t="s">
        <v>274</v>
      </c>
      <c r="L80" s="286">
        <v>44317</v>
      </c>
      <c r="M80" s="286">
        <v>44530</v>
      </c>
      <c r="N80" s="266">
        <f t="shared" si="79"/>
        <v>0</v>
      </c>
      <c r="O80" s="287"/>
      <c r="P80" s="287"/>
      <c r="Q80" s="287"/>
      <c r="R80" s="287"/>
      <c r="S80" s="287"/>
      <c r="T80" s="287"/>
      <c r="U80" s="287">
        <f t="shared" si="90"/>
        <v>0</v>
      </c>
      <c r="V80" s="288" t="str">
        <f t="shared" si="67"/>
        <v/>
      </c>
      <c r="W80" s="289"/>
      <c r="X80" s="290"/>
      <c r="Y80" s="266">
        <f t="shared" si="86"/>
        <v>1</v>
      </c>
      <c r="Z80" s="266"/>
      <c r="AA80" s="266"/>
      <c r="AB80" s="266"/>
      <c r="AC80" s="266"/>
      <c r="AD80" s="266">
        <v>1</v>
      </c>
      <c r="AE80" s="266">
        <v>1</v>
      </c>
      <c r="AF80" s="266">
        <f t="shared" si="80"/>
        <v>1</v>
      </c>
      <c r="AG80" s="291">
        <f t="shared" si="81"/>
        <v>1</v>
      </c>
      <c r="AH80" s="284" t="s">
        <v>498</v>
      </c>
      <c r="AI80" s="290" t="s">
        <v>460</v>
      </c>
      <c r="AJ80" s="266">
        <f t="shared" si="82"/>
        <v>1</v>
      </c>
      <c r="AK80" s="266"/>
      <c r="AL80" s="266"/>
      <c r="AM80" s="266"/>
      <c r="AN80" s="266"/>
      <c r="AO80" s="266">
        <v>1</v>
      </c>
      <c r="AP80" s="266">
        <v>1</v>
      </c>
      <c r="AQ80" s="266">
        <f t="shared" si="83"/>
        <v>1</v>
      </c>
      <c r="AR80" s="291">
        <f t="shared" si="84"/>
        <v>1</v>
      </c>
      <c r="AS80" s="284" t="s">
        <v>546</v>
      </c>
      <c r="AT80" s="290" t="s">
        <v>460</v>
      </c>
      <c r="AU80" s="266">
        <f t="shared" si="85"/>
        <v>0</v>
      </c>
      <c r="AV80" s="266"/>
      <c r="AW80" s="266"/>
      <c r="AX80" s="266"/>
      <c r="AY80" s="266"/>
      <c r="AZ80" s="266"/>
      <c r="BA80" s="266"/>
      <c r="BB80" s="266">
        <f t="shared" si="68"/>
        <v>0</v>
      </c>
      <c r="BC80" s="291" t="str">
        <f t="shared" si="87"/>
        <v/>
      </c>
      <c r="BD80" s="266"/>
      <c r="BE80" s="290"/>
      <c r="BF80" s="266">
        <f t="shared" si="88"/>
        <v>2</v>
      </c>
      <c r="BG80" s="266">
        <f t="shared" si="89"/>
        <v>2</v>
      </c>
      <c r="BH80" s="292">
        <f t="shared" si="70"/>
        <v>1</v>
      </c>
      <c r="BI80" s="293"/>
      <c r="BJ80" s="89"/>
      <c r="BM80" s="204"/>
      <c r="BN80" s="202"/>
      <c r="BO80" s="203"/>
      <c r="BP80" s="205"/>
      <c r="BQ80" s="202"/>
      <c r="BR80" s="203"/>
      <c r="BS80" s="205"/>
      <c r="BT80" s="202"/>
      <c r="BU80" s="203"/>
      <c r="BV80" s="206"/>
      <c r="BW80" s="202"/>
      <c r="BX80" s="207"/>
      <c r="BY80" s="208"/>
      <c r="BZ80" s="209"/>
    </row>
    <row r="81" spans="1:78" s="90" customFormat="1" ht="38.25" x14ac:dyDescent="0.25">
      <c r="A81" s="80"/>
      <c r="B81" s="81"/>
      <c r="C81" s="298" t="s">
        <v>284</v>
      </c>
      <c r="D81" s="299"/>
      <c r="E81" s="299">
        <v>12</v>
      </c>
      <c r="F81" s="320" t="s">
        <v>560</v>
      </c>
      <c r="G81" s="266" t="s">
        <v>338</v>
      </c>
      <c r="H81" s="285" t="s">
        <v>339</v>
      </c>
      <c r="I81" s="266" t="s">
        <v>203</v>
      </c>
      <c r="J81" s="266" t="s">
        <v>210</v>
      </c>
      <c r="K81" s="266" t="s">
        <v>274</v>
      </c>
      <c r="L81" s="286">
        <v>44348</v>
      </c>
      <c r="M81" s="286">
        <v>44530</v>
      </c>
      <c r="N81" s="266">
        <f t="shared" si="79"/>
        <v>0</v>
      </c>
      <c r="O81" s="287"/>
      <c r="P81" s="287"/>
      <c r="Q81" s="287"/>
      <c r="R81" s="287"/>
      <c r="S81" s="287"/>
      <c r="T81" s="287"/>
      <c r="U81" s="287">
        <f t="shared" si="90"/>
        <v>0</v>
      </c>
      <c r="V81" s="288" t="str">
        <f t="shared" si="67"/>
        <v/>
      </c>
      <c r="W81" s="289"/>
      <c r="X81" s="290"/>
      <c r="Y81" s="266">
        <f t="shared" si="86"/>
        <v>0</v>
      </c>
      <c r="Z81" s="266"/>
      <c r="AA81" s="266"/>
      <c r="AB81" s="266"/>
      <c r="AC81" s="266"/>
      <c r="AD81" s="266"/>
      <c r="AE81" s="266"/>
      <c r="AF81" s="266">
        <f t="shared" si="80"/>
        <v>0</v>
      </c>
      <c r="AG81" s="291" t="str">
        <f t="shared" si="81"/>
        <v/>
      </c>
      <c r="AH81" s="284"/>
      <c r="AI81" s="290"/>
      <c r="AJ81" s="266">
        <f t="shared" si="82"/>
        <v>1</v>
      </c>
      <c r="AK81" s="266">
        <v>1</v>
      </c>
      <c r="AL81" s="266">
        <v>1</v>
      </c>
      <c r="AM81" s="266"/>
      <c r="AN81" s="266"/>
      <c r="AO81" s="266"/>
      <c r="AP81" s="266"/>
      <c r="AQ81" s="266">
        <f t="shared" si="83"/>
        <v>1</v>
      </c>
      <c r="AR81" s="291">
        <f t="shared" si="84"/>
        <v>1</v>
      </c>
      <c r="AS81" s="284" t="s">
        <v>547</v>
      </c>
      <c r="AT81" s="290" t="s">
        <v>460</v>
      </c>
      <c r="AU81" s="266">
        <f t="shared" si="85"/>
        <v>1</v>
      </c>
      <c r="AV81" s="266"/>
      <c r="AW81" s="266"/>
      <c r="AX81" s="266">
        <v>1</v>
      </c>
      <c r="AY81" s="266"/>
      <c r="AZ81" s="266"/>
      <c r="BA81" s="266"/>
      <c r="BB81" s="266">
        <f t="shared" si="68"/>
        <v>0</v>
      </c>
      <c r="BC81" s="291">
        <f t="shared" si="87"/>
        <v>0</v>
      </c>
      <c r="BD81" s="266"/>
      <c r="BE81" s="290"/>
      <c r="BF81" s="266">
        <f t="shared" si="88"/>
        <v>2</v>
      </c>
      <c r="BG81" s="266">
        <f t="shared" si="89"/>
        <v>1</v>
      </c>
      <c r="BH81" s="292">
        <f t="shared" si="70"/>
        <v>0.5</v>
      </c>
      <c r="BI81" s="293"/>
      <c r="BJ81" s="89"/>
      <c r="BM81" s="204"/>
      <c r="BN81" s="202"/>
      <c r="BO81" s="203"/>
      <c r="BP81" s="205"/>
      <c r="BQ81" s="202"/>
      <c r="BR81" s="203"/>
      <c r="BS81" s="205"/>
      <c r="BT81" s="202"/>
      <c r="BU81" s="203"/>
      <c r="BV81" s="206"/>
      <c r="BW81" s="202"/>
      <c r="BX81" s="207"/>
      <c r="BY81" s="208"/>
      <c r="BZ81" s="209"/>
    </row>
    <row r="82" spans="1:78" s="90" customFormat="1" ht="72.75" customHeight="1" x14ac:dyDescent="0.25">
      <c r="A82" s="80"/>
      <c r="B82" s="81"/>
      <c r="C82" s="298" t="s">
        <v>284</v>
      </c>
      <c r="D82" s="299"/>
      <c r="E82" s="299">
        <v>13</v>
      </c>
      <c r="F82" s="320" t="s">
        <v>340</v>
      </c>
      <c r="G82" s="266" t="s">
        <v>341</v>
      </c>
      <c r="H82" s="285" t="s">
        <v>342</v>
      </c>
      <c r="I82" s="266" t="s">
        <v>203</v>
      </c>
      <c r="J82" s="266" t="s">
        <v>210</v>
      </c>
      <c r="K82" s="266" t="s">
        <v>274</v>
      </c>
      <c r="L82" s="286">
        <v>44287</v>
      </c>
      <c r="M82" s="286">
        <v>44530</v>
      </c>
      <c r="N82" s="266">
        <f t="shared" si="79"/>
        <v>1</v>
      </c>
      <c r="O82" s="287"/>
      <c r="P82" s="287"/>
      <c r="Q82" s="287"/>
      <c r="R82" s="287"/>
      <c r="S82" s="287">
        <v>1</v>
      </c>
      <c r="T82" s="287">
        <v>1</v>
      </c>
      <c r="U82" s="287">
        <f t="shared" si="90"/>
        <v>1</v>
      </c>
      <c r="V82" s="288">
        <f t="shared" si="67"/>
        <v>1</v>
      </c>
      <c r="W82" s="289" t="s">
        <v>448</v>
      </c>
      <c r="X82" s="290" t="s">
        <v>460</v>
      </c>
      <c r="Y82" s="266">
        <f t="shared" si="86"/>
        <v>0</v>
      </c>
      <c r="Z82" s="266"/>
      <c r="AA82" s="266"/>
      <c r="AB82" s="266"/>
      <c r="AC82" s="266"/>
      <c r="AD82" s="266"/>
      <c r="AE82" s="266"/>
      <c r="AF82" s="266">
        <f t="shared" si="80"/>
        <v>0</v>
      </c>
      <c r="AG82" s="291" t="str">
        <f t="shared" si="81"/>
        <v/>
      </c>
      <c r="AH82" s="284"/>
      <c r="AI82" s="290"/>
      <c r="AJ82" s="266">
        <f t="shared" si="82"/>
        <v>0</v>
      </c>
      <c r="AK82" s="266"/>
      <c r="AL82" s="266"/>
      <c r="AM82" s="266"/>
      <c r="AN82" s="266"/>
      <c r="AO82" s="266"/>
      <c r="AP82" s="266"/>
      <c r="AQ82" s="266">
        <f t="shared" si="83"/>
        <v>0</v>
      </c>
      <c r="AR82" s="291" t="str">
        <f t="shared" si="84"/>
        <v/>
      </c>
      <c r="AS82" s="284"/>
      <c r="AT82" s="290"/>
      <c r="AU82" s="266">
        <f t="shared" si="85"/>
        <v>1</v>
      </c>
      <c r="AV82" s="266"/>
      <c r="AW82" s="266"/>
      <c r="AX82" s="266">
        <v>1</v>
      </c>
      <c r="AY82" s="266"/>
      <c r="AZ82" s="266"/>
      <c r="BA82" s="266"/>
      <c r="BB82" s="266">
        <f t="shared" si="68"/>
        <v>0</v>
      </c>
      <c r="BC82" s="291">
        <f t="shared" si="87"/>
        <v>0</v>
      </c>
      <c r="BD82" s="266"/>
      <c r="BE82" s="290"/>
      <c r="BF82" s="266">
        <f t="shared" si="88"/>
        <v>2</v>
      </c>
      <c r="BG82" s="266">
        <f t="shared" si="89"/>
        <v>1</v>
      </c>
      <c r="BH82" s="292">
        <f t="shared" si="70"/>
        <v>0.5</v>
      </c>
      <c r="BI82" s="293"/>
      <c r="BJ82" s="89"/>
      <c r="BM82" s="204"/>
      <c r="BN82" s="202"/>
      <c r="BO82" s="203"/>
      <c r="BP82" s="205"/>
      <c r="BQ82" s="202"/>
      <c r="BR82" s="203"/>
      <c r="BS82" s="205"/>
      <c r="BT82" s="202"/>
      <c r="BU82" s="203"/>
      <c r="BV82" s="206"/>
      <c r="BW82" s="202"/>
      <c r="BX82" s="207"/>
      <c r="BY82" s="208"/>
      <c r="BZ82" s="209"/>
    </row>
    <row r="83" spans="1:78" ht="33" customHeight="1" thickBot="1" x14ac:dyDescent="0.3">
      <c r="A83" s="37"/>
      <c r="B83" s="70"/>
      <c r="C83" s="300"/>
      <c r="D83" s="301"/>
      <c r="E83" s="301"/>
      <c r="F83" s="302" t="s">
        <v>167</v>
      </c>
      <c r="G83" s="303"/>
      <c r="H83" s="304"/>
      <c r="I83" s="303"/>
      <c r="J83" s="303"/>
      <c r="K83" s="303"/>
      <c r="L83" s="305"/>
      <c r="M83" s="305"/>
      <c r="N83" s="303"/>
      <c r="O83" s="303"/>
      <c r="P83" s="303"/>
      <c r="Q83" s="303"/>
      <c r="R83" s="303"/>
      <c r="S83" s="303"/>
      <c r="T83" s="303"/>
      <c r="U83" s="303"/>
      <c r="V83" s="310" t="str">
        <f t="shared" ref="V83" si="99">IFERROR(U83/N83,"")</f>
        <v/>
      </c>
      <c r="W83" s="311"/>
      <c r="X83" s="309"/>
      <c r="Y83" s="303"/>
      <c r="Z83" s="303"/>
      <c r="AA83" s="303"/>
      <c r="AB83" s="303"/>
      <c r="AC83" s="303"/>
      <c r="AD83" s="303"/>
      <c r="AE83" s="303"/>
      <c r="AF83" s="303"/>
      <c r="AG83" s="310" t="str">
        <f t="shared" ref="AG83" si="100">IFERROR(AF83/Y83,"")</f>
        <v/>
      </c>
      <c r="AH83" s="311"/>
      <c r="AI83" s="309"/>
      <c r="AJ83" s="303"/>
      <c r="AK83" s="303"/>
      <c r="AL83" s="303"/>
      <c r="AM83" s="303"/>
      <c r="AN83" s="303"/>
      <c r="AO83" s="303"/>
      <c r="AP83" s="303"/>
      <c r="AQ83" s="303"/>
      <c r="AR83" s="310" t="str">
        <f t="shared" ref="AR83" si="101">IFERROR(AQ83/AJ83,"")</f>
        <v/>
      </c>
      <c r="AS83" s="312"/>
      <c r="AT83" s="309"/>
      <c r="AU83" s="303"/>
      <c r="AV83" s="303"/>
      <c r="AW83" s="303"/>
      <c r="AX83" s="303"/>
      <c r="AY83" s="303"/>
      <c r="AZ83" s="303"/>
      <c r="BA83" s="303"/>
      <c r="BB83" s="303"/>
      <c r="BC83" s="310" t="str">
        <f t="shared" ref="BC83" si="102">IFERROR(BB83/AU83,"")</f>
        <v/>
      </c>
      <c r="BD83" s="303"/>
      <c r="BE83" s="309"/>
      <c r="BF83" s="313">
        <f t="shared" ref="BF83" si="103">+SUM(N83,Y83,AJ83,AU83)</f>
        <v>0</v>
      </c>
      <c r="BG83" s="313">
        <f t="shared" ref="BG83" si="104">+SUM(U83,AF83,AQ83,BB83)</f>
        <v>0</v>
      </c>
      <c r="BH83" s="314" t="str">
        <f t="shared" ref="BH83" si="105">IFERROR(BG83/BF83,"")</f>
        <v/>
      </c>
      <c r="BI83" s="315"/>
      <c r="BJ83" s="44"/>
      <c r="BM83" s="62"/>
      <c r="BN83" s="38" t="str">
        <f t="shared" si="71"/>
        <v/>
      </c>
      <c r="BO83" s="39"/>
      <c r="BP83" s="40" t="str">
        <f t="shared" si="72"/>
        <v/>
      </c>
      <c r="BQ83" s="38" t="str">
        <f t="shared" si="73"/>
        <v/>
      </c>
      <c r="BR83" s="39" t="str">
        <f t="shared" si="74"/>
        <v/>
      </c>
      <c r="BS83" s="40"/>
      <c r="BT83" s="38" t="str">
        <f t="shared" si="75"/>
        <v/>
      </c>
      <c r="BU83" s="39"/>
      <c r="BV83" s="41" t="str">
        <f t="shared" si="76"/>
        <v/>
      </c>
      <c r="BW83" s="38" t="str">
        <f t="shared" si="77"/>
        <v/>
      </c>
      <c r="BX83" s="42"/>
      <c r="BY83" s="43"/>
      <c r="BZ83" s="63" t="str">
        <f t="shared" ref="BZ83" si="106">IFERROR(BY83/BF83,"")</f>
        <v/>
      </c>
    </row>
    <row r="84" spans="1:78" ht="16.5" thickBot="1" x14ac:dyDescent="0.3">
      <c r="A84" s="14"/>
      <c r="B84" s="70"/>
      <c r="C84" s="117"/>
      <c r="D84" s="117"/>
      <c r="E84" s="117"/>
      <c r="F84" s="117"/>
      <c r="G84" s="117"/>
      <c r="H84" s="128"/>
      <c r="I84" s="117"/>
      <c r="J84" s="117"/>
      <c r="K84" s="117"/>
      <c r="L84" s="117"/>
      <c r="M84" s="117"/>
      <c r="N84" s="117"/>
      <c r="O84" s="117"/>
      <c r="P84" s="117"/>
      <c r="Q84" s="117"/>
      <c r="R84" s="117"/>
      <c r="S84" s="117"/>
      <c r="T84" s="117"/>
      <c r="U84" s="129"/>
      <c r="V84" s="129"/>
      <c r="W84" s="117"/>
      <c r="X84" s="117"/>
      <c r="Y84" s="117"/>
      <c r="Z84" s="130"/>
      <c r="AA84" s="130"/>
      <c r="AB84" s="130"/>
      <c r="AC84" s="130"/>
      <c r="AD84" s="130"/>
      <c r="AE84" s="130"/>
      <c r="AF84" s="129"/>
      <c r="AG84" s="129"/>
      <c r="AH84" s="131"/>
      <c r="AI84" s="117"/>
      <c r="AJ84" s="131"/>
      <c r="AK84" s="132"/>
      <c r="AL84" s="132"/>
      <c r="AM84" s="132"/>
      <c r="AN84" s="132"/>
      <c r="AO84" s="132"/>
      <c r="AP84" s="132"/>
      <c r="AQ84" s="129"/>
      <c r="AR84" s="129"/>
      <c r="AS84" s="131"/>
      <c r="AT84" s="117"/>
      <c r="AU84" s="131"/>
      <c r="AV84" s="132"/>
      <c r="AW84" s="132"/>
      <c r="AX84" s="132"/>
      <c r="AY84" s="132"/>
      <c r="AZ84" s="132"/>
      <c r="BA84" s="132"/>
      <c r="BB84" s="129"/>
      <c r="BC84" s="129"/>
      <c r="BD84" s="131"/>
      <c r="BE84" s="117"/>
      <c r="BF84" s="131"/>
      <c r="BG84" s="131"/>
      <c r="BH84" s="131"/>
      <c r="BI84" s="133"/>
      <c r="BJ84" s="15"/>
      <c r="BM84" s="46"/>
      <c r="BN84" s="46"/>
      <c r="BO84" s="46"/>
      <c r="BP84" s="46"/>
      <c r="BQ84" s="46"/>
      <c r="BR84" s="46"/>
      <c r="BS84" s="46"/>
      <c r="BT84" s="46"/>
      <c r="BU84" s="46"/>
      <c r="BV84" s="46"/>
      <c r="BW84" s="46"/>
      <c r="BX84" s="46"/>
      <c r="BY84" s="46"/>
      <c r="BZ84" s="46"/>
    </row>
    <row r="85" spans="1:78" s="170" customFormat="1" ht="12.75" customHeight="1" x14ac:dyDescent="0.2">
      <c r="A85" s="10"/>
      <c r="B85" s="169"/>
      <c r="C85" s="478" t="s">
        <v>230</v>
      </c>
      <c r="D85" s="479"/>
      <c r="E85" s="479"/>
      <c r="F85" s="479"/>
      <c r="G85" s="456" t="s">
        <v>231</v>
      </c>
      <c r="H85" s="457"/>
      <c r="I85" s="457"/>
      <c r="J85" s="457"/>
      <c r="K85" s="457"/>
      <c r="L85" s="457"/>
      <c r="M85" s="458"/>
      <c r="N85" s="506" t="s">
        <v>100</v>
      </c>
      <c r="O85" s="507"/>
      <c r="P85" s="507"/>
      <c r="Q85" s="507"/>
      <c r="R85" s="507"/>
      <c r="S85" s="507"/>
      <c r="T85" s="507"/>
      <c r="U85" s="507"/>
      <c r="V85" s="507"/>
      <c r="W85" s="507"/>
      <c r="X85" s="508"/>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2"/>
      <c r="BH85" s="12"/>
      <c r="BI85" s="13"/>
      <c r="BJ85" s="11"/>
      <c r="BM85" s="169"/>
      <c r="BN85" s="169"/>
      <c r="BO85" s="169"/>
      <c r="BP85" s="169"/>
      <c r="BQ85" s="169"/>
      <c r="BR85" s="169"/>
      <c r="BS85" s="169"/>
      <c r="BT85" s="169"/>
      <c r="BU85" s="169"/>
      <c r="BV85" s="169"/>
      <c r="BW85" s="169"/>
      <c r="BX85" s="169"/>
      <c r="BY85" s="169"/>
      <c r="BZ85" s="12"/>
    </row>
    <row r="86" spans="1:78" ht="36.75" customHeight="1" thickBot="1" x14ac:dyDescent="0.3">
      <c r="A86" s="24"/>
      <c r="B86" s="70"/>
      <c r="C86" s="461" t="s">
        <v>87</v>
      </c>
      <c r="D86" s="462"/>
      <c r="E86" s="462"/>
      <c r="F86" s="462"/>
      <c r="G86" s="431" t="str">
        <f>+VLOOKUP(G85,LISTAS!$H$3:$I$10,2,FALSE)</f>
        <v>&lt;Por favor seleccione los objetivos estratégicos asociados al proceso</v>
      </c>
      <c r="H86" s="432"/>
      <c r="I86" s="432"/>
      <c r="J86" s="432"/>
      <c r="K86" s="432"/>
      <c r="L86" s="432"/>
      <c r="M86" s="433"/>
      <c r="N86" s="509" t="s">
        <v>93</v>
      </c>
      <c r="O86" s="483"/>
      <c r="P86" s="483"/>
      <c r="Q86" s="483"/>
      <c r="R86" s="483"/>
      <c r="S86" s="483" t="s">
        <v>94</v>
      </c>
      <c r="T86" s="483"/>
      <c r="U86" s="483"/>
      <c r="V86" s="483"/>
      <c r="W86" s="194" t="s">
        <v>95</v>
      </c>
      <c r="X86" s="173" t="s">
        <v>96</v>
      </c>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24"/>
      <c r="BI86" s="24"/>
      <c r="BM86" s="64">
        <f>SUM(BM90:BM110)</f>
        <v>0</v>
      </c>
      <c r="BN86" s="64"/>
      <c r="BO86" s="64"/>
      <c r="BP86" s="64">
        <f>SUM(BP90:BP110)</f>
        <v>0</v>
      </c>
      <c r="BQ86" s="64"/>
      <c r="BR86" s="64"/>
      <c r="BS86" s="64">
        <f>SUM(BS90:BS110)</f>
        <v>0</v>
      </c>
      <c r="BT86" s="64"/>
      <c r="BU86" s="64"/>
      <c r="BV86" s="64">
        <f>SUM(BV90:BV110)</f>
        <v>0</v>
      </c>
      <c r="BW86" s="64"/>
      <c r="BX86" s="64"/>
      <c r="BY86" s="64">
        <f>SUM(BY90:BY110)</f>
        <v>0</v>
      </c>
      <c r="BZ86" s="64"/>
    </row>
    <row r="87" spans="1:78" ht="24" customHeight="1" thickBot="1" x14ac:dyDescent="0.3">
      <c r="A87" s="24"/>
      <c r="B87" s="70" t="str">
        <f>+VLOOKUP($G$10,LISTAS!$B$47:$D$65,2,FALSE)</f>
        <v>OBJ_6</v>
      </c>
      <c r="C87" s="461" t="s">
        <v>168</v>
      </c>
      <c r="D87" s="462"/>
      <c r="E87" s="462"/>
      <c r="F87" s="462"/>
      <c r="G87" s="476"/>
      <c r="H87" s="476"/>
      <c r="I87" s="476"/>
      <c r="J87" s="476"/>
      <c r="K87" s="476"/>
      <c r="L87" s="476"/>
      <c r="M87" s="477"/>
      <c r="N87" s="484">
        <v>3837341310</v>
      </c>
      <c r="O87" s="485"/>
      <c r="P87" s="485"/>
      <c r="Q87" s="485"/>
      <c r="R87" s="485"/>
      <c r="S87" s="485" t="s">
        <v>290</v>
      </c>
      <c r="T87" s="485"/>
      <c r="U87" s="485"/>
      <c r="V87" s="485"/>
      <c r="W87" s="485" t="s">
        <v>291</v>
      </c>
      <c r="X87" s="488" t="s">
        <v>292</v>
      </c>
      <c r="Y87" s="26"/>
      <c r="Z87" s="26"/>
      <c r="AA87" s="26"/>
      <c r="AB87" s="26"/>
      <c r="AC87" s="26"/>
      <c r="AD87" s="26"/>
      <c r="AE87" s="26"/>
      <c r="AF87" s="14"/>
      <c r="AG87" s="26"/>
      <c r="AH87" s="26"/>
      <c r="AI87" s="26"/>
      <c r="AJ87" s="26"/>
      <c r="AK87" s="26"/>
      <c r="AL87" s="26"/>
      <c r="AM87" s="26"/>
      <c r="AN87" s="26"/>
      <c r="AO87" s="26"/>
      <c r="AP87" s="26"/>
      <c r="AQ87" s="14"/>
      <c r="AR87" s="26"/>
      <c r="AS87" s="26"/>
      <c r="AT87" s="26"/>
      <c r="AU87" s="26"/>
      <c r="AV87" s="26"/>
      <c r="AW87" s="26"/>
      <c r="AX87" s="26"/>
      <c r="AY87" s="26"/>
      <c r="AZ87" s="26"/>
      <c r="BA87" s="26"/>
      <c r="BB87" s="14"/>
      <c r="BC87" s="26"/>
      <c r="BD87" s="26"/>
      <c r="BE87" s="26"/>
      <c r="BF87" s="26"/>
      <c r="BG87" s="26"/>
      <c r="BH87" s="26"/>
      <c r="BI87" s="26"/>
      <c r="BJ87" s="25"/>
      <c r="BM87" s="437" t="s">
        <v>108</v>
      </c>
      <c r="BN87" s="438"/>
      <c r="BO87" s="438"/>
      <c r="BP87" s="438"/>
      <c r="BQ87" s="438"/>
      <c r="BR87" s="438"/>
      <c r="BS87" s="438"/>
      <c r="BT87" s="438"/>
      <c r="BU87" s="438"/>
      <c r="BV87" s="438"/>
      <c r="BW87" s="438"/>
      <c r="BX87" s="438"/>
      <c r="BY87" s="438"/>
      <c r="BZ87" s="439"/>
    </row>
    <row r="88" spans="1:78" ht="24" customHeight="1" thickBot="1" x14ac:dyDescent="0.3">
      <c r="A88" s="24"/>
      <c r="B88" s="70" t="str">
        <f>+VLOOKUP($G$11,LISTAS!$B$112:$D$132,2,FALSE)</f>
        <v>PROD_OBJ_6</v>
      </c>
      <c r="C88" s="464" t="s">
        <v>166</v>
      </c>
      <c r="D88" s="465"/>
      <c r="E88" s="465"/>
      <c r="F88" s="466"/>
      <c r="G88" s="467"/>
      <c r="H88" s="468"/>
      <c r="I88" s="468"/>
      <c r="J88" s="468"/>
      <c r="K88" s="468"/>
      <c r="L88" s="468"/>
      <c r="M88" s="469"/>
      <c r="N88" s="486"/>
      <c r="O88" s="487"/>
      <c r="P88" s="487"/>
      <c r="Q88" s="487"/>
      <c r="R88" s="487"/>
      <c r="S88" s="487"/>
      <c r="T88" s="487"/>
      <c r="U88" s="487"/>
      <c r="V88" s="487"/>
      <c r="W88" s="487"/>
      <c r="X88" s="489"/>
      <c r="Y88" s="26"/>
      <c r="Z88" s="26"/>
      <c r="AA88" s="26"/>
      <c r="AB88" s="26"/>
      <c r="AC88" s="26"/>
      <c r="AD88" s="26"/>
      <c r="AE88" s="26"/>
      <c r="AF88" s="14"/>
      <c r="AG88" s="26"/>
      <c r="AH88" s="26"/>
      <c r="AI88" s="26"/>
      <c r="AJ88" s="26"/>
      <c r="AK88" s="26"/>
      <c r="AL88" s="26"/>
      <c r="AM88" s="26"/>
      <c r="AN88" s="26"/>
      <c r="AO88" s="26"/>
      <c r="AP88" s="26"/>
      <c r="AQ88" s="14"/>
      <c r="AR88" s="26"/>
      <c r="AS88" s="26"/>
      <c r="AT88" s="26"/>
      <c r="AU88" s="26"/>
      <c r="AV88" s="26"/>
      <c r="AW88" s="26"/>
      <c r="AX88" s="26"/>
      <c r="AY88" s="26"/>
      <c r="AZ88" s="26"/>
      <c r="BA88" s="26"/>
      <c r="BB88" s="14"/>
      <c r="BC88" s="26"/>
      <c r="BD88" s="26"/>
      <c r="BE88" s="26"/>
      <c r="BF88" s="26"/>
      <c r="BG88" s="26"/>
      <c r="BH88" s="26"/>
      <c r="BI88" s="26"/>
      <c r="BJ88" s="25"/>
      <c r="BM88" s="77"/>
      <c r="BN88" s="78"/>
      <c r="BO88" s="78"/>
      <c r="BP88" s="78"/>
      <c r="BQ88" s="78"/>
      <c r="BR88" s="78"/>
      <c r="BS88" s="78"/>
      <c r="BT88" s="78"/>
      <c r="BU88" s="78"/>
      <c r="BV88" s="78"/>
      <c r="BW88" s="78"/>
      <c r="BX88" s="78"/>
      <c r="BY88" s="78"/>
      <c r="BZ88" s="79"/>
    </row>
    <row r="89" spans="1:78" ht="23.25" customHeight="1" x14ac:dyDescent="0.25">
      <c r="A89" s="27"/>
      <c r="B89" s="70"/>
      <c r="C89" s="446" t="s">
        <v>173</v>
      </c>
      <c r="D89" s="448" t="s">
        <v>173</v>
      </c>
      <c r="E89" s="448" t="s">
        <v>32</v>
      </c>
      <c r="F89" s="448" t="s">
        <v>10</v>
      </c>
      <c r="G89" s="448" t="s">
        <v>106</v>
      </c>
      <c r="H89" s="448" t="s">
        <v>86</v>
      </c>
      <c r="I89" s="448" t="s">
        <v>89</v>
      </c>
      <c r="J89" s="448" t="s">
        <v>88</v>
      </c>
      <c r="K89" s="448" t="s">
        <v>174</v>
      </c>
      <c r="L89" s="414" t="s">
        <v>33</v>
      </c>
      <c r="M89" s="470"/>
      <c r="N89" s="134"/>
      <c r="O89" s="416" t="s">
        <v>14</v>
      </c>
      <c r="P89" s="492"/>
      <c r="Q89" s="416" t="s">
        <v>15</v>
      </c>
      <c r="R89" s="492"/>
      <c r="S89" s="452" t="s">
        <v>16</v>
      </c>
      <c r="T89" s="452"/>
      <c r="U89" s="135"/>
      <c r="V89" s="135"/>
      <c r="W89" s="162" t="s">
        <v>34</v>
      </c>
      <c r="X89" s="136"/>
      <c r="Y89" s="134"/>
      <c r="Z89" s="452" t="s">
        <v>22</v>
      </c>
      <c r="AA89" s="452"/>
      <c r="AB89" s="452" t="s">
        <v>23</v>
      </c>
      <c r="AC89" s="452"/>
      <c r="AD89" s="452" t="s">
        <v>24</v>
      </c>
      <c r="AE89" s="452"/>
      <c r="AF89" s="135"/>
      <c r="AG89" s="135"/>
      <c r="AH89" s="135" t="s">
        <v>35</v>
      </c>
      <c r="AI89" s="136"/>
      <c r="AJ89" s="134"/>
      <c r="AK89" s="419" t="s">
        <v>25</v>
      </c>
      <c r="AL89" s="420"/>
      <c r="AM89" s="419" t="s">
        <v>26</v>
      </c>
      <c r="AN89" s="420"/>
      <c r="AO89" s="419" t="s">
        <v>27</v>
      </c>
      <c r="AP89" s="420"/>
      <c r="AQ89" s="135"/>
      <c r="AR89" s="135"/>
      <c r="AS89" s="135" t="s">
        <v>36</v>
      </c>
      <c r="AT89" s="136"/>
      <c r="AU89" s="135"/>
      <c r="AV89" s="450" t="s">
        <v>28</v>
      </c>
      <c r="AW89" s="474"/>
      <c r="AX89" s="450" t="s">
        <v>29</v>
      </c>
      <c r="AY89" s="474"/>
      <c r="AZ89" s="450" t="s">
        <v>30</v>
      </c>
      <c r="BA89" s="451"/>
      <c r="BB89" s="135"/>
      <c r="BC89" s="135"/>
      <c r="BD89" s="135" t="s">
        <v>37</v>
      </c>
      <c r="BE89" s="136"/>
      <c r="BF89" s="134"/>
      <c r="BG89" s="135"/>
      <c r="BH89" s="135" t="s">
        <v>38</v>
      </c>
      <c r="BI89" s="426" t="s">
        <v>107</v>
      </c>
      <c r="BJ89" s="28"/>
      <c r="BM89" s="421" t="s">
        <v>34</v>
      </c>
      <c r="BN89" s="422"/>
      <c r="BO89" s="423"/>
      <c r="BP89" s="424" t="s">
        <v>35</v>
      </c>
      <c r="BQ89" s="422"/>
      <c r="BR89" s="423"/>
      <c r="BS89" s="424" t="s">
        <v>36</v>
      </c>
      <c r="BT89" s="422"/>
      <c r="BU89" s="423"/>
      <c r="BV89" s="424" t="s">
        <v>37</v>
      </c>
      <c r="BW89" s="422"/>
      <c r="BX89" s="423"/>
      <c r="BY89" s="424" t="s">
        <v>38</v>
      </c>
      <c r="BZ89" s="425"/>
    </row>
    <row r="90" spans="1:78" ht="26.25" thickBot="1" x14ac:dyDescent="0.3">
      <c r="A90" s="27"/>
      <c r="B90" s="70"/>
      <c r="C90" s="447"/>
      <c r="D90" s="449"/>
      <c r="E90" s="449"/>
      <c r="F90" s="449"/>
      <c r="G90" s="449"/>
      <c r="H90" s="449"/>
      <c r="I90" s="449"/>
      <c r="J90" s="449"/>
      <c r="K90" s="449"/>
      <c r="L90" s="235" t="s">
        <v>11</v>
      </c>
      <c r="M90" s="236" t="s">
        <v>12</v>
      </c>
      <c r="N90" s="237" t="s">
        <v>13</v>
      </c>
      <c r="O90" s="238" t="s">
        <v>171</v>
      </c>
      <c r="P90" s="238" t="s">
        <v>172</v>
      </c>
      <c r="Q90" s="238" t="s">
        <v>171</v>
      </c>
      <c r="R90" s="238" t="s">
        <v>172</v>
      </c>
      <c r="S90" s="239" t="s">
        <v>171</v>
      </c>
      <c r="T90" s="239" t="s">
        <v>172</v>
      </c>
      <c r="U90" s="238" t="s">
        <v>17</v>
      </c>
      <c r="V90" s="240" t="s">
        <v>199</v>
      </c>
      <c r="W90" s="238" t="s">
        <v>18</v>
      </c>
      <c r="X90" s="241" t="s">
        <v>85</v>
      </c>
      <c r="Y90" s="237" t="s">
        <v>13</v>
      </c>
      <c r="Z90" s="239" t="s">
        <v>171</v>
      </c>
      <c r="AA90" s="239" t="s">
        <v>172</v>
      </c>
      <c r="AB90" s="239" t="s">
        <v>171</v>
      </c>
      <c r="AC90" s="239" t="s">
        <v>172</v>
      </c>
      <c r="AD90" s="239" t="s">
        <v>171</v>
      </c>
      <c r="AE90" s="239" t="s">
        <v>172</v>
      </c>
      <c r="AF90" s="238" t="s">
        <v>17</v>
      </c>
      <c r="AG90" s="240" t="s">
        <v>199</v>
      </c>
      <c r="AH90" s="238" t="s">
        <v>18</v>
      </c>
      <c r="AI90" s="241" t="s">
        <v>85</v>
      </c>
      <c r="AJ90" s="237" t="s">
        <v>13</v>
      </c>
      <c r="AK90" s="239" t="s">
        <v>171</v>
      </c>
      <c r="AL90" s="239" t="s">
        <v>172</v>
      </c>
      <c r="AM90" s="239" t="s">
        <v>171</v>
      </c>
      <c r="AN90" s="239" t="s">
        <v>172</v>
      </c>
      <c r="AO90" s="239" t="s">
        <v>171</v>
      </c>
      <c r="AP90" s="239" t="s">
        <v>172</v>
      </c>
      <c r="AQ90" s="238" t="s">
        <v>17</v>
      </c>
      <c r="AR90" s="240" t="s">
        <v>199</v>
      </c>
      <c r="AS90" s="241" t="s">
        <v>18</v>
      </c>
      <c r="AT90" s="241" t="s">
        <v>85</v>
      </c>
      <c r="AU90" s="242" t="s">
        <v>13</v>
      </c>
      <c r="AV90" s="238" t="s">
        <v>171</v>
      </c>
      <c r="AW90" s="238" t="s">
        <v>172</v>
      </c>
      <c r="AX90" s="238" t="s">
        <v>171</v>
      </c>
      <c r="AY90" s="238" t="s">
        <v>172</v>
      </c>
      <c r="AZ90" s="238" t="s">
        <v>171</v>
      </c>
      <c r="BA90" s="238" t="s">
        <v>172</v>
      </c>
      <c r="BB90" s="238" t="s">
        <v>17</v>
      </c>
      <c r="BC90" s="240" t="s">
        <v>199</v>
      </c>
      <c r="BD90" s="238" t="s">
        <v>18</v>
      </c>
      <c r="BE90" s="241" t="s">
        <v>85</v>
      </c>
      <c r="BF90" s="237" t="s">
        <v>13</v>
      </c>
      <c r="BG90" s="243" t="s">
        <v>17</v>
      </c>
      <c r="BH90" s="240" t="s">
        <v>199</v>
      </c>
      <c r="BI90" s="427"/>
      <c r="BJ90" s="28"/>
      <c r="BM90" s="60" t="s">
        <v>19</v>
      </c>
      <c r="BN90" s="32" t="s">
        <v>20</v>
      </c>
      <c r="BO90" s="33" t="s">
        <v>21</v>
      </c>
      <c r="BP90" s="32" t="s">
        <v>19</v>
      </c>
      <c r="BQ90" s="32" t="s">
        <v>20</v>
      </c>
      <c r="BR90" s="33" t="s">
        <v>21</v>
      </c>
      <c r="BS90" s="32" t="s">
        <v>19</v>
      </c>
      <c r="BT90" s="32" t="s">
        <v>20</v>
      </c>
      <c r="BU90" s="33" t="s">
        <v>21</v>
      </c>
      <c r="BV90" s="32" t="s">
        <v>19</v>
      </c>
      <c r="BW90" s="32" t="s">
        <v>20</v>
      </c>
      <c r="BX90" s="30" t="s">
        <v>21</v>
      </c>
      <c r="BY90" s="36" t="s">
        <v>19</v>
      </c>
      <c r="BZ90" s="61" t="s">
        <v>31</v>
      </c>
    </row>
    <row r="91" spans="1:78" s="90" customFormat="1" ht="57.75" customHeight="1" x14ac:dyDescent="0.25">
      <c r="A91" s="80"/>
      <c r="B91" s="81"/>
      <c r="C91" s="316" t="s">
        <v>183</v>
      </c>
      <c r="D91" s="317"/>
      <c r="E91" s="317">
        <v>1</v>
      </c>
      <c r="F91" s="318" t="s">
        <v>352</v>
      </c>
      <c r="G91" s="270" t="s">
        <v>351</v>
      </c>
      <c r="H91" s="338" t="s">
        <v>353</v>
      </c>
      <c r="I91" s="270" t="s">
        <v>203</v>
      </c>
      <c r="J91" s="270" t="s">
        <v>210</v>
      </c>
      <c r="K91" s="270" t="s">
        <v>274</v>
      </c>
      <c r="L91" s="273">
        <v>44221</v>
      </c>
      <c r="M91" s="273">
        <v>44255</v>
      </c>
      <c r="N91" s="270">
        <f>SUM(O91,Q91,S91)</f>
        <v>1</v>
      </c>
      <c r="O91" s="274">
        <v>1</v>
      </c>
      <c r="P91" s="274">
        <v>1</v>
      </c>
      <c r="Q91" s="274"/>
      <c r="R91" s="274"/>
      <c r="S91" s="274"/>
      <c r="T91" s="274"/>
      <c r="U91" s="274">
        <f t="shared" ref="U91:U109" si="107">SUM(P91,R91,T91)</f>
        <v>1</v>
      </c>
      <c r="V91" s="275">
        <f t="shared" ref="V91:V110" si="108">IFERROR(U91/N91,"")</f>
        <v>1</v>
      </c>
      <c r="W91" s="276" t="s">
        <v>449</v>
      </c>
      <c r="X91" s="277" t="s">
        <v>460</v>
      </c>
      <c r="Y91" s="270">
        <f>SUM(Z91,AB91,AD91)</f>
        <v>0</v>
      </c>
      <c r="Z91" s="270"/>
      <c r="AA91" s="270"/>
      <c r="AB91" s="270"/>
      <c r="AC91" s="270"/>
      <c r="AD91" s="270"/>
      <c r="AE91" s="270"/>
      <c r="AF91" s="270">
        <f t="shared" ref="AF91:AF109" si="109">SUM(AA91,AC91,AE91)</f>
        <v>0</v>
      </c>
      <c r="AG91" s="278" t="str">
        <f t="shared" ref="AG91:AG110" si="110">IFERROR(AF91/Y91,"")</f>
        <v/>
      </c>
      <c r="AH91" s="270"/>
      <c r="AI91" s="279"/>
      <c r="AJ91" s="270">
        <f t="shared" ref="AJ91:AJ109" si="111">SUM(AK91,AM91,AO91)</f>
        <v>0</v>
      </c>
      <c r="AK91" s="270"/>
      <c r="AL91" s="270"/>
      <c r="AM91" s="270"/>
      <c r="AN91" s="270"/>
      <c r="AO91" s="270"/>
      <c r="AP91" s="270"/>
      <c r="AQ91" s="270">
        <f t="shared" ref="AQ91:AQ109" si="112">SUM(AL91,AN91,AP91)</f>
        <v>0</v>
      </c>
      <c r="AR91" s="278" t="str">
        <f t="shared" ref="AR91:AR110" si="113">IFERROR(AQ91/AJ91,"")</f>
        <v/>
      </c>
      <c r="AS91" s="280"/>
      <c r="AT91" s="279"/>
      <c r="AU91" s="270">
        <f>SUM(AV91,AX91,AZ91)</f>
        <v>0</v>
      </c>
      <c r="AV91" s="270"/>
      <c r="AW91" s="270"/>
      <c r="AX91" s="270"/>
      <c r="AY91" s="270"/>
      <c r="AZ91" s="270"/>
      <c r="BA91" s="270"/>
      <c r="BB91" s="270">
        <f t="shared" ref="BB91:BB109" si="114">SUM(AW91,AY91,BA91)</f>
        <v>0</v>
      </c>
      <c r="BC91" s="278" t="str">
        <f t="shared" ref="BC91:BC110" si="115">IFERROR(BB91/AU91,"")</f>
        <v/>
      </c>
      <c r="BD91" s="270"/>
      <c r="BE91" s="279"/>
      <c r="BF91" s="270">
        <f t="shared" ref="BF91:BF110" si="116">+SUM(N91,Y91,AJ91,AU91)</f>
        <v>1</v>
      </c>
      <c r="BG91" s="270">
        <f t="shared" ref="BG91:BG110" si="117">+SUM(U91,AF91,AQ91,BB91)</f>
        <v>1</v>
      </c>
      <c r="BH91" s="281">
        <f>IFERROR(BG91/BF91,"")</f>
        <v>1</v>
      </c>
      <c r="BI91" s="282"/>
      <c r="BJ91" s="89"/>
      <c r="BM91" s="91"/>
      <c r="BN91" s="86">
        <f t="shared" ref="BN91:BN109" si="118">IFERROR(BM91/N91,"")</f>
        <v>0</v>
      </c>
      <c r="BO91" s="87"/>
      <c r="BP91" s="92" t="str">
        <f t="shared" ref="BP91:BP109" si="119">IFERROR(BO91/Q91,"")</f>
        <v/>
      </c>
      <c r="BQ91" s="86" t="str">
        <f t="shared" ref="BQ91:BQ109" si="120">IFERROR(BP91/Y91,"")</f>
        <v/>
      </c>
      <c r="BR91" s="87" t="str">
        <f t="shared" ref="BR91:BR109" si="121">IFERROR(BQ91/U91,"")</f>
        <v/>
      </c>
      <c r="BS91" s="92"/>
      <c r="BT91" s="86" t="str">
        <f t="shared" ref="BT91:BT109" si="122">IFERROR(BS91/AJ91,"")</f>
        <v/>
      </c>
      <c r="BU91" s="87"/>
      <c r="BV91" s="93" t="str">
        <f t="shared" ref="BV91:BV109" si="123">IFERROR(BU91/Y91,"")</f>
        <v/>
      </c>
      <c r="BW91" s="86" t="str">
        <f t="shared" ref="BW91:BW109" si="124">IFERROR(BV91/AU91,"")</f>
        <v/>
      </c>
      <c r="BX91" s="94" t="str">
        <f>IFERROR(BW91/AB91,"")</f>
        <v/>
      </c>
      <c r="BY91" s="95">
        <f t="shared" ref="BY91:BY108" si="125">SUM(BM91,BP91,BS91,BV91)</f>
        <v>0</v>
      </c>
      <c r="BZ91" s="96">
        <f>IFERROR(BY91/BF91,"")</f>
        <v>0</v>
      </c>
    </row>
    <row r="92" spans="1:78" s="90" customFormat="1" ht="62.25" customHeight="1" x14ac:dyDescent="0.25">
      <c r="A92" s="80"/>
      <c r="B92" s="81"/>
      <c r="C92" s="298" t="s">
        <v>190</v>
      </c>
      <c r="D92" s="299"/>
      <c r="E92" s="299">
        <v>2</v>
      </c>
      <c r="F92" s="320" t="s">
        <v>275</v>
      </c>
      <c r="G92" s="266" t="s">
        <v>354</v>
      </c>
      <c r="H92" s="339" t="s">
        <v>288</v>
      </c>
      <c r="I92" s="266" t="s">
        <v>203</v>
      </c>
      <c r="J92" s="266" t="s">
        <v>210</v>
      </c>
      <c r="K92" s="266" t="s">
        <v>274</v>
      </c>
      <c r="L92" s="286">
        <v>44256</v>
      </c>
      <c r="M92" s="286">
        <v>44545</v>
      </c>
      <c r="N92" s="266">
        <f t="shared" ref="N92:N109" si="126">SUM(O92,Q92,S92)</f>
        <v>0</v>
      </c>
      <c r="O92" s="287"/>
      <c r="P92" s="287"/>
      <c r="Q92" s="287"/>
      <c r="R92" s="287"/>
      <c r="S92" s="287"/>
      <c r="T92" s="287"/>
      <c r="U92" s="287">
        <f t="shared" si="107"/>
        <v>0</v>
      </c>
      <c r="V92" s="288" t="str">
        <f t="shared" si="108"/>
        <v/>
      </c>
      <c r="W92" s="289"/>
      <c r="X92" s="290"/>
      <c r="Y92" s="266">
        <f t="shared" ref="Y92:Y109" si="127">SUM(Z92,AB92,AD92)</f>
        <v>1</v>
      </c>
      <c r="Z92" s="266"/>
      <c r="AA92" s="266"/>
      <c r="AB92" s="266">
        <v>1</v>
      </c>
      <c r="AC92" s="266">
        <v>1</v>
      </c>
      <c r="AD92" s="266"/>
      <c r="AE92" s="266"/>
      <c r="AF92" s="266">
        <f t="shared" si="109"/>
        <v>1</v>
      </c>
      <c r="AG92" s="291">
        <f t="shared" si="110"/>
        <v>1</v>
      </c>
      <c r="AH92" s="284" t="s">
        <v>519</v>
      </c>
      <c r="AI92" s="290" t="s">
        <v>460</v>
      </c>
      <c r="AJ92" s="266">
        <f t="shared" si="111"/>
        <v>0</v>
      </c>
      <c r="AK92" s="266"/>
      <c r="AL92" s="266"/>
      <c r="AM92" s="266"/>
      <c r="AN92" s="266"/>
      <c r="AO92" s="266"/>
      <c r="AP92" s="266"/>
      <c r="AQ92" s="266">
        <f t="shared" si="112"/>
        <v>0</v>
      </c>
      <c r="AR92" s="291" t="str">
        <f t="shared" si="113"/>
        <v/>
      </c>
      <c r="AS92" s="284"/>
      <c r="AT92" s="290"/>
      <c r="AU92" s="266">
        <f t="shared" ref="AU92:AU109" si="128">SUM(AV92,AX92,AZ92)</f>
        <v>1</v>
      </c>
      <c r="AV92" s="266">
        <v>1</v>
      </c>
      <c r="AW92" s="266"/>
      <c r="AX92" s="266"/>
      <c r="AY92" s="266"/>
      <c r="AZ92" s="266"/>
      <c r="BA92" s="266"/>
      <c r="BB92" s="266">
        <f t="shared" si="114"/>
        <v>0</v>
      </c>
      <c r="BC92" s="291">
        <f t="shared" si="115"/>
        <v>0</v>
      </c>
      <c r="BD92" s="266"/>
      <c r="BE92" s="290"/>
      <c r="BF92" s="266">
        <f t="shared" si="116"/>
        <v>2</v>
      </c>
      <c r="BG92" s="266">
        <f>+SUM(U92,AF92,AQ92,BB92)</f>
        <v>1</v>
      </c>
      <c r="BH92" s="292">
        <f t="shared" ref="BH92:BH109" si="129">IFERROR(BG92/BF92,"")</f>
        <v>0.5</v>
      </c>
      <c r="BI92" s="293"/>
      <c r="BJ92" s="89"/>
      <c r="BM92" s="204"/>
      <c r="BN92" s="202"/>
      <c r="BO92" s="203"/>
      <c r="BP92" s="205"/>
      <c r="BQ92" s="202"/>
      <c r="BR92" s="203"/>
      <c r="BS92" s="205"/>
      <c r="BT92" s="202"/>
      <c r="BU92" s="203"/>
      <c r="BV92" s="206"/>
      <c r="BW92" s="202"/>
      <c r="BX92" s="207"/>
      <c r="BY92" s="208"/>
      <c r="BZ92" s="209"/>
    </row>
    <row r="93" spans="1:78" s="90" customFormat="1" ht="66.75" customHeight="1" x14ac:dyDescent="0.25">
      <c r="A93" s="80"/>
      <c r="B93" s="81"/>
      <c r="C93" s="298" t="s">
        <v>183</v>
      </c>
      <c r="D93" s="299"/>
      <c r="E93" s="299">
        <v>3</v>
      </c>
      <c r="F93" s="320" t="s">
        <v>276</v>
      </c>
      <c r="G93" s="266" t="s">
        <v>355</v>
      </c>
      <c r="H93" s="339" t="s">
        <v>288</v>
      </c>
      <c r="I93" s="266" t="s">
        <v>203</v>
      </c>
      <c r="J93" s="266" t="s">
        <v>210</v>
      </c>
      <c r="K93" s="266" t="s">
        <v>274</v>
      </c>
      <c r="L93" s="286">
        <v>44287</v>
      </c>
      <c r="M93" s="286">
        <v>44530</v>
      </c>
      <c r="N93" s="266">
        <f t="shared" si="126"/>
        <v>0</v>
      </c>
      <c r="O93" s="287"/>
      <c r="P93" s="287"/>
      <c r="Q93" s="287"/>
      <c r="R93" s="287"/>
      <c r="S93" s="287"/>
      <c r="T93" s="287"/>
      <c r="U93" s="287">
        <f t="shared" si="107"/>
        <v>0</v>
      </c>
      <c r="V93" s="288" t="str">
        <f t="shared" si="108"/>
        <v/>
      </c>
      <c r="W93" s="289"/>
      <c r="X93" s="290"/>
      <c r="Y93" s="266">
        <f t="shared" si="127"/>
        <v>1</v>
      </c>
      <c r="Z93" s="266">
        <v>1</v>
      </c>
      <c r="AA93" s="266">
        <v>1</v>
      </c>
      <c r="AB93" s="266"/>
      <c r="AC93" s="266"/>
      <c r="AD93" s="266"/>
      <c r="AE93" s="266"/>
      <c r="AF93" s="266">
        <f t="shared" si="109"/>
        <v>1</v>
      </c>
      <c r="AG93" s="291">
        <f t="shared" si="110"/>
        <v>1</v>
      </c>
      <c r="AH93" s="284" t="s">
        <v>520</v>
      </c>
      <c r="AI93" s="290" t="s">
        <v>460</v>
      </c>
      <c r="AJ93" s="266">
        <f t="shared" si="111"/>
        <v>1</v>
      </c>
      <c r="AK93" s="266"/>
      <c r="AL93" s="266"/>
      <c r="AM93" s="266">
        <v>1</v>
      </c>
      <c r="AN93" s="266"/>
      <c r="AO93" s="266"/>
      <c r="AP93" s="266"/>
      <c r="AQ93" s="266">
        <f>SUM(AL93,AN93,AP93)</f>
        <v>0</v>
      </c>
      <c r="AR93" s="291">
        <f t="shared" si="113"/>
        <v>0</v>
      </c>
      <c r="AS93" s="413"/>
      <c r="AT93" s="290"/>
      <c r="AU93" s="266">
        <f>SUM(AV93,AX93,AZ93)</f>
        <v>0</v>
      </c>
      <c r="AV93" s="266"/>
      <c r="AW93" s="266"/>
      <c r="AX93" s="266"/>
      <c r="AY93" s="266"/>
      <c r="AZ93" s="266"/>
      <c r="BA93" s="266"/>
      <c r="BB93" s="266">
        <f>SUM(AW93,AY93,BA93)</f>
        <v>0</v>
      </c>
      <c r="BC93" s="291" t="str">
        <f>IFERROR(BB93/AU93,"")</f>
        <v/>
      </c>
      <c r="BD93" s="266"/>
      <c r="BE93" s="290"/>
      <c r="BF93" s="266">
        <f t="shared" si="116"/>
        <v>2</v>
      </c>
      <c r="BG93" s="266">
        <f t="shared" si="117"/>
        <v>1</v>
      </c>
      <c r="BH93" s="292">
        <f t="shared" si="129"/>
        <v>0.5</v>
      </c>
      <c r="BI93" s="293"/>
      <c r="BJ93" s="89"/>
      <c r="BM93" s="204"/>
      <c r="BN93" s="202"/>
      <c r="BO93" s="203"/>
      <c r="BP93" s="205"/>
      <c r="BQ93" s="202"/>
      <c r="BR93" s="203"/>
      <c r="BS93" s="205"/>
      <c r="BT93" s="202"/>
      <c r="BU93" s="203"/>
      <c r="BV93" s="206"/>
      <c r="BW93" s="202"/>
      <c r="BX93" s="207"/>
      <c r="BY93" s="208"/>
      <c r="BZ93" s="209"/>
    </row>
    <row r="94" spans="1:78" s="90" customFormat="1" ht="102" x14ac:dyDescent="0.25">
      <c r="A94" s="80"/>
      <c r="B94" s="81"/>
      <c r="C94" s="298" t="s">
        <v>190</v>
      </c>
      <c r="D94" s="299"/>
      <c r="E94" s="299">
        <v>4</v>
      </c>
      <c r="F94" s="320" t="s">
        <v>356</v>
      </c>
      <c r="G94" s="266" t="s">
        <v>343</v>
      </c>
      <c r="H94" s="339" t="s">
        <v>260</v>
      </c>
      <c r="I94" s="266" t="s">
        <v>203</v>
      </c>
      <c r="J94" s="266" t="s">
        <v>210</v>
      </c>
      <c r="K94" s="266" t="s">
        <v>274</v>
      </c>
      <c r="L94" s="286">
        <v>44228</v>
      </c>
      <c r="M94" s="286">
        <v>44438</v>
      </c>
      <c r="N94" s="266">
        <f t="shared" si="126"/>
        <v>1</v>
      </c>
      <c r="O94" s="287"/>
      <c r="P94" s="287"/>
      <c r="Q94" s="287"/>
      <c r="R94" s="287"/>
      <c r="S94" s="287">
        <v>1</v>
      </c>
      <c r="T94" s="287">
        <v>1</v>
      </c>
      <c r="U94" s="287">
        <f t="shared" si="107"/>
        <v>1</v>
      </c>
      <c r="V94" s="288">
        <f t="shared" si="108"/>
        <v>1</v>
      </c>
      <c r="W94" s="289" t="s">
        <v>450</v>
      </c>
      <c r="X94" s="290" t="s">
        <v>460</v>
      </c>
      <c r="Y94" s="266">
        <f t="shared" si="127"/>
        <v>0</v>
      </c>
      <c r="Z94" s="266"/>
      <c r="AA94" s="266"/>
      <c r="AB94" s="266"/>
      <c r="AC94" s="266"/>
      <c r="AD94" s="266"/>
      <c r="AE94" s="266"/>
      <c r="AF94" s="266">
        <f t="shared" si="109"/>
        <v>0</v>
      </c>
      <c r="AG94" s="291" t="str">
        <f t="shared" si="110"/>
        <v/>
      </c>
      <c r="AH94" s="284"/>
      <c r="AI94" s="290"/>
      <c r="AJ94" s="266">
        <f t="shared" si="111"/>
        <v>1</v>
      </c>
      <c r="AK94" s="266"/>
      <c r="AL94" s="266"/>
      <c r="AM94" s="266">
        <v>1</v>
      </c>
      <c r="AN94" s="266">
        <v>1</v>
      </c>
      <c r="AO94" s="266"/>
      <c r="AP94" s="266"/>
      <c r="AQ94" s="266">
        <f t="shared" si="112"/>
        <v>1</v>
      </c>
      <c r="AR94" s="291">
        <f t="shared" si="113"/>
        <v>1</v>
      </c>
      <c r="AS94" s="284" t="s">
        <v>549</v>
      </c>
      <c r="AT94" s="290" t="s">
        <v>460</v>
      </c>
      <c r="AU94" s="266">
        <f t="shared" si="128"/>
        <v>0</v>
      </c>
      <c r="AV94" s="266"/>
      <c r="AW94" s="266"/>
      <c r="AX94" s="266"/>
      <c r="AY94" s="266"/>
      <c r="AZ94" s="266"/>
      <c r="BA94" s="266"/>
      <c r="BB94" s="266">
        <f t="shared" si="114"/>
        <v>0</v>
      </c>
      <c r="BC94" s="291" t="str">
        <f t="shared" si="115"/>
        <v/>
      </c>
      <c r="BD94" s="266"/>
      <c r="BE94" s="290"/>
      <c r="BF94" s="266">
        <f t="shared" si="116"/>
        <v>2</v>
      </c>
      <c r="BG94" s="266">
        <f t="shared" si="117"/>
        <v>2</v>
      </c>
      <c r="BH94" s="292">
        <f t="shared" si="129"/>
        <v>1</v>
      </c>
      <c r="BI94" s="293"/>
      <c r="BJ94" s="89"/>
      <c r="BM94" s="204"/>
      <c r="BN94" s="202"/>
      <c r="BO94" s="203"/>
      <c r="BP94" s="205"/>
      <c r="BQ94" s="202"/>
      <c r="BR94" s="203"/>
      <c r="BS94" s="205"/>
      <c r="BT94" s="202"/>
      <c r="BU94" s="203"/>
      <c r="BV94" s="206"/>
      <c r="BW94" s="202"/>
      <c r="BX94" s="207"/>
      <c r="BY94" s="208"/>
      <c r="BZ94" s="209"/>
    </row>
    <row r="95" spans="1:78" s="90" customFormat="1" ht="56.25" customHeight="1" x14ac:dyDescent="0.25">
      <c r="A95" s="80"/>
      <c r="B95" s="81"/>
      <c r="C95" s="298" t="s">
        <v>183</v>
      </c>
      <c r="D95" s="299"/>
      <c r="E95" s="299">
        <v>5</v>
      </c>
      <c r="F95" s="320" t="s">
        <v>277</v>
      </c>
      <c r="G95" s="266" t="s">
        <v>357</v>
      </c>
      <c r="H95" s="339" t="s">
        <v>344</v>
      </c>
      <c r="I95" s="266" t="s">
        <v>203</v>
      </c>
      <c r="J95" s="266" t="s">
        <v>210</v>
      </c>
      <c r="K95" s="266" t="s">
        <v>274</v>
      </c>
      <c r="L95" s="286">
        <v>44256</v>
      </c>
      <c r="M95" s="286">
        <v>44407</v>
      </c>
      <c r="N95" s="266">
        <f t="shared" si="126"/>
        <v>1</v>
      </c>
      <c r="O95" s="287"/>
      <c r="P95" s="287"/>
      <c r="Q95" s="287"/>
      <c r="R95" s="287"/>
      <c r="S95" s="287">
        <v>1</v>
      </c>
      <c r="T95" s="287">
        <v>1</v>
      </c>
      <c r="U95" s="287">
        <f t="shared" si="107"/>
        <v>1</v>
      </c>
      <c r="V95" s="288">
        <f t="shared" si="108"/>
        <v>1</v>
      </c>
      <c r="W95" s="289" t="s">
        <v>451</v>
      </c>
      <c r="X95" s="290" t="s">
        <v>460</v>
      </c>
      <c r="Y95" s="266">
        <f t="shared" si="127"/>
        <v>0</v>
      </c>
      <c r="Z95" s="266"/>
      <c r="AA95" s="266"/>
      <c r="AB95" s="266"/>
      <c r="AC95" s="266"/>
      <c r="AD95" s="266"/>
      <c r="AE95" s="266"/>
      <c r="AF95" s="266">
        <f t="shared" si="109"/>
        <v>0</v>
      </c>
      <c r="AG95" s="291" t="str">
        <f t="shared" si="110"/>
        <v/>
      </c>
      <c r="AH95" s="284"/>
      <c r="AI95" s="290"/>
      <c r="AJ95" s="266">
        <f t="shared" si="111"/>
        <v>1</v>
      </c>
      <c r="AK95" s="266">
        <v>1</v>
      </c>
      <c r="AL95" s="266">
        <v>1</v>
      </c>
      <c r="AM95" s="266"/>
      <c r="AN95" s="266"/>
      <c r="AO95" s="266"/>
      <c r="AP95" s="266"/>
      <c r="AQ95" s="266">
        <f t="shared" si="112"/>
        <v>1</v>
      </c>
      <c r="AR95" s="291">
        <f t="shared" si="113"/>
        <v>1</v>
      </c>
      <c r="AS95" s="284" t="s">
        <v>550</v>
      </c>
      <c r="AT95" s="290" t="s">
        <v>460</v>
      </c>
      <c r="AU95" s="266">
        <f t="shared" si="128"/>
        <v>0</v>
      </c>
      <c r="AV95" s="266"/>
      <c r="AW95" s="266"/>
      <c r="AX95" s="266"/>
      <c r="AY95" s="266"/>
      <c r="AZ95" s="266"/>
      <c r="BA95" s="266"/>
      <c r="BB95" s="266">
        <f t="shared" si="114"/>
        <v>0</v>
      </c>
      <c r="BC95" s="291" t="str">
        <f t="shared" si="115"/>
        <v/>
      </c>
      <c r="BD95" s="266"/>
      <c r="BE95" s="290"/>
      <c r="BF95" s="266">
        <f t="shared" si="116"/>
        <v>2</v>
      </c>
      <c r="BG95" s="266">
        <f t="shared" si="117"/>
        <v>2</v>
      </c>
      <c r="BH95" s="292">
        <f t="shared" si="129"/>
        <v>1</v>
      </c>
      <c r="BI95" s="293"/>
      <c r="BJ95" s="89"/>
      <c r="BM95" s="204"/>
      <c r="BN95" s="202"/>
      <c r="BO95" s="203"/>
      <c r="BP95" s="205"/>
      <c r="BQ95" s="202"/>
      <c r="BR95" s="203"/>
      <c r="BS95" s="205"/>
      <c r="BT95" s="202"/>
      <c r="BU95" s="203"/>
      <c r="BV95" s="206"/>
      <c r="BW95" s="202"/>
      <c r="BX95" s="207"/>
      <c r="BY95" s="208"/>
      <c r="BZ95" s="209"/>
    </row>
    <row r="96" spans="1:78" s="90" customFormat="1" ht="38.25" x14ac:dyDescent="0.25">
      <c r="A96" s="80"/>
      <c r="B96" s="81"/>
      <c r="C96" s="298" t="s">
        <v>190</v>
      </c>
      <c r="D96" s="299"/>
      <c r="E96" s="299">
        <v>6</v>
      </c>
      <c r="F96" s="322" t="s">
        <v>278</v>
      </c>
      <c r="G96" s="266" t="s">
        <v>345</v>
      </c>
      <c r="H96" s="296" t="s">
        <v>345</v>
      </c>
      <c r="I96" s="266" t="s">
        <v>203</v>
      </c>
      <c r="J96" s="266" t="s">
        <v>210</v>
      </c>
      <c r="K96" s="266" t="s">
        <v>274</v>
      </c>
      <c r="L96" s="286">
        <v>44317</v>
      </c>
      <c r="M96" s="286">
        <v>44545</v>
      </c>
      <c r="N96" s="266">
        <f t="shared" si="126"/>
        <v>0</v>
      </c>
      <c r="O96" s="287"/>
      <c r="P96" s="287"/>
      <c r="Q96" s="287"/>
      <c r="R96" s="287"/>
      <c r="S96" s="287"/>
      <c r="T96" s="287"/>
      <c r="U96" s="287">
        <f t="shared" si="107"/>
        <v>0</v>
      </c>
      <c r="V96" s="288" t="str">
        <f t="shared" si="108"/>
        <v/>
      </c>
      <c r="W96" s="340"/>
      <c r="X96" s="290"/>
      <c r="Y96" s="266">
        <f>SUM(Z96,AB96,AD96)</f>
        <v>0</v>
      </c>
      <c r="Z96" s="266"/>
      <c r="AA96" s="266"/>
      <c r="AB96" s="266"/>
      <c r="AC96" s="266"/>
      <c r="AD96" s="266"/>
      <c r="AE96" s="266"/>
      <c r="AF96" s="266">
        <f t="shared" si="109"/>
        <v>0</v>
      </c>
      <c r="AG96" s="291" t="str">
        <f t="shared" si="110"/>
        <v/>
      </c>
      <c r="AH96" s="284"/>
      <c r="AI96" s="290"/>
      <c r="AJ96" s="266">
        <f t="shared" si="111"/>
        <v>0</v>
      </c>
      <c r="AK96" s="266"/>
      <c r="AL96" s="266"/>
      <c r="AM96" s="266"/>
      <c r="AN96" s="266"/>
      <c r="AO96" s="266"/>
      <c r="AP96" s="266"/>
      <c r="AQ96" s="266">
        <f t="shared" si="112"/>
        <v>0</v>
      </c>
      <c r="AR96" s="291" t="str">
        <f t="shared" si="113"/>
        <v/>
      </c>
      <c r="AS96" s="284"/>
      <c r="AT96" s="290"/>
      <c r="AU96" s="266">
        <f t="shared" si="128"/>
        <v>1</v>
      </c>
      <c r="AV96" s="266"/>
      <c r="AW96" s="266"/>
      <c r="AX96" s="266">
        <v>1</v>
      </c>
      <c r="AY96" s="266"/>
      <c r="AZ96" s="266"/>
      <c r="BA96" s="266"/>
      <c r="BB96" s="266">
        <f t="shared" si="114"/>
        <v>0</v>
      </c>
      <c r="BC96" s="291">
        <f t="shared" si="115"/>
        <v>0</v>
      </c>
      <c r="BD96" s="266"/>
      <c r="BE96" s="290"/>
      <c r="BF96" s="266">
        <f t="shared" si="116"/>
        <v>1</v>
      </c>
      <c r="BG96" s="266">
        <f t="shared" si="117"/>
        <v>0</v>
      </c>
      <c r="BH96" s="292">
        <f t="shared" si="129"/>
        <v>0</v>
      </c>
      <c r="BI96" s="293"/>
      <c r="BJ96" s="89"/>
      <c r="BM96" s="204"/>
      <c r="BN96" s="202"/>
      <c r="BO96" s="203"/>
      <c r="BP96" s="205"/>
      <c r="BQ96" s="202"/>
      <c r="BR96" s="203"/>
      <c r="BS96" s="205"/>
      <c r="BT96" s="202"/>
      <c r="BU96" s="203"/>
      <c r="BV96" s="206"/>
      <c r="BW96" s="202"/>
      <c r="BX96" s="207"/>
      <c r="BY96" s="208"/>
      <c r="BZ96" s="209"/>
    </row>
    <row r="97" spans="1:78" s="90" customFormat="1" ht="45" customHeight="1" x14ac:dyDescent="0.25">
      <c r="A97" s="80"/>
      <c r="B97" s="81"/>
      <c r="C97" s="298" t="s">
        <v>183</v>
      </c>
      <c r="D97" s="299"/>
      <c r="E97" s="299">
        <v>7</v>
      </c>
      <c r="F97" s="322" t="s">
        <v>358</v>
      </c>
      <c r="G97" s="266" t="s">
        <v>359</v>
      </c>
      <c r="H97" s="285" t="s">
        <v>360</v>
      </c>
      <c r="I97" s="266" t="s">
        <v>203</v>
      </c>
      <c r="J97" s="266" t="s">
        <v>210</v>
      </c>
      <c r="K97" s="266" t="s">
        <v>274</v>
      </c>
      <c r="L97" s="286">
        <v>44228</v>
      </c>
      <c r="M97" s="286">
        <v>44255</v>
      </c>
      <c r="N97" s="266">
        <f t="shared" si="126"/>
        <v>1</v>
      </c>
      <c r="O97" s="287"/>
      <c r="P97" s="287"/>
      <c r="Q97" s="287">
        <v>1</v>
      </c>
      <c r="R97" s="287">
        <v>1</v>
      </c>
      <c r="S97" s="287"/>
      <c r="T97" s="287"/>
      <c r="U97" s="287">
        <f t="shared" si="107"/>
        <v>1</v>
      </c>
      <c r="V97" s="288">
        <f t="shared" si="108"/>
        <v>1</v>
      </c>
      <c r="W97" s="289" t="s">
        <v>452</v>
      </c>
      <c r="X97" s="290" t="s">
        <v>460</v>
      </c>
      <c r="Y97" s="266">
        <f t="shared" si="127"/>
        <v>0</v>
      </c>
      <c r="Z97" s="266"/>
      <c r="AA97" s="266"/>
      <c r="AB97" s="266"/>
      <c r="AC97" s="266"/>
      <c r="AD97" s="266"/>
      <c r="AE97" s="266"/>
      <c r="AF97" s="266">
        <f t="shared" si="109"/>
        <v>0</v>
      </c>
      <c r="AG97" s="291" t="str">
        <f t="shared" si="110"/>
        <v/>
      </c>
      <c r="AH97" s="284"/>
      <c r="AI97" s="290"/>
      <c r="AJ97" s="266">
        <f t="shared" si="111"/>
        <v>0</v>
      </c>
      <c r="AK97" s="266"/>
      <c r="AL97" s="266"/>
      <c r="AM97" s="266"/>
      <c r="AN97" s="266"/>
      <c r="AO97" s="266"/>
      <c r="AP97" s="266"/>
      <c r="AQ97" s="266">
        <f t="shared" si="112"/>
        <v>0</v>
      </c>
      <c r="AR97" s="291" t="str">
        <f t="shared" si="113"/>
        <v/>
      </c>
      <c r="AS97" s="284"/>
      <c r="AT97" s="290"/>
      <c r="AU97" s="266">
        <f t="shared" si="128"/>
        <v>0</v>
      </c>
      <c r="AV97" s="266"/>
      <c r="AW97" s="266"/>
      <c r="AX97" s="266"/>
      <c r="AY97" s="266"/>
      <c r="AZ97" s="266"/>
      <c r="BA97" s="266"/>
      <c r="BB97" s="266">
        <f t="shared" si="114"/>
        <v>0</v>
      </c>
      <c r="BC97" s="291" t="str">
        <f t="shared" si="115"/>
        <v/>
      </c>
      <c r="BD97" s="266"/>
      <c r="BE97" s="290"/>
      <c r="BF97" s="266">
        <f t="shared" si="116"/>
        <v>1</v>
      </c>
      <c r="BG97" s="266">
        <f t="shared" si="117"/>
        <v>1</v>
      </c>
      <c r="BH97" s="292">
        <f t="shared" si="129"/>
        <v>1</v>
      </c>
      <c r="BI97" s="293"/>
      <c r="BJ97" s="89"/>
      <c r="BM97" s="204"/>
      <c r="BN97" s="202"/>
      <c r="BO97" s="203"/>
      <c r="BP97" s="205"/>
      <c r="BQ97" s="202"/>
      <c r="BR97" s="203"/>
      <c r="BS97" s="205"/>
      <c r="BT97" s="202"/>
      <c r="BU97" s="203"/>
      <c r="BV97" s="206"/>
      <c r="BW97" s="202"/>
      <c r="BX97" s="207"/>
      <c r="BY97" s="208"/>
      <c r="BZ97" s="209"/>
    </row>
    <row r="98" spans="1:78" s="90" customFormat="1" ht="62.25" customHeight="1" x14ac:dyDescent="0.25">
      <c r="A98" s="80"/>
      <c r="B98" s="81"/>
      <c r="C98" s="298" t="s">
        <v>190</v>
      </c>
      <c r="D98" s="299"/>
      <c r="E98" s="299">
        <v>8</v>
      </c>
      <c r="F98" s="320" t="s">
        <v>279</v>
      </c>
      <c r="G98" s="266" t="s">
        <v>346</v>
      </c>
      <c r="H98" s="285" t="s">
        <v>347</v>
      </c>
      <c r="I98" s="266" t="s">
        <v>203</v>
      </c>
      <c r="J98" s="266" t="s">
        <v>210</v>
      </c>
      <c r="K98" s="266" t="s">
        <v>274</v>
      </c>
      <c r="L98" s="286">
        <v>44228</v>
      </c>
      <c r="M98" s="286">
        <v>44530</v>
      </c>
      <c r="N98" s="266">
        <f t="shared" si="126"/>
        <v>1</v>
      </c>
      <c r="O98" s="287"/>
      <c r="P98" s="287"/>
      <c r="Q98" s="287">
        <v>1</v>
      </c>
      <c r="R98" s="287">
        <v>1</v>
      </c>
      <c r="S98" s="287"/>
      <c r="T98" s="287"/>
      <c r="U98" s="287">
        <f t="shared" si="107"/>
        <v>1</v>
      </c>
      <c r="V98" s="288">
        <f t="shared" si="108"/>
        <v>1</v>
      </c>
      <c r="W98" s="289" t="s">
        <v>453</v>
      </c>
      <c r="X98" s="290" t="s">
        <v>460</v>
      </c>
      <c r="Y98" s="266">
        <f t="shared" si="127"/>
        <v>1</v>
      </c>
      <c r="Z98" s="266"/>
      <c r="AA98" s="266"/>
      <c r="AB98" s="266"/>
      <c r="AC98" s="266"/>
      <c r="AD98" s="266">
        <v>1</v>
      </c>
      <c r="AE98" s="266">
        <v>1</v>
      </c>
      <c r="AF98" s="266">
        <f t="shared" si="109"/>
        <v>1</v>
      </c>
      <c r="AG98" s="291">
        <f t="shared" si="110"/>
        <v>1</v>
      </c>
      <c r="AH98" s="284" t="s">
        <v>500</v>
      </c>
      <c r="AI98" s="290" t="s">
        <v>460</v>
      </c>
      <c r="AJ98" s="266">
        <f t="shared" si="111"/>
        <v>1</v>
      </c>
      <c r="AK98" s="266">
        <v>1</v>
      </c>
      <c r="AL98" s="266">
        <v>1</v>
      </c>
      <c r="AM98" s="266"/>
      <c r="AN98" s="266"/>
      <c r="AO98" s="266"/>
      <c r="AP98" s="266"/>
      <c r="AQ98" s="266">
        <f t="shared" si="112"/>
        <v>1</v>
      </c>
      <c r="AR98" s="291">
        <f t="shared" si="113"/>
        <v>1</v>
      </c>
      <c r="AS98" s="284" t="s">
        <v>551</v>
      </c>
      <c r="AT98" s="290" t="s">
        <v>460</v>
      </c>
      <c r="AU98" s="266">
        <f t="shared" si="128"/>
        <v>1</v>
      </c>
      <c r="AV98" s="266"/>
      <c r="AW98" s="266"/>
      <c r="AX98" s="266">
        <v>1</v>
      </c>
      <c r="AY98" s="266"/>
      <c r="AZ98" s="266"/>
      <c r="BA98" s="266"/>
      <c r="BB98" s="266">
        <f t="shared" si="114"/>
        <v>0</v>
      </c>
      <c r="BC98" s="291">
        <f t="shared" si="115"/>
        <v>0</v>
      </c>
      <c r="BD98" s="266"/>
      <c r="BE98" s="290"/>
      <c r="BF98" s="266">
        <f t="shared" si="116"/>
        <v>4</v>
      </c>
      <c r="BG98" s="266">
        <f t="shared" si="117"/>
        <v>3</v>
      </c>
      <c r="BH98" s="292">
        <f t="shared" si="129"/>
        <v>0.75</v>
      </c>
      <c r="BI98" s="293"/>
      <c r="BJ98" s="89"/>
      <c r="BM98" s="204"/>
      <c r="BN98" s="202"/>
      <c r="BO98" s="203"/>
      <c r="BP98" s="205"/>
      <c r="BQ98" s="202"/>
      <c r="BR98" s="203"/>
      <c r="BS98" s="205"/>
      <c r="BT98" s="202"/>
      <c r="BU98" s="203"/>
      <c r="BV98" s="206"/>
      <c r="BW98" s="202"/>
      <c r="BX98" s="207"/>
      <c r="BY98" s="208"/>
      <c r="BZ98" s="209"/>
    </row>
    <row r="99" spans="1:78" s="90" customFormat="1" ht="48" customHeight="1" x14ac:dyDescent="0.25">
      <c r="A99" s="80"/>
      <c r="B99" s="81"/>
      <c r="C99" s="298" t="s">
        <v>183</v>
      </c>
      <c r="D99" s="299"/>
      <c r="E99" s="299">
        <v>9</v>
      </c>
      <c r="F99" s="320" t="s">
        <v>280</v>
      </c>
      <c r="G99" s="295" t="s">
        <v>375</v>
      </c>
      <c r="H99" s="295" t="s">
        <v>375</v>
      </c>
      <c r="I99" s="266" t="s">
        <v>203</v>
      </c>
      <c r="J99" s="266" t="s">
        <v>210</v>
      </c>
      <c r="K99" s="266" t="s">
        <v>274</v>
      </c>
      <c r="L99" s="286">
        <v>44228</v>
      </c>
      <c r="M99" s="286">
        <v>44560</v>
      </c>
      <c r="N99" s="266">
        <f t="shared" si="126"/>
        <v>0</v>
      </c>
      <c r="O99" s="287"/>
      <c r="P99" s="287"/>
      <c r="Q99" s="287"/>
      <c r="R99" s="287"/>
      <c r="S99" s="287"/>
      <c r="T99" s="287"/>
      <c r="U99" s="287">
        <f t="shared" si="107"/>
        <v>0</v>
      </c>
      <c r="V99" s="288" t="str">
        <f t="shared" si="108"/>
        <v/>
      </c>
      <c r="W99" s="289"/>
      <c r="X99" s="290"/>
      <c r="Y99" s="266">
        <f t="shared" si="127"/>
        <v>0</v>
      </c>
      <c r="Z99" s="266"/>
      <c r="AA99" s="266"/>
      <c r="AB99" s="266"/>
      <c r="AC99" s="266"/>
      <c r="AD99" s="266"/>
      <c r="AE99" s="266"/>
      <c r="AF99" s="266">
        <f t="shared" si="109"/>
        <v>0</v>
      </c>
      <c r="AG99" s="291" t="str">
        <f t="shared" si="110"/>
        <v/>
      </c>
      <c r="AH99" s="284"/>
      <c r="AI99" s="290"/>
      <c r="AJ99" s="266">
        <f t="shared" si="111"/>
        <v>0</v>
      </c>
      <c r="AK99" s="266"/>
      <c r="AL99" s="266"/>
      <c r="AM99" s="266"/>
      <c r="AN99" s="266"/>
      <c r="AO99" s="266"/>
      <c r="AP99" s="266"/>
      <c r="AQ99" s="266">
        <f t="shared" si="112"/>
        <v>0</v>
      </c>
      <c r="AR99" s="291" t="str">
        <f t="shared" si="113"/>
        <v/>
      </c>
      <c r="AS99" s="284"/>
      <c r="AT99" s="290"/>
      <c r="AU99" s="266">
        <f t="shared" si="128"/>
        <v>1</v>
      </c>
      <c r="AV99" s="266"/>
      <c r="AW99" s="266"/>
      <c r="AX99" s="266">
        <v>1</v>
      </c>
      <c r="AY99" s="266"/>
      <c r="AZ99" s="266"/>
      <c r="BA99" s="266"/>
      <c r="BB99" s="266">
        <f t="shared" si="114"/>
        <v>0</v>
      </c>
      <c r="BC99" s="291">
        <f t="shared" si="115"/>
        <v>0</v>
      </c>
      <c r="BD99" s="266"/>
      <c r="BE99" s="290"/>
      <c r="BF99" s="266">
        <f t="shared" si="116"/>
        <v>1</v>
      </c>
      <c r="BG99" s="266">
        <f t="shared" si="117"/>
        <v>0</v>
      </c>
      <c r="BH99" s="292">
        <f t="shared" si="129"/>
        <v>0</v>
      </c>
      <c r="BI99" s="293"/>
      <c r="BJ99" s="89"/>
      <c r="BM99" s="204"/>
      <c r="BN99" s="202"/>
      <c r="BO99" s="203"/>
      <c r="BP99" s="205"/>
      <c r="BQ99" s="202"/>
      <c r="BR99" s="203"/>
      <c r="BS99" s="205"/>
      <c r="BT99" s="202"/>
      <c r="BU99" s="203"/>
      <c r="BV99" s="206"/>
      <c r="BW99" s="202"/>
      <c r="BX99" s="207"/>
      <c r="BY99" s="208"/>
      <c r="BZ99" s="209"/>
    </row>
    <row r="100" spans="1:78" s="90" customFormat="1" ht="38.25" x14ac:dyDescent="0.25">
      <c r="A100" s="80"/>
      <c r="B100" s="81"/>
      <c r="C100" s="298" t="s">
        <v>190</v>
      </c>
      <c r="D100" s="299"/>
      <c r="E100" s="299">
        <v>10</v>
      </c>
      <c r="F100" s="320" t="s">
        <v>469</v>
      </c>
      <c r="G100" s="266" t="s">
        <v>470</v>
      </c>
      <c r="H100" s="285" t="s">
        <v>348</v>
      </c>
      <c r="I100" s="266" t="s">
        <v>203</v>
      </c>
      <c r="J100" s="266" t="s">
        <v>210</v>
      </c>
      <c r="K100" s="266" t="s">
        <v>274</v>
      </c>
      <c r="L100" s="286">
        <v>44287</v>
      </c>
      <c r="M100" s="286">
        <v>44499</v>
      </c>
      <c r="N100" s="266">
        <f t="shared" si="126"/>
        <v>0</v>
      </c>
      <c r="O100" s="287"/>
      <c r="P100" s="287"/>
      <c r="Q100" s="287"/>
      <c r="R100" s="287"/>
      <c r="S100" s="287"/>
      <c r="T100" s="287"/>
      <c r="U100" s="287">
        <f t="shared" si="107"/>
        <v>0</v>
      </c>
      <c r="V100" s="288" t="str">
        <f t="shared" si="108"/>
        <v/>
      </c>
      <c r="W100" s="289"/>
      <c r="X100" s="290"/>
      <c r="Y100" s="266">
        <f t="shared" si="127"/>
        <v>0</v>
      </c>
      <c r="Z100" s="266"/>
      <c r="AA100" s="266"/>
      <c r="AB100" s="266"/>
      <c r="AC100" s="266"/>
      <c r="AD100" s="266"/>
      <c r="AE100" s="266"/>
      <c r="AF100" s="266">
        <f t="shared" si="109"/>
        <v>0</v>
      </c>
      <c r="AG100" s="291" t="str">
        <f t="shared" si="110"/>
        <v/>
      </c>
      <c r="AH100" s="284"/>
      <c r="AI100" s="290"/>
      <c r="AJ100" s="266">
        <f t="shared" si="111"/>
        <v>1</v>
      </c>
      <c r="AK100" s="266"/>
      <c r="AL100" s="266">
        <v>1</v>
      </c>
      <c r="AM100" s="266">
        <v>1</v>
      </c>
      <c r="AN100" s="266"/>
      <c r="AO100" s="266"/>
      <c r="AP100" s="266"/>
      <c r="AQ100" s="266">
        <f t="shared" si="112"/>
        <v>1</v>
      </c>
      <c r="AR100" s="291">
        <f t="shared" si="113"/>
        <v>1</v>
      </c>
      <c r="AS100" s="284" t="s">
        <v>552</v>
      </c>
      <c r="AT100" s="290" t="s">
        <v>460</v>
      </c>
      <c r="AU100" s="266">
        <f t="shared" si="128"/>
        <v>0</v>
      </c>
      <c r="AV100" s="266"/>
      <c r="AW100" s="266"/>
      <c r="AX100" s="266"/>
      <c r="AY100" s="266"/>
      <c r="AZ100" s="266"/>
      <c r="BA100" s="266"/>
      <c r="BB100" s="266">
        <f t="shared" si="114"/>
        <v>0</v>
      </c>
      <c r="BC100" s="291" t="str">
        <f t="shared" si="115"/>
        <v/>
      </c>
      <c r="BD100" s="266"/>
      <c r="BE100" s="290"/>
      <c r="BF100" s="266">
        <f t="shared" si="116"/>
        <v>1</v>
      </c>
      <c r="BG100" s="266">
        <f t="shared" si="117"/>
        <v>1</v>
      </c>
      <c r="BH100" s="292">
        <f t="shared" si="129"/>
        <v>1</v>
      </c>
      <c r="BI100" s="293"/>
      <c r="BJ100" s="89"/>
      <c r="BM100" s="204"/>
      <c r="BN100" s="202"/>
      <c r="BO100" s="203"/>
      <c r="BP100" s="205"/>
      <c r="BQ100" s="202"/>
      <c r="BR100" s="203"/>
      <c r="BS100" s="205"/>
      <c r="BT100" s="202"/>
      <c r="BU100" s="203"/>
      <c r="BV100" s="206"/>
      <c r="BW100" s="202"/>
      <c r="BX100" s="207"/>
      <c r="BY100" s="208"/>
      <c r="BZ100" s="209"/>
    </row>
    <row r="101" spans="1:78" s="90" customFormat="1" ht="38.25" x14ac:dyDescent="0.25">
      <c r="A101" s="80"/>
      <c r="B101" s="81"/>
      <c r="C101" s="298" t="s">
        <v>183</v>
      </c>
      <c r="D101" s="299"/>
      <c r="E101" s="299">
        <v>11</v>
      </c>
      <c r="F101" s="320" t="s">
        <v>281</v>
      </c>
      <c r="G101" s="266" t="s">
        <v>361</v>
      </c>
      <c r="H101" s="285" t="s">
        <v>376</v>
      </c>
      <c r="I101" s="266" t="s">
        <v>203</v>
      </c>
      <c r="J101" s="266" t="s">
        <v>210</v>
      </c>
      <c r="K101" s="266" t="s">
        <v>274</v>
      </c>
      <c r="L101" s="286">
        <v>44440</v>
      </c>
      <c r="M101" s="286">
        <v>44469</v>
      </c>
      <c r="N101" s="266">
        <f t="shared" si="126"/>
        <v>0</v>
      </c>
      <c r="O101" s="287"/>
      <c r="P101" s="287"/>
      <c r="Q101" s="287"/>
      <c r="R101" s="287"/>
      <c r="S101" s="287"/>
      <c r="T101" s="287"/>
      <c r="U101" s="287">
        <f t="shared" si="107"/>
        <v>0</v>
      </c>
      <c r="V101" s="288" t="str">
        <f t="shared" si="108"/>
        <v/>
      </c>
      <c r="W101" s="289"/>
      <c r="X101" s="290"/>
      <c r="Y101" s="266">
        <f t="shared" si="127"/>
        <v>0</v>
      </c>
      <c r="Z101" s="266"/>
      <c r="AA101" s="266"/>
      <c r="AB101" s="266"/>
      <c r="AC101" s="266"/>
      <c r="AD101" s="266"/>
      <c r="AE101" s="266"/>
      <c r="AF101" s="266">
        <f t="shared" si="109"/>
        <v>0</v>
      </c>
      <c r="AG101" s="291" t="str">
        <f t="shared" si="110"/>
        <v/>
      </c>
      <c r="AH101" s="284"/>
      <c r="AI101" s="290"/>
      <c r="AJ101" s="266">
        <f t="shared" si="111"/>
        <v>1</v>
      </c>
      <c r="AK101" s="266"/>
      <c r="AL101" s="266"/>
      <c r="AM101" s="266"/>
      <c r="AN101" s="266"/>
      <c r="AO101" s="266">
        <v>1</v>
      </c>
      <c r="AP101" s="266">
        <v>1</v>
      </c>
      <c r="AQ101" s="266">
        <f t="shared" si="112"/>
        <v>1</v>
      </c>
      <c r="AR101" s="291">
        <f t="shared" si="113"/>
        <v>1</v>
      </c>
      <c r="AS101" s="284" t="s">
        <v>553</v>
      </c>
      <c r="AT101" s="290" t="s">
        <v>460</v>
      </c>
      <c r="AU101" s="266">
        <f t="shared" si="128"/>
        <v>0</v>
      </c>
      <c r="AV101" s="266"/>
      <c r="AW101" s="266"/>
      <c r="AX101" s="266"/>
      <c r="AY101" s="266"/>
      <c r="AZ101" s="266"/>
      <c r="BA101" s="266"/>
      <c r="BB101" s="266">
        <f t="shared" si="114"/>
        <v>0</v>
      </c>
      <c r="BC101" s="291" t="str">
        <f t="shared" si="115"/>
        <v/>
      </c>
      <c r="BD101" s="266"/>
      <c r="BE101" s="290"/>
      <c r="BF101" s="266">
        <f t="shared" si="116"/>
        <v>1</v>
      </c>
      <c r="BG101" s="266">
        <f t="shared" si="117"/>
        <v>1</v>
      </c>
      <c r="BH101" s="292">
        <f t="shared" si="129"/>
        <v>1</v>
      </c>
      <c r="BI101" s="293"/>
      <c r="BJ101" s="89"/>
      <c r="BM101" s="204"/>
      <c r="BN101" s="202"/>
      <c r="BO101" s="203"/>
      <c r="BP101" s="205"/>
      <c r="BQ101" s="202"/>
      <c r="BR101" s="203"/>
      <c r="BS101" s="205"/>
      <c r="BT101" s="202"/>
      <c r="BU101" s="203"/>
      <c r="BV101" s="206"/>
      <c r="BW101" s="202"/>
      <c r="BX101" s="207"/>
      <c r="BY101" s="208"/>
      <c r="BZ101" s="209"/>
    </row>
    <row r="102" spans="1:78" s="90" customFormat="1" ht="63.75" x14ac:dyDescent="0.25">
      <c r="A102" s="80"/>
      <c r="B102" s="81"/>
      <c r="C102" s="298" t="s">
        <v>190</v>
      </c>
      <c r="D102" s="299"/>
      <c r="E102" s="299">
        <v>12</v>
      </c>
      <c r="F102" s="320" t="s">
        <v>282</v>
      </c>
      <c r="G102" s="266" t="s">
        <v>362</v>
      </c>
      <c r="H102" s="296" t="s">
        <v>363</v>
      </c>
      <c r="I102" s="266" t="s">
        <v>203</v>
      </c>
      <c r="J102" s="266" t="s">
        <v>210</v>
      </c>
      <c r="K102" s="266" t="s">
        <v>274</v>
      </c>
      <c r="L102" s="286">
        <v>44228</v>
      </c>
      <c r="M102" s="286">
        <v>44560</v>
      </c>
      <c r="N102" s="266">
        <f t="shared" si="126"/>
        <v>1</v>
      </c>
      <c r="O102" s="287"/>
      <c r="P102" s="287"/>
      <c r="Q102" s="287"/>
      <c r="R102" s="287"/>
      <c r="S102" s="287">
        <v>1</v>
      </c>
      <c r="T102" s="287">
        <v>1</v>
      </c>
      <c r="U102" s="287">
        <f t="shared" si="107"/>
        <v>1</v>
      </c>
      <c r="V102" s="288">
        <f t="shared" si="108"/>
        <v>1</v>
      </c>
      <c r="W102" s="289" t="s">
        <v>454</v>
      </c>
      <c r="X102" s="290" t="s">
        <v>460</v>
      </c>
      <c r="Y102" s="266">
        <f t="shared" si="127"/>
        <v>2</v>
      </c>
      <c r="Z102" s="266">
        <v>1</v>
      </c>
      <c r="AA102" s="266">
        <v>1</v>
      </c>
      <c r="AB102" s="266"/>
      <c r="AC102" s="266"/>
      <c r="AD102" s="266">
        <v>1</v>
      </c>
      <c r="AE102" s="266">
        <v>1</v>
      </c>
      <c r="AF102" s="266">
        <f t="shared" si="109"/>
        <v>2</v>
      </c>
      <c r="AG102" s="291">
        <f t="shared" si="110"/>
        <v>1</v>
      </c>
      <c r="AH102" s="284" t="s">
        <v>501</v>
      </c>
      <c r="AI102" s="290" t="s">
        <v>460</v>
      </c>
      <c r="AJ102" s="266">
        <f t="shared" si="111"/>
        <v>1</v>
      </c>
      <c r="AK102" s="266">
        <v>1</v>
      </c>
      <c r="AL102" s="266">
        <v>1</v>
      </c>
      <c r="AM102" s="266"/>
      <c r="AN102" s="266"/>
      <c r="AO102" s="266"/>
      <c r="AP102" s="266"/>
      <c r="AQ102" s="266">
        <f t="shared" si="112"/>
        <v>1</v>
      </c>
      <c r="AR102" s="291">
        <f t="shared" si="113"/>
        <v>1</v>
      </c>
      <c r="AS102" s="284" t="s">
        <v>554</v>
      </c>
      <c r="AT102" s="290" t="s">
        <v>460</v>
      </c>
      <c r="AU102" s="266">
        <f t="shared" si="128"/>
        <v>2</v>
      </c>
      <c r="AV102" s="266">
        <v>1</v>
      </c>
      <c r="AW102" s="266"/>
      <c r="AX102" s="266">
        <v>1</v>
      </c>
      <c r="AY102" s="266"/>
      <c r="AZ102" s="266"/>
      <c r="BA102" s="266"/>
      <c r="BB102" s="266">
        <f t="shared" si="114"/>
        <v>0</v>
      </c>
      <c r="BC102" s="291">
        <f t="shared" si="115"/>
        <v>0</v>
      </c>
      <c r="BD102" s="266"/>
      <c r="BE102" s="290"/>
      <c r="BF102" s="266">
        <f t="shared" si="116"/>
        <v>6</v>
      </c>
      <c r="BG102" s="266">
        <f t="shared" si="117"/>
        <v>4</v>
      </c>
      <c r="BH102" s="292">
        <f t="shared" si="129"/>
        <v>0.66666666666666663</v>
      </c>
      <c r="BI102" s="293"/>
      <c r="BJ102" s="89"/>
      <c r="BM102" s="204"/>
      <c r="BN102" s="202"/>
      <c r="BO102" s="203"/>
      <c r="BP102" s="205"/>
      <c r="BQ102" s="202"/>
      <c r="BR102" s="203"/>
      <c r="BS102" s="205"/>
      <c r="BT102" s="202"/>
      <c r="BU102" s="203"/>
      <c r="BV102" s="206"/>
      <c r="BW102" s="202"/>
      <c r="BX102" s="207"/>
      <c r="BY102" s="208"/>
      <c r="BZ102" s="209"/>
    </row>
    <row r="103" spans="1:78" s="90" customFormat="1" ht="51" x14ac:dyDescent="0.25">
      <c r="A103" s="80"/>
      <c r="B103" s="81"/>
      <c r="C103" s="298" t="s">
        <v>183</v>
      </c>
      <c r="D103" s="299"/>
      <c r="E103" s="299">
        <v>13</v>
      </c>
      <c r="F103" s="320" t="s">
        <v>364</v>
      </c>
      <c r="G103" s="266" t="s">
        <v>365</v>
      </c>
      <c r="H103" s="285" t="s">
        <v>350</v>
      </c>
      <c r="I103" s="266" t="s">
        <v>203</v>
      </c>
      <c r="J103" s="266" t="s">
        <v>210</v>
      </c>
      <c r="K103" s="266" t="s">
        <v>274</v>
      </c>
      <c r="L103" s="286">
        <v>44256</v>
      </c>
      <c r="M103" s="286">
        <v>44438</v>
      </c>
      <c r="N103" s="266">
        <f t="shared" si="126"/>
        <v>1</v>
      </c>
      <c r="O103" s="287"/>
      <c r="P103" s="287"/>
      <c r="Q103" s="287"/>
      <c r="R103" s="287"/>
      <c r="S103" s="341">
        <v>1</v>
      </c>
      <c r="T103" s="287">
        <v>1</v>
      </c>
      <c r="U103" s="287">
        <f t="shared" si="107"/>
        <v>1</v>
      </c>
      <c r="V103" s="288">
        <f t="shared" si="108"/>
        <v>1</v>
      </c>
      <c r="W103" s="289" t="s">
        <v>455</v>
      </c>
      <c r="X103" s="290" t="s">
        <v>460</v>
      </c>
      <c r="Y103" s="266">
        <f t="shared" si="127"/>
        <v>0</v>
      </c>
      <c r="Z103" s="266"/>
      <c r="AA103" s="266"/>
      <c r="AB103" s="266"/>
      <c r="AC103" s="266"/>
      <c r="AD103" s="266"/>
      <c r="AE103" s="266"/>
      <c r="AF103" s="266">
        <f t="shared" si="109"/>
        <v>0</v>
      </c>
      <c r="AG103" s="291" t="str">
        <f t="shared" si="110"/>
        <v/>
      </c>
      <c r="AH103" s="284"/>
      <c r="AI103" s="290"/>
      <c r="AJ103" s="266">
        <f t="shared" si="111"/>
        <v>1</v>
      </c>
      <c r="AK103" s="266"/>
      <c r="AL103" s="266"/>
      <c r="AM103" s="342">
        <v>1</v>
      </c>
      <c r="AN103" s="266">
        <v>1</v>
      </c>
      <c r="AO103" s="266"/>
      <c r="AP103" s="266"/>
      <c r="AQ103" s="266">
        <f t="shared" si="112"/>
        <v>1</v>
      </c>
      <c r="AR103" s="291">
        <f t="shared" si="113"/>
        <v>1</v>
      </c>
      <c r="AS103" s="284" t="s">
        <v>555</v>
      </c>
      <c r="AT103" s="290" t="s">
        <v>460</v>
      </c>
      <c r="AU103" s="266">
        <f t="shared" si="128"/>
        <v>0</v>
      </c>
      <c r="AV103" s="266"/>
      <c r="AW103" s="266"/>
      <c r="AX103" s="266"/>
      <c r="AY103" s="266"/>
      <c r="AZ103" s="266"/>
      <c r="BA103" s="266"/>
      <c r="BB103" s="266">
        <f t="shared" si="114"/>
        <v>0</v>
      </c>
      <c r="BC103" s="291" t="str">
        <f t="shared" si="115"/>
        <v/>
      </c>
      <c r="BD103" s="266"/>
      <c r="BE103" s="290"/>
      <c r="BF103" s="266">
        <f t="shared" si="116"/>
        <v>2</v>
      </c>
      <c r="BG103" s="266">
        <f t="shared" si="117"/>
        <v>2</v>
      </c>
      <c r="BH103" s="292">
        <f t="shared" si="129"/>
        <v>1</v>
      </c>
      <c r="BI103" s="293"/>
      <c r="BJ103" s="89"/>
      <c r="BM103" s="204"/>
      <c r="BN103" s="202"/>
      <c r="BO103" s="203"/>
      <c r="BP103" s="205"/>
      <c r="BQ103" s="202"/>
      <c r="BR103" s="203"/>
      <c r="BS103" s="205"/>
      <c r="BT103" s="202"/>
      <c r="BU103" s="203"/>
      <c r="BV103" s="206"/>
      <c r="BW103" s="202"/>
      <c r="BX103" s="207"/>
      <c r="BY103" s="208"/>
      <c r="BZ103" s="209"/>
    </row>
    <row r="104" spans="1:78" s="90" customFormat="1" ht="51" x14ac:dyDescent="0.25">
      <c r="A104" s="97"/>
      <c r="B104" s="81"/>
      <c r="C104" s="298" t="s">
        <v>190</v>
      </c>
      <c r="D104" s="299"/>
      <c r="E104" s="299">
        <v>14</v>
      </c>
      <c r="F104" s="320" t="s">
        <v>366</v>
      </c>
      <c r="G104" s="266" t="s">
        <v>349</v>
      </c>
      <c r="H104" s="285" t="s">
        <v>350</v>
      </c>
      <c r="I104" s="266" t="s">
        <v>203</v>
      </c>
      <c r="J104" s="266" t="s">
        <v>210</v>
      </c>
      <c r="K104" s="266" t="s">
        <v>274</v>
      </c>
      <c r="L104" s="286">
        <v>44256</v>
      </c>
      <c r="M104" s="286">
        <v>44346</v>
      </c>
      <c r="N104" s="266">
        <f t="shared" si="126"/>
        <v>1</v>
      </c>
      <c r="O104" s="287"/>
      <c r="P104" s="287"/>
      <c r="Q104" s="287"/>
      <c r="R104" s="287"/>
      <c r="S104" s="287">
        <v>1</v>
      </c>
      <c r="T104" s="287">
        <v>1</v>
      </c>
      <c r="U104" s="287">
        <f t="shared" si="107"/>
        <v>1</v>
      </c>
      <c r="V104" s="288">
        <f t="shared" si="108"/>
        <v>1</v>
      </c>
      <c r="W104" s="343" t="s">
        <v>456</v>
      </c>
      <c r="X104" s="290" t="s">
        <v>460</v>
      </c>
      <c r="Y104" s="266">
        <f t="shared" si="127"/>
        <v>1</v>
      </c>
      <c r="Z104" s="266"/>
      <c r="AA104" s="266"/>
      <c r="AB104" s="266">
        <v>1</v>
      </c>
      <c r="AC104" s="266">
        <v>1</v>
      </c>
      <c r="AD104" s="266"/>
      <c r="AE104" s="266"/>
      <c r="AF104" s="266">
        <f t="shared" si="109"/>
        <v>1</v>
      </c>
      <c r="AG104" s="291">
        <f t="shared" si="110"/>
        <v>1</v>
      </c>
      <c r="AH104" s="284" t="s">
        <v>502</v>
      </c>
      <c r="AI104" s="290" t="s">
        <v>460</v>
      </c>
      <c r="AJ104" s="266">
        <f t="shared" si="111"/>
        <v>0</v>
      </c>
      <c r="AK104" s="266"/>
      <c r="AL104" s="266"/>
      <c r="AM104" s="266"/>
      <c r="AN104" s="266"/>
      <c r="AO104" s="266"/>
      <c r="AP104" s="266"/>
      <c r="AQ104" s="266">
        <f t="shared" si="112"/>
        <v>0</v>
      </c>
      <c r="AR104" s="291" t="str">
        <f t="shared" si="113"/>
        <v/>
      </c>
      <c r="AS104" s="284"/>
      <c r="AT104" s="290"/>
      <c r="AU104" s="266">
        <f t="shared" si="128"/>
        <v>0</v>
      </c>
      <c r="AV104" s="266"/>
      <c r="AW104" s="266"/>
      <c r="AX104" s="266"/>
      <c r="AY104" s="266"/>
      <c r="AZ104" s="266"/>
      <c r="BA104" s="266"/>
      <c r="BB104" s="266">
        <f t="shared" si="114"/>
        <v>0</v>
      </c>
      <c r="BC104" s="291" t="str">
        <f t="shared" si="115"/>
        <v/>
      </c>
      <c r="BD104" s="266"/>
      <c r="BE104" s="290"/>
      <c r="BF104" s="266">
        <f t="shared" si="116"/>
        <v>2</v>
      </c>
      <c r="BG104" s="266">
        <f t="shared" si="117"/>
        <v>2</v>
      </c>
      <c r="BH104" s="292">
        <f t="shared" si="129"/>
        <v>1</v>
      </c>
      <c r="BI104" s="293"/>
      <c r="BJ104" s="103"/>
      <c r="BM104" s="104"/>
      <c r="BN104" s="100">
        <f t="shared" si="118"/>
        <v>0</v>
      </c>
      <c r="BO104" s="105"/>
      <c r="BP104" s="106" t="str">
        <f t="shared" si="119"/>
        <v/>
      </c>
      <c r="BQ104" s="100" t="str">
        <f t="shared" si="120"/>
        <v/>
      </c>
      <c r="BR104" s="105" t="str">
        <f t="shared" si="121"/>
        <v/>
      </c>
      <c r="BS104" s="106"/>
      <c r="BT104" s="100" t="str">
        <f t="shared" si="122"/>
        <v/>
      </c>
      <c r="BU104" s="105"/>
      <c r="BV104" s="107">
        <f t="shared" si="123"/>
        <v>0</v>
      </c>
      <c r="BW104" s="100" t="str">
        <f t="shared" si="124"/>
        <v/>
      </c>
      <c r="BX104" s="108"/>
      <c r="BY104" s="109">
        <f t="shared" si="125"/>
        <v>0</v>
      </c>
      <c r="BZ104" s="110">
        <f t="shared" ref="BZ104:BZ109" si="130">IFERROR(BY104/BF104,"")</f>
        <v>0</v>
      </c>
    </row>
    <row r="105" spans="1:78" s="90" customFormat="1" ht="102" x14ac:dyDescent="0.25">
      <c r="A105" s="97"/>
      <c r="B105" s="81"/>
      <c r="C105" s="298" t="s">
        <v>183</v>
      </c>
      <c r="D105" s="299"/>
      <c r="E105" s="299">
        <v>15</v>
      </c>
      <c r="F105" s="320" t="s">
        <v>378</v>
      </c>
      <c r="G105" s="266" t="s">
        <v>377</v>
      </c>
      <c r="H105" s="285" t="s">
        <v>379</v>
      </c>
      <c r="I105" s="266" t="s">
        <v>203</v>
      </c>
      <c r="J105" s="266" t="s">
        <v>210</v>
      </c>
      <c r="K105" s="266" t="s">
        <v>274</v>
      </c>
      <c r="L105" s="286">
        <v>44256</v>
      </c>
      <c r="M105" s="286">
        <v>44530</v>
      </c>
      <c r="N105" s="266">
        <f t="shared" si="126"/>
        <v>0</v>
      </c>
      <c r="O105" s="287"/>
      <c r="P105" s="287"/>
      <c r="Q105" s="287"/>
      <c r="R105" s="287"/>
      <c r="S105" s="287"/>
      <c r="T105" s="287"/>
      <c r="U105" s="287">
        <f t="shared" si="107"/>
        <v>0</v>
      </c>
      <c r="V105" s="288" t="str">
        <f t="shared" si="108"/>
        <v/>
      </c>
      <c r="W105" s="289" t="s">
        <v>457</v>
      </c>
      <c r="X105" s="290"/>
      <c r="Y105" s="266">
        <f t="shared" si="127"/>
        <v>0</v>
      </c>
      <c r="Z105" s="266"/>
      <c r="AA105" s="266"/>
      <c r="AB105" s="266"/>
      <c r="AC105" s="266"/>
      <c r="AD105" s="266"/>
      <c r="AE105" s="266"/>
      <c r="AF105" s="266">
        <f t="shared" si="109"/>
        <v>0</v>
      </c>
      <c r="AG105" s="291" t="str">
        <f t="shared" si="110"/>
        <v/>
      </c>
      <c r="AH105" s="284"/>
      <c r="AI105" s="290"/>
      <c r="AJ105" s="266">
        <f t="shared" si="111"/>
        <v>0</v>
      </c>
      <c r="AK105" s="266"/>
      <c r="AL105" s="266"/>
      <c r="AM105" s="266"/>
      <c r="AN105" s="266"/>
      <c r="AO105" s="266"/>
      <c r="AP105" s="266"/>
      <c r="AQ105" s="266">
        <f t="shared" si="112"/>
        <v>0</v>
      </c>
      <c r="AR105" s="291" t="str">
        <f t="shared" si="113"/>
        <v/>
      </c>
      <c r="AS105" s="284"/>
      <c r="AT105" s="290"/>
      <c r="AU105" s="266">
        <f t="shared" si="128"/>
        <v>1</v>
      </c>
      <c r="AV105" s="266">
        <v>1</v>
      </c>
      <c r="AW105" s="266"/>
      <c r="AX105" s="266"/>
      <c r="AY105" s="266"/>
      <c r="AZ105" s="266"/>
      <c r="BA105" s="266"/>
      <c r="BB105" s="266">
        <f t="shared" si="114"/>
        <v>0</v>
      </c>
      <c r="BC105" s="291">
        <f t="shared" si="115"/>
        <v>0</v>
      </c>
      <c r="BD105" s="266"/>
      <c r="BE105" s="290"/>
      <c r="BF105" s="266">
        <f t="shared" si="116"/>
        <v>1</v>
      </c>
      <c r="BG105" s="266">
        <f t="shared" si="117"/>
        <v>0</v>
      </c>
      <c r="BH105" s="292">
        <f t="shared" si="129"/>
        <v>0</v>
      </c>
      <c r="BI105" s="293"/>
      <c r="BJ105" s="103"/>
      <c r="BM105" s="104"/>
      <c r="BN105" s="100" t="str">
        <f t="shared" si="118"/>
        <v/>
      </c>
      <c r="BO105" s="101"/>
      <c r="BP105" s="111" t="str">
        <f t="shared" si="119"/>
        <v/>
      </c>
      <c r="BQ105" s="100" t="str">
        <f t="shared" si="120"/>
        <v/>
      </c>
      <c r="BR105" s="101" t="str">
        <f t="shared" si="121"/>
        <v/>
      </c>
      <c r="BS105" s="111"/>
      <c r="BT105" s="100" t="str">
        <f t="shared" si="122"/>
        <v/>
      </c>
      <c r="BU105" s="101"/>
      <c r="BV105" s="112" t="str">
        <f t="shared" si="123"/>
        <v/>
      </c>
      <c r="BW105" s="100" t="str">
        <f t="shared" si="124"/>
        <v/>
      </c>
      <c r="BX105" s="113"/>
      <c r="BY105" s="109">
        <f t="shared" si="125"/>
        <v>0</v>
      </c>
      <c r="BZ105" s="110">
        <f t="shared" si="130"/>
        <v>0</v>
      </c>
    </row>
    <row r="106" spans="1:78" s="90" customFormat="1" ht="63.75" x14ac:dyDescent="0.25">
      <c r="A106" s="97"/>
      <c r="B106" s="81"/>
      <c r="C106" s="298" t="s">
        <v>190</v>
      </c>
      <c r="D106" s="299"/>
      <c r="E106" s="299">
        <v>16</v>
      </c>
      <c r="F106" s="320" t="s">
        <v>283</v>
      </c>
      <c r="G106" s="295" t="s">
        <v>367</v>
      </c>
      <c r="H106" s="295" t="s">
        <v>368</v>
      </c>
      <c r="I106" s="266" t="s">
        <v>203</v>
      </c>
      <c r="J106" s="266" t="s">
        <v>210</v>
      </c>
      <c r="K106" s="266" t="s">
        <v>274</v>
      </c>
      <c r="L106" s="286">
        <v>44256</v>
      </c>
      <c r="M106" s="286">
        <v>44285</v>
      </c>
      <c r="N106" s="266">
        <f t="shared" si="126"/>
        <v>1</v>
      </c>
      <c r="O106" s="287"/>
      <c r="P106" s="287"/>
      <c r="Q106" s="287"/>
      <c r="R106" s="287"/>
      <c r="S106" s="287">
        <v>1</v>
      </c>
      <c r="T106" s="287">
        <v>1</v>
      </c>
      <c r="U106" s="287">
        <f t="shared" si="107"/>
        <v>1</v>
      </c>
      <c r="V106" s="288">
        <f t="shared" si="108"/>
        <v>1</v>
      </c>
      <c r="W106" s="289" t="s">
        <v>458</v>
      </c>
      <c r="X106" s="290" t="s">
        <v>460</v>
      </c>
      <c r="Y106" s="266">
        <f t="shared" si="127"/>
        <v>0</v>
      </c>
      <c r="Z106" s="266"/>
      <c r="AA106" s="266"/>
      <c r="AB106" s="266"/>
      <c r="AC106" s="266"/>
      <c r="AD106" s="266"/>
      <c r="AE106" s="266"/>
      <c r="AF106" s="266">
        <f t="shared" si="109"/>
        <v>0</v>
      </c>
      <c r="AG106" s="291" t="str">
        <f t="shared" si="110"/>
        <v/>
      </c>
      <c r="AH106" s="284"/>
      <c r="AI106" s="290"/>
      <c r="AJ106" s="266">
        <f t="shared" si="111"/>
        <v>0</v>
      </c>
      <c r="AK106" s="266"/>
      <c r="AL106" s="266"/>
      <c r="AM106" s="266"/>
      <c r="AN106" s="266"/>
      <c r="AO106" s="266"/>
      <c r="AP106" s="266"/>
      <c r="AQ106" s="266">
        <f t="shared" si="112"/>
        <v>0</v>
      </c>
      <c r="AR106" s="291" t="str">
        <f t="shared" si="113"/>
        <v/>
      </c>
      <c r="AS106" s="284"/>
      <c r="AT106" s="290"/>
      <c r="AU106" s="266">
        <f t="shared" si="128"/>
        <v>0</v>
      </c>
      <c r="AV106" s="266"/>
      <c r="AW106" s="266"/>
      <c r="AX106" s="266"/>
      <c r="AY106" s="266"/>
      <c r="AZ106" s="266"/>
      <c r="BA106" s="266"/>
      <c r="BB106" s="266">
        <f t="shared" si="114"/>
        <v>0</v>
      </c>
      <c r="BC106" s="291" t="str">
        <f t="shared" si="115"/>
        <v/>
      </c>
      <c r="BD106" s="266"/>
      <c r="BE106" s="290"/>
      <c r="BF106" s="266">
        <f t="shared" si="116"/>
        <v>1</v>
      </c>
      <c r="BG106" s="266">
        <f t="shared" si="117"/>
        <v>1</v>
      </c>
      <c r="BH106" s="292">
        <f t="shared" si="129"/>
        <v>1</v>
      </c>
      <c r="BI106" s="293"/>
      <c r="BJ106" s="103"/>
      <c r="BM106" s="104"/>
      <c r="BN106" s="100">
        <f t="shared" si="118"/>
        <v>0</v>
      </c>
      <c r="BO106" s="101"/>
      <c r="BP106" s="111" t="str">
        <f t="shared" si="119"/>
        <v/>
      </c>
      <c r="BQ106" s="100" t="str">
        <f t="shared" si="120"/>
        <v/>
      </c>
      <c r="BR106" s="101" t="str">
        <f t="shared" si="121"/>
        <v/>
      </c>
      <c r="BS106" s="111"/>
      <c r="BT106" s="100" t="str">
        <f t="shared" si="122"/>
        <v/>
      </c>
      <c r="BU106" s="101"/>
      <c r="BV106" s="112" t="str">
        <f t="shared" si="123"/>
        <v/>
      </c>
      <c r="BW106" s="100" t="str">
        <f t="shared" si="124"/>
        <v/>
      </c>
      <c r="BX106" s="113"/>
      <c r="BY106" s="109">
        <f t="shared" si="125"/>
        <v>0</v>
      </c>
      <c r="BZ106" s="110">
        <f t="shared" si="130"/>
        <v>0</v>
      </c>
    </row>
    <row r="107" spans="1:78" s="90" customFormat="1" ht="89.25" x14ac:dyDescent="0.25">
      <c r="A107" s="97"/>
      <c r="B107" s="81"/>
      <c r="C107" s="298" t="s">
        <v>183</v>
      </c>
      <c r="D107" s="299"/>
      <c r="E107" s="299">
        <v>17</v>
      </c>
      <c r="F107" s="320" t="s">
        <v>503</v>
      </c>
      <c r="G107" s="266" t="s">
        <v>369</v>
      </c>
      <c r="H107" s="339" t="s">
        <v>288</v>
      </c>
      <c r="I107" s="266" t="s">
        <v>203</v>
      </c>
      <c r="J107" s="266" t="s">
        <v>210</v>
      </c>
      <c r="K107" s="266" t="s">
        <v>274</v>
      </c>
      <c r="L107" s="286">
        <v>44228</v>
      </c>
      <c r="M107" s="286">
        <v>44346</v>
      </c>
      <c r="N107" s="266">
        <f t="shared" si="126"/>
        <v>1</v>
      </c>
      <c r="O107" s="287"/>
      <c r="P107" s="287"/>
      <c r="Q107" s="287">
        <v>1</v>
      </c>
      <c r="R107" s="287"/>
      <c r="S107" s="287"/>
      <c r="T107" s="287">
        <v>1</v>
      </c>
      <c r="U107" s="287">
        <f t="shared" si="107"/>
        <v>1</v>
      </c>
      <c r="V107" s="288">
        <f t="shared" si="108"/>
        <v>1</v>
      </c>
      <c r="W107" s="289" t="s">
        <v>459</v>
      </c>
      <c r="X107" s="290" t="s">
        <v>460</v>
      </c>
      <c r="Y107" s="266">
        <f t="shared" si="127"/>
        <v>1</v>
      </c>
      <c r="Z107" s="266"/>
      <c r="AA107" s="266"/>
      <c r="AB107" s="266">
        <v>1</v>
      </c>
      <c r="AC107" s="266">
        <v>1</v>
      </c>
      <c r="AD107" s="266"/>
      <c r="AE107" s="266"/>
      <c r="AF107" s="266">
        <f t="shared" si="109"/>
        <v>1</v>
      </c>
      <c r="AG107" s="291">
        <f t="shared" si="110"/>
        <v>1</v>
      </c>
      <c r="AH107" s="284" t="s">
        <v>504</v>
      </c>
      <c r="AI107" s="290" t="s">
        <v>460</v>
      </c>
      <c r="AJ107" s="266">
        <f t="shared" si="111"/>
        <v>0</v>
      </c>
      <c r="AK107" s="266"/>
      <c r="AL107" s="266"/>
      <c r="AM107" s="266"/>
      <c r="AN107" s="266"/>
      <c r="AO107" s="266"/>
      <c r="AP107" s="266"/>
      <c r="AQ107" s="266">
        <f t="shared" si="112"/>
        <v>0</v>
      </c>
      <c r="AR107" s="291" t="str">
        <f t="shared" si="113"/>
        <v/>
      </c>
      <c r="AS107" s="284"/>
      <c r="AT107" s="290"/>
      <c r="AU107" s="266">
        <f t="shared" si="128"/>
        <v>0</v>
      </c>
      <c r="AV107" s="266"/>
      <c r="AW107" s="266"/>
      <c r="AX107" s="266"/>
      <c r="AY107" s="266"/>
      <c r="AZ107" s="266"/>
      <c r="BA107" s="266"/>
      <c r="BB107" s="266">
        <f t="shared" si="114"/>
        <v>0</v>
      </c>
      <c r="BC107" s="291" t="str">
        <f t="shared" si="115"/>
        <v/>
      </c>
      <c r="BD107" s="266"/>
      <c r="BE107" s="290"/>
      <c r="BF107" s="266">
        <f t="shared" si="116"/>
        <v>2</v>
      </c>
      <c r="BG107" s="266">
        <f t="shared" si="117"/>
        <v>2</v>
      </c>
      <c r="BH107" s="292">
        <f t="shared" si="129"/>
        <v>1</v>
      </c>
      <c r="BI107" s="293"/>
      <c r="BJ107" s="103"/>
      <c r="BM107" s="104"/>
      <c r="BN107" s="100">
        <f t="shared" si="118"/>
        <v>0</v>
      </c>
      <c r="BO107" s="105"/>
      <c r="BP107" s="106">
        <f t="shared" si="119"/>
        <v>0</v>
      </c>
      <c r="BQ107" s="100">
        <f t="shared" si="120"/>
        <v>0</v>
      </c>
      <c r="BR107" s="105">
        <f t="shared" si="121"/>
        <v>0</v>
      </c>
      <c r="BS107" s="106"/>
      <c r="BT107" s="100" t="str">
        <f t="shared" si="122"/>
        <v/>
      </c>
      <c r="BU107" s="105"/>
      <c r="BV107" s="107">
        <f t="shared" si="123"/>
        <v>0</v>
      </c>
      <c r="BW107" s="100" t="str">
        <f t="shared" si="124"/>
        <v/>
      </c>
      <c r="BX107" s="108"/>
      <c r="BY107" s="109">
        <f t="shared" si="125"/>
        <v>0</v>
      </c>
      <c r="BZ107" s="110">
        <f t="shared" si="130"/>
        <v>0</v>
      </c>
    </row>
    <row r="108" spans="1:78" s="90" customFormat="1" ht="70.5" customHeight="1" x14ac:dyDescent="0.25">
      <c r="A108" s="97"/>
      <c r="B108" s="81"/>
      <c r="C108" s="298" t="s">
        <v>190</v>
      </c>
      <c r="D108" s="299"/>
      <c r="E108" s="299">
        <v>18</v>
      </c>
      <c r="F108" s="320" t="s">
        <v>372</v>
      </c>
      <c r="G108" s="266" t="s">
        <v>371</v>
      </c>
      <c r="H108" s="285" t="s">
        <v>370</v>
      </c>
      <c r="I108" s="266" t="s">
        <v>203</v>
      </c>
      <c r="J108" s="266" t="s">
        <v>210</v>
      </c>
      <c r="K108" s="266" t="s">
        <v>274</v>
      </c>
      <c r="L108" s="286">
        <v>44348</v>
      </c>
      <c r="M108" s="286">
        <v>44377</v>
      </c>
      <c r="N108" s="266">
        <f t="shared" si="126"/>
        <v>0</v>
      </c>
      <c r="O108" s="287"/>
      <c r="P108" s="287"/>
      <c r="Q108" s="287"/>
      <c r="R108" s="287"/>
      <c r="S108" s="287"/>
      <c r="T108" s="287"/>
      <c r="U108" s="287">
        <f t="shared" si="107"/>
        <v>0</v>
      </c>
      <c r="V108" s="288" t="str">
        <f t="shared" si="108"/>
        <v/>
      </c>
      <c r="W108" s="289"/>
      <c r="X108" s="290"/>
      <c r="Y108" s="266">
        <f t="shared" si="127"/>
        <v>1</v>
      </c>
      <c r="Z108" s="266"/>
      <c r="AA108" s="266"/>
      <c r="AB108" s="266"/>
      <c r="AC108" s="266"/>
      <c r="AD108" s="266">
        <v>1</v>
      </c>
      <c r="AE108" s="266">
        <v>1</v>
      </c>
      <c r="AF108" s="266">
        <f t="shared" si="109"/>
        <v>1</v>
      </c>
      <c r="AG108" s="291">
        <f t="shared" si="110"/>
        <v>1</v>
      </c>
      <c r="AH108" s="284" t="s">
        <v>505</v>
      </c>
      <c r="AI108" s="290" t="s">
        <v>460</v>
      </c>
      <c r="AJ108" s="266">
        <f t="shared" si="111"/>
        <v>0</v>
      </c>
      <c r="AK108" s="266"/>
      <c r="AL108" s="266"/>
      <c r="AM108" s="266"/>
      <c r="AN108" s="266"/>
      <c r="AO108" s="266"/>
      <c r="AP108" s="266"/>
      <c r="AQ108" s="266">
        <f t="shared" si="112"/>
        <v>0</v>
      </c>
      <c r="AR108" s="291" t="str">
        <f t="shared" si="113"/>
        <v/>
      </c>
      <c r="AS108" s="284"/>
      <c r="AT108" s="290"/>
      <c r="AU108" s="266">
        <f t="shared" si="128"/>
        <v>0</v>
      </c>
      <c r="AV108" s="266"/>
      <c r="AW108" s="266"/>
      <c r="AX108" s="266"/>
      <c r="AY108" s="266"/>
      <c r="AZ108" s="266"/>
      <c r="BA108" s="266"/>
      <c r="BB108" s="266">
        <f t="shared" si="114"/>
        <v>0</v>
      </c>
      <c r="BC108" s="291" t="str">
        <f t="shared" si="115"/>
        <v/>
      </c>
      <c r="BD108" s="266"/>
      <c r="BE108" s="290"/>
      <c r="BF108" s="266">
        <f t="shared" si="116"/>
        <v>1</v>
      </c>
      <c r="BG108" s="266">
        <f t="shared" si="117"/>
        <v>1</v>
      </c>
      <c r="BH108" s="292">
        <f t="shared" si="129"/>
        <v>1</v>
      </c>
      <c r="BI108" s="293"/>
      <c r="BJ108" s="103"/>
      <c r="BM108" s="104"/>
      <c r="BN108" s="100" t="str">
        <f t="shared" si="118"/>
        <v/>
      </c>
      <c r="BO108" s="105"/>
      <c r="BP108" s="106" t="str">
        <f t="shared" si="119"/>
        <v/>
      </c>
      <c r="BQ108" s="100" t="str">
        <f t="shared" si="120"/>
        <v/>
      </c>
      <c r="BR108" s="105" t="str">
        <f t="shared" si="121"/>
        <v/>
      </c>
      <c r="BS108" s="106"/>
      <c r="BT108" s="100" t="str">
        <f t="shared" si="122"/>
        <v/>
      </c>
      <c r="BU108" s="105"/>
      <c r="BV108" s="107">
        <f t="shared" si="123"/>
        <v>0</v>
      </c>
      <c r="BW108" s="100" t="str">
        <f t="shared" si="124"/>
        <v/>
      </c>
      <c r="BX108" s="108"/>
      <c r="BY108" s="109">
        <f t="shared" si="125"/>
        <v>0</v>
      </c>
      <c r="BZ108" s="110">
        <f t="shared" si="130"/>
        <v>0</v>
      </c>
    </row>
    <row r="109" spans="1:78" ht="95.25" customHeight="1" thickBot="1" x14ac:dyDescent="0.3">
      <c r="A109" s="37"/>
      <c r="B109" s="70"/>
      <c r="C109" s="298" t="s">
        <v>183</v>
      </c>
      <c r="D109" s="299"/>
      <c r="E109" s="299">
        <v>19</v>
      </c>
      <c r="F109" s="320" t="s">
        <v>374</v>
      </c>
      <c r="G109" s="266" t="s">
        <v>373</v>
      </c>
      <c r="H109" s="285" t="s">
        <v>370</v>
      </c>
      <c r="I109" s="266" t="s">
        <v>203</v>
      </c>
      <c r="J109" s="266" t="s">
        <v>210</v>
      </c>
      <c r="K109" s="266" t="s">
        <v>274</v>
      </c>
      <c r="L109" s="286">
        <v>44348</v>
      </c>
      <c r="M109" s="286">
        <v>44377</v>
      </c>
      <c r="N109" s="266">
        <f t="shared" si="126"/>
        <v>0</v>
      </c>
      <c r="O109" s="287"/>
      <c r="P109" s="287"/>
      <c r="Q109" s="287"/>
      <c r="R109" s="287"/>
      <c r="S109" s="287"/>
      <c r="T109" s="287"/>
      <c r="U109" s="287">
        <f t="shared" si="107"/>
        <v>0</v>
      </c>
      <c r="V109" s="288" t="str">
        <f t="shared" si="108"/>
        <v/>
      </c>
      <c r="W109" s="289"/>
      <c r="X109" s="290"/>
      <c r="Y109" s="266">
        <f t="shared" si="127"/>
        <v>1</v>
      </c>
      <c r="Z109" s="266"/>
      <c r="AA109" s="266"/>
      <c r="AB109" s="266"/>
      <c r="AC109" s="266"/>
      <c r="AD109" s="266">
        <v>1</v>
      </c>
      <c r="AE109" s="266">
        <v>1</v>
      </c>
      <c r="AF109" s="266">
        <f t="shared" si="109"/>
        <v>1</v>
      </c>
      <c r="AG109" s="291">
        <f t="shared" si="110"/>
        <v>1</v>
      </c>
      <c r="AH109" s="284" t="s">
        <v>506</v>
      </c>
      <c r="AI109" s="290" t="s">
        <v>460</v>
      </c>
      <c r="AJ109" s="266">
        <f t="shared" si="111"/>
        <v>0</v>
      </c>
      <c r="AK109" s="266"/>
      <c r="AL109" s="266"/>
      <c r="AM109" s="266"/>
      <c r="AN109" s="266"/>
      <c r="AO109" s="266"/>
      <c r="AP109" s="266"/>
      <c r="AQ109" s="266">
        <f t="shared" si="112"/>
        <v>0</v>
      </c>
      <c r="AR109" s="291" t="str">
        <f t="shared" si="113"/>
        <v/>
      </c>
      <c r="AS109" s="284"/>
      <c r="AT109" s="290"/>
      <c r="AU109" s="266">
        <f t="shared" si="128"/>
        <v>0</v>
      </c>
      <c r="AV109" s="266"/>
      <c r="AW109" s="266"/>
      <c r="AX109" s="266"/>
      <c r="AY109" s="266"/>
      <c r="AZ109" s="266"/>
      <c r="BA109" s="266"/>
      <c r="BB109" s="266">
        <f t="shared" si="114"/>
        <v>0</v>
      </c>
      <c r="BC109" s="291"/>
      <c r="BD109" s="266"/>
      <c r="BE109" s="290"/>
      <c r="BF109" s="266">
        <f t="shared" si="116"/>
        <v>1</v>
      </c>
      <c r="BG109" s="266">
        <f t="shared" si="117"/>
        <v>1</v>
      </c>
      <c r="BH109" s="292">
        <f t="shared" si="129"/>
        <v>1</v>
      </c>
      <c r="BI109" s="293"/>
      <c r="BJ109" s="44"/>
      <c r="BM109" s="62"/>
      <c r="BN109" s="38" t="str">
        <f t="shared" si="118"/>
        <v/>
      </c>
      <c r="BO109" s="39"/>
      <c r="BP109" s="40" t="str">
        <f t="shared" si="119"/>
        <v/>
      </c>
      <c r="BQ109" s="38" t="str">
        <f t="shared" si="120"/>
        <v/>
      </c>
      <c r="BR109" s="39" t="str">
        <f t="shared" si="121"/>
        <v/>
      </c>
      <c r="BS109" s="40"/>
      <c r="BT109" s="38" t="str">
        <f t="shared" si="122"/>
        <v/>
      </c>
      <c r="BU109" s="39"/>
      <c r="BV109" s="41">
        <f t="shared" si="123"/>
        <v>0</v>
      </c>
      <c r="BW109" s="38" t="str">
        <f t="shared" si="124"/>
        <v/>
      </c>
      <c r="BX109" s="42"/>
      <c r="BY109" s="43"/>
      <c r="BZ109" s="63">
        <f t="shared" si="130"/>
        <v>0</v>
      </c>
    </row>
    <row r="110" spans="1:78" ht="60" customHeight="1" thickBot="1" x14ac:dyDescent="0.3">
      <c r="A110" s="14"/>
      <c r="B110" s="70"/>
      <c r="C110" s="344"/>
      <c r="D110" s="345"/>
      <c r="E110" s="345"/>
      <c r="F110" s="346" t="s">
        <v>167</v>
      </c>
      <c r="G110" s="347"/>
      <c r="H110" s="348"/>
      <c r="I110" s="347"/>
      <c r="J110" s="349"/>
      <c r="K110" s="349"/>
      <c r="L110" s="350"/>
      <c r="M110" s="351"/>
      <c r="N110" s="352"/>
      <c r="O110" s="353"/>
      <c r="P110" s="353"/>
      <c r="Q110" s="353"/>
      <c r="R110" s="353"/>
      <c r="S110" s="353"/>
      <c r="T110" s="353"/>
      <c r="U110" s="353"/>
      <c r="V110" s="354" t="str">
        <f t="shared" si="108"/>
        <v/>
      </c>
      <c r="W110" s="355"/>
      <c r="X110" s="356"/>
      <c r="Y110" s="352"/>
      <c r="Z110" s="347"/>
      <c r="AA110" s="347"/>
      <c r="AB110" s="347"/>
      <c r="AC110" s="347"/>
      <c r="AD110" s="347"/>
      <c r="AE110" s="347"/>
      <c r="AF110" s="347"/>
      <c r="AG110" s="357" t="str">
        <f t="shared" si="110"/>
        <v/>
      </c>
      <c r="AH110" s="358"/>
      <c r="AI110" s="356"/>
      <c r="AJ110" s="352"/>
      <c r="AK110" s="347"/>
      <c r="AL110" s="347"/>
      <c r="AM110" s="347"/>
      <c r="AN110" s="347"/>
      <c r="AO110" s="347"/>
      <c r="AP110" s="347"/>
      <c r="AQ110" s="347"/>
      <c r="AR110" s="357" t="str">
        <f t="shared" si="113"/>
        <v/>
      </c>
      <c r="AS110" s="359"/>
      <c r="AT110" s="356"/>
      <c r="AU110" s="352"/>
      <c r="AV110" s="347"/>
      <c r="AW110" s="347"/>
      <c r="AX110" s="347"/>
      <c r="AY110" s="347"/>
      <c r="AZ110" s="347"/>
      <c r="BA110" s="347"/>
      <c r="BB110" s="347"/>
      <c r="BC110" s="357" t="str">
        <f t="shared" si="115"/>
        <v/>
      </c>
      <c r="BD110" s="360"/>
      <c r="BE110" s="356"/>
      <c r="BF110" s="361">
        <f t="shared" si="116"/>
        <v>0</v>
      </c>
      <c r="BG110" s="349">
        <f t="shared" si="117"/>
        <v>0</v>
      </c>
      <c r="BH110" s="362" t="str">
        <f t="shared" ref="BH110" si="131">IFERROR(BG110/BF110,"")</f>
        <v/>
      </c>
      <c r="BI110" s="363"/>
      <c r="BJ110" s="15"/>
      <c r="BM110" s="14"/>
      <c r="BN110" s="14"/>
      <c r="BO110" s="14"/>
      <c r="BP110" s="14"/>
      <c r="BQ110" s="14"/>
      <c r="BR110" s="14"/>
      <c r="BS110" s="14"/>
      <c r="BT110" s="14"/>
      <c r="BU110" s="14"/>
      <c r="BV110" s="14"/>
      <c r="BW110" s="14"/>
      <c r="BX110" s="14"/>
      <c r="BY110" s="14"/>
      <c r="BZ110" s="14"/>
    </row>
    <row r="111" spans="1:78" s="170" customFormat="1" ht="12.75" customHeight="1" x14ac:dyDescent="0.2">
      <c r="A111" s="10"/>
      <c r="B111" s="169"/>
      <c r="C111" s="478" t="s">
        <v>230</v>
      </c>
      <c r="D111" s="479"/>
      <c r="E111" s="479"/>
      <c r="F111" s="479"/>
      <c r="G111" s="456" t="s">
        <v>124</v>
      </c>
      <c r="H111" s="457"/>
      <c r="I111" s="457"/>
      <c r="J111" s="457"/>
      <c r="K111" s="457"/>
      <c r="L111" s="457"/>
      <c r="M111" s="458"/>
      <c r="N111" s="506" t="s">
        <v>100</v>
      </c>
      <c r="O111" s="507"/>
      <c r="P111" s="507"/>
      <c r="Q111" s="507"/>
      <c r="R111" s="507"/>
      <c r="S111" s="507"/>
      <c r="T111" s="507"/>
      <c r="U111" s="507"/>
      <c r="V111" s="507"/>
      <c r="W111" s="507"/>
      <c r="X111" s="508"/>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2"/>
      <c r="BH111" s="12"/>
      <c r="BI111" s="13"/>
      <c r="BJ111" s="11"/>
      <c r="BM111" s="169"/>
      <c r="BN111" s="169"/>
      <c r="BO111" s="169"/>
      <c r="BP111" s="169"/>
      <c r="BQ111" s="169"/>
      <c r="BR111" s="169"/>
      <c r="BS111" s="169"/>
      <c r="BT111" s="169"/>
      <c r="BU111" s="169"/>
      <c r="BV111" s="169"/>
      <c r="BW111" s="169"/>
      <c r="BX111" s="169"/>
      <c r="BY111" s="169"/>
      <c r="BZ111" s="12"/>
    </row>
    <row r="112" spans="1:78" ht="36.75" customHeight="1" thickBot="1" x14ac:dyDescent="0.3">
      <c r="A112" s="24"/>
      <c r="B112" s="70"/>
      <c r="C112" s="461" t="s">
        <v>87</v>
      </c>
      <c r="D112" s="462"/>
      <c r="E112" s="462"/>
      <c r="F112" s="462"/>
      <c r="G112" s="431" t="str">
        <f>+VLOOKUP(G111,LISTAS!$H$3:$I$10,2,FALSE)</f>
        <v>Proyecto 7597 - Fortalecer la capacidad administrativa para el desarrollo de la gestión institucional</v>
      </c>
      <c r="H112" s="432"/>
      <c r="I112" s="432"/>
      <c r="J112" s="432"/>
      <c r="K112" s="432"/>
      <c r="L112" s="432"/>
      <c r="M112" s="433"/>
      <c r="N112" s="509" t="s">
        <v>93</v>
      </c>
      <c r="O112" s="483"/>
      <c r="P112" s="483"/>
      <c r="Q112" s="483"/>
      <c r="R112" s="483"/>
      <c r="S112" s="483" t="s">
        <v>94</v>
      </c>
      <c r="T112" s="483"/>
      <c r="U112" s="483"/>
      <c r="V112" s="483"/>
      <c r="W112" s="194" t="s">
        <v>95</v>
      </c>
      <c r="X112" s="173" t="s">
        <v>96</v>
      </c>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24"/>
      <c r="BI112" s="24"/>
      <c r="BM112" s="64">
        <f>SUM(BM116:BM148)</f>
        <v>0</v>
      </c>
      <c r="BN112" s="64"/>
      <c r="BO112" s="64"/>
      <c r="BP112" s="64">
        <f>SUM(BP116:BP148)</f>
        <v>0</v>
      </c>
      <c r="BQ112" s="64"/>
      <c r="BR112" s="64"/>
      <c r="BS112" s="64">
        <f>SUM(BS116:BS148)</f>
        <v>0</v>
      </c>
      <c r="BT112" s="64"/>
      <c r="BU112" s="64"/>
      <c r="BV112" s="64">
        <f>SUM(BV116:BV148)</f>
        <v>0</v>
      </c>
      <c r="BW112" s="64"/>
      <c r="BX112" s="64"/>
      <c r="BY112" s="64">
        <f>SUM(BY116:BY148)</f>
        <v>0</v>
      </c>
      <c r="BZ112" s="64"/>
    </row>
    <row r="113" spans="1:78" ht="24" customHeight="1" thickBot="1" x14ac:dyDescent="0.3">
      <c r="A113" s="24"/>
      <c r="B113" s="70" t="str">
        <f>+VLOOKUP($G$10,LISTAS!$B$47:$D$65,2,FALSE)</f>
        <v>OBJ_6</v>
      </c>
      <c r="C113" s="461" t="s">
        <v>168</v>
      </c>
      <c r="D113" s="462"/>
      <c r="E113" s="462"/>
      <c r="F113" s="462"/>
      <c r="G113" s="476" t="s">
        <v>133</v>
      </c>
      <c r="H113" s="476"/>
      <c r="I113" s="476"/>
      <c r="J113" s="476"/>
      <c r="K113" s="476"/>
      <c r="L113" s="476"/>
      <c r="M113" s="477"/>
      <c r="N113" s="484">
        <v>3837341310</v>
      </c>
      <c r="O113" s="485"/>
      <c r="P113" s="485"/>
      <c r="Q113" s="485"/>
      <c r="R113" s="485"/>
      <c r="S113" s="485" t="s">
        <v>290</v>
      </c>
      <c r="T113" s="485"/>
      <c r="U113" s="485"/>
      <c r="V113" s="485"/>
      <c r="W113" s="485" t="s">
        <v>291</v>
      </c>
      <c r="X113" s="488" t="s">
        <v>292</v>
      </c>
      <c r="Y113" s="26"/>
      <c r="Z113" s="26"/>
      <c r="AA113" s="26"/>
      <c r="AB113" s="26"/>
      <c r="AC113" s="26"/>
      <c r="AD113" s="26"/>
      <c r="AE113" s="26"/>
      <c r="AF113" s="14"/>
      <c r="AG113" s="26"/>
      <c r="AH113" s="26"/>
      <c r="AI113" s="26"/>
      <c r="AJ113" s="26"/>
      <c r="AK113" s="26"/>
      <c r="AL113" s="26"/>
      <c r="AM113" s="26"/>
      <c r="AN113" s="26"/>
      <c r="AO113" s="26"/>
      <c r="AP113" s="26"/>
      <c r="AQ113" s="14"/>
      <c r="AR113" s="26"/>
      <c r="AS113" s="26"/>
      <c r="AT113" s="26"/>
      <c r="AU113" s="26"/>
      <c r="AV113" s="26"/>
      <c r="AW113" s="26"/>
      <c r="AX113" s="26"/>
      <c r="AY113" s="26"/>
      <c r="AZ113" s="26"/>
      <c r="BA113" s="26"/>
      <c r="BB113" s="14"/>
      <c r="BC113" s="26"/>
      <c r="BD113" s="26"/>
      <c r="BE113" s="26"/>
      <c r="BF113" s="26"/>
      <c r="BG113" s="26"/>
      <c r="BH113" s="26"/>
      <c r="BI113" s="26"/>
      <c r="BJ113" s="25"/>
      <c r="BM113" s="437" t="s">
        <v>108</v>
      </c>
      <c r="BN113" s="438"/>
      <c r="BO113" s="438"/>
      <c r="BP113" s="438"/>
      <c r="BQ113" s="438"/>
      <c r="BR113" s="438"/>
      <c r="BS113" s="438"/>
      <c r="BT113" s="438"/>
      <c r="BU113" s="438"/>
      <c r="BV113" s="438"/>
      <c r="BW113" s="438"/>
      <c r="BX113" s="438"/>
      <c r="BY113" s="438"/>
      <c r="BZ113" s="439"/>
    </row>
    <row r="114" spans="1:78" ht="24" customHeight="1" thickBot="1" x14ac:dyDescent="0.3">
      <c r="A114" s="24"/>
      <c r="B114" s="70" t="str">
        <f>+VLOOKUP($G$11,LISTAS!$B$112:$D$132,2,FALSE)</f>
        <v>PROD_OBJ_6</v>
      </c>
      <c r="C114" s="464" t="s">
        <v>166</v>
      </c>
      <c r="D114" s="501"/>
      <c r="E114" s="501"/>
      <c r="F114" s="502"/>
      <c r="G114" s="503" t="s">
        <v>151</v>
      </c>
      <c r="H114" s="504"/>
      <c r="I114" s="504"/>
      <c r="J114" s="504"/>
      <c r="K114" s="504"/>
      <c r="L114" s="504"/>
      <c r="M114" s="505"/>
      <c r="N114" s="486"/>
      <c r="O114" s="487"/>
      <c r="P114" s="487"/>
      <c r="Q114" s="487"/>
      <c r="R114" s="487"/>
      <c r="S114" s="487"/>
      <c r="T114" s="487"/>
      <c r="U114" s="487"/>
      <c r="V114" s="487"/>
      <c r="W114" s="487"/>
      <c r="X114" s="489"/>
      <c r="Y114" s="76"/>
      <c r="Z114" s="76"/>
      <c r="AA114" s="76"/>
      <c r="AB114" s="76"/>
      <c r="AC114" s="76"/>
      <c r="AD114" s="76"/>
      <c r="AE114" s="76"/>
      <c r="AF114" s="174"/>
      <c r="AG114" s="76"/>
      <c r="AH114" s="76"/>
      <c r="AI114" s="76"/>
      <c r="AJ114" s="76"/>
      <c r="AK114" s="76"/>
      <c r="AL114" s="76"/>
      <c r="AM114" s="76"/>
      <c r="AN114" s="76"/>
      <c r="AO114" s="76"/>
      <c r="AP114" s="76"/>
      <c r="AQ114" s="174"/>
      <c r="AR114" s="76"/>
      <c r="AS114" s="76"/>
      <c r="AT114" s="76"/>
      <c r="AU114" s="76"/>
      <c r="AV114" s="76"/>
      <c r="AW114" s="76"/>
      <c r="AX114" s="76"/>
      <c r="AY114" s="76"/>
      <c r="AZ114" s="76"/>
      <c r="BA114" s="76"/>
      <c r="BB114" s="174"/>
      <c r="BC114" s="76"/>
      <c r="BD114" s="76"/>
      <c r="BE114" s="76"/>
      <c r="BF114" s="76"/>
      <c r="BG114" s="76"/>
      <c r="BH114" s="76"/>
      <c r="BI114" s="76"/>
      <c r="BJ114" s="25"/>
      <c r="BM114" s="77"/>
      <c r="BN114" s="78"/>
      <c r="BO114" s="78"/>
      <c r="BP114" s="78"/>
      <c r="BQ114" s="78"/>
      <c r="BR114" s="78"/>
      <c r="BS114" s="78"/>
      <c r="BT114" s="78"/>
      <c r="BU114" s="78"/>
      <c r="BV114" s="78"/>
      <c r="BW114" s="78"/>
      <c r="BX114" s="78"/>
      <c r="BY114" s="78"/>
      <c r="BZ114" s="79"/>
    </row>
    <row r="115" spans="1:78" ht="23.25" customHeight="1" x14ac:dyDescent="0.25">
      <c r="A115" s="27"/>
      <c r="B115" s="70"/>
      <c r="C115" s="513" t="s">
        <v>173</v>
      </c>
      <c r="D115" s="446" t="s">
        <v>173</v>
      </c>
      <c r="E115" s="448" t="s">
        <v>32</v>
      </c>
      <c r="F115" s="448" t="s">
        <v>10</v>
      </c>
      <c r="G115" s="448" t="s">
        <v>106</v>
      </c>
      <c r="H115" s="448" t="s">
        <v>86</v>
      </c>
      <c r="I115" s="448" t="s">
        <v>89</v>
      </c>
      <c r="J115" s="448" t="s">
        <v>88</v>
      </c>
      <c r="K115" s="448" t="s">
        <v>174</v>
      </c>
      <c r="L115" s="414" t="s">
        <v>33</v>
      </c>
      <c r="M115" s="470"/>
      <c r="N115" s="134"/>
      <c r="O115" s="416" t="s">
        <v>14</v>
      </c>
      <c r="P115" s="492"/>
      <c r="Q115" s="416" t="s">
        <v>15</v>
      </c>
      <c r="R115" s="492"/>
      <c r="S115" s="452" t="s">
        <v>16</v>
      </c>
      <c r="T115" s="452"/>
      <c r="U115" s="135"/>
      <c r="V115" s="135"/>
      <c r="W115" s="168" t="s">
        <v>34</v>
      </c>
      <c r="X115" s="136"/>
      <c r="Y115" s="134"/>
      <c r="Z115" s="452" t="s">
        <v>22</v>
      </c>
      <c r="AA115" s="452"/>
      <c r="AB115" s="452" t="s">
        <v>23</v>
      </c>
      <c r="AC115" s="452"/>
      <c r="AD115" s="452" t="s">
        <v>24</v>
      </c>
      <c r="AE115" s="452"/>
      <c r="AF115" s="135"/>
      <c r="AG115" s="135"/>
      <c r="AH115" s="135" t="s">
        <v>35</v>
      </c>
      <c r="AI115" s="136"/>
      <c r="AJ115" s="134"/>
      <c r="AK115" s="452" t="s">
        <v>25</v>
      </c>
      <c r="AL115" s="452"/>
      <c r="AM115" s="452" t="s">
        <v>26</v>
      </c>
      <c r="AN115" s="452"/>
      <c r="AO115" s="452" t="s">
        <v>27</v>
      </c>
      <c r="AP115" s="452"/>
      <c r="AQ115" s="135"/>
      <c r="AR115" s="135"/>
      <c r="AS115" s="135" t="s">
        <v>36</v>
      </c>
      <c r="AT115" s="136"/>
      <c r="AU115" s="135"/>
      <c r="AV115" s="416" t="s">
        <v>28</v>
      </c>
      <c r="AW115" s="492"/>
      <c r="AX115" s="416" t="s">
        <v>29</v>
      </c>
      <c r="AY115" s="492"/>
      <c r="AZ115" s="416" t="s">
        <v>30</v>
      </c>
      <c r="BA115" s="418"/>
      <c r="BB115" s="135"/>
      <c r="BC115" s="135"/>
      <c r="BD115" s="135" t="s">
        <v>37</v>
      </c>
      <c r="BE115" s="136"/>
      <c r="BF115" s="134"/>
      <c r="BG115" s="135"/>
      <c r="BH115" s="135" t="s">
        <v>38</v>
      </c>
      <c r="BI115" s="426" t="s">
        <v>107</v>
      </c>
      <c r="BJ115" s="28"/>
      <c r="BM115" s="421" t="s">
        <v>34</v>
      </c>
      <c r="BN115" s="422"/>
      <c r="BO115" s="423"/>
      <c r="BP115" s="424" t="s">
        <v>35</v>
      </c>
      <c r="BQ115" s="422"/>
      <c r="BR115" s="423"/>
      <c r="BS115" s="424" t="s">
        <v>36</v>
      </c>
      <c r="BT115" s="422"/>
      <c r="BU115" s="423"/>
      <c r="BV115" s="424" t="s">
        <v>37</v>
      </c>
      <c r="BW115" s="422"/>
      <c r="BX115" s="423"/>
      <c r="BY115" s="424" t="s">
        <v>38</v>
      </c>
      <c r="BZ115" s="425"/>
    </row>
    <row r="116" spans="1:78" ht="26.25" thickBot="1" x14ac:dyDescent="0.3">
      <c r="A116" s="27"/>
      <c r="B116" s="70"/>
      <c r="C116" s="514"/>
      <c r="D116" s="447"/>
      <c r="E116" s="449"/>
      <c r="F116" s="449"/>
      <c r="G116" s="449"/>
      <c r="H116" s="449"/>
      <c r="I116" s="449"/>
      <c r="J116" s="449"/>
      <c r="K116" s="449"/>
      <c r="L116" s="235" t="s">
        <v>11</v>
      </c>
      <c r="M116" s="236" t="s">
        <v>12</v>
      </c>
      <c r="N116" s="237" t="s">
        <v>13</v>
      </c>
      <c r="O116" s="238" t="s">
        <v>171</v>
      </c>
      <c r="P116" s="238" t="s">
        <v>172</v>
      </c>
      <c r="Q116" s="238" t="s">
        <v>171</v>
      </c>
      <c r="R116" s="238" t="s">
        <v>172</v>
      </c>
      <c r="S116" s="239" t="s">
        <v>171</v>
      </c>
      <c r="T116" s="239" t="s">
        <v>172</v>
      </c>
      <c r="U116" s="238" t="s">
        <v>17</v>
      </c>
      <c r="V116" s="240" t="s">
        <v>199</v>
      </c>
      <c r="W116" s="238" t="s">
        <v>18</v>
      </c>
      <c r="X116" s="241" t="s">
        <v>85</v>
      </c>
      <c r="Y116" s="237" t="s">
        <v>13</v>
      </c>
      <c r="Z116" s="239" t="s">
        <v>171</v>
      </c>
      <c r="AA116" s="239" t="s">
        <v>172</v>
      </c>
      <c r="AB116" s="239" t="s">
        <v>171</v>
      </c>
      <c r="AC116" s="239" t="s">
        <v>172</v>
      </c>
      <c r="AD116" s="239" t="s">
        <v>171</v>
      </c>
      <c r="AE116" s="239" t="s">
        <v>172</v>
      </c>
      <c r="AF116" s="238" t="s">
        <v>17</v>
      </c>
      <c r="AG116" s="240" t="s">
        <v>199</v>
      </c>
      <c r="AH116" s="238" t="s">
        <v>18</v>
      </c>
      <c r="AI116" s="241" t="s">
        <v>85</v>
      </c>
      <c r="AJ116" s="237" t="s">
        <v>13</v>
      </c>
      <c r="AK116" s="239" t="s">
        <v>171</v>
      </c>
      <c r="AL116" s="239" t="s">
        <v>172</v>
      </c>
      <c r="AM116" s="239" t="s">
        <v>171</v>
      </c>
      <c r="AN116" s="239" t="s">
        <v>172</v>
      </c>
      <c r="AO116" s="239" t="s">
        <v>171</v>
      </c>
      <c r="AP116" s="239" t="s">
        <v>172</v>
      </c>
      <c r="AQ116" s="238" t="s">
        <v>17</v>
      </c>
      <c r="AR116" s="240" t="s">
        <v>199</v>
      </c>
      <c r="AS116" s="241" t="s">
        <v>18</v>
      </c>
      <c r="AT116" s="241" t="s">
        <v>85</v>
      </c>
      <c r="AU116" s="242" t="s">
        <v>13</v>
      </c>
      <c r="AV116" s="238" t="s">
        <v>171</v>
      </c>
      <c r="AW116" s="238" t="s">
        <v>172</v>
      </c>
      <c r="AX116" s="238" t="s">
        <v>171</v>
      </c>
      <c r="AY116" s="238" t="s">
        <v>172</v>
      </c>
      <c r="AZ116" s="238" t="s">
        <v>171</v>
      </c>
      <c r="BA116" s="238" t="s">
        <v>172</v>
      </c>
      <c r="BB116" s="238" t="s">
        <v>17</v>
      </c>
      <c r="BC116" s="240" t="s">
        <v>199</v>
      </c>
      <c r="BD116" s="238" t="s">
        <v>18</v>
      </c>
      <c r="BE116" s="241" t="s">
        <v>85</v>
      </c>
      <c r="BF116" s="237" t="s">
        <v>13</v>
      </c>
      <c r="BG116" s="243" t="s">
        <v>17</v>
      </c>
      <c r="BH116" s="240" t="s">
        <v>199</v>
      </c>
      <c r="BI116" s="427"/>
      <c r="BJ116" s="28"/>
      <c r="BM116" s="60" t="s">
        <v>19</v>
      </c>
      <c r="BN116" s="32" t="s">
        <v>20</v>
      </c>
      <c r="BO116" s="33" t="s">
        <v>21</v>
      </c>
      <c r="BP116" s="32" t="s">
        <v>19</v>
      </c>
      <c r="BQ116" s="32" t="s">
        <v>20</v>
      </c>
      <c r="BR116" s="33" t="s">
        <v>21</v>
      </c>
      <c r="BS116" s="32" t="s">
        <v>19</v>
      </c>
      <c r="BT116" s="32" t="s">
        <v>20</v>
      </c>
      <c r="BU116" s="33" t="s">
        <v>21</v>
      </c>
      <c r="BV116" s="32" t="s">
        <v>19</v>
      </c>
      <c r="BW116" s="32" t="s">
        <v>20</v>
      </c>
      <c r="BX116" s="30" t="s">
        <v>21</v>
      </c>
      <c r="BY116" s="36" t="s">
        <v>19</v>
      </c>
      <c r="BZ116" s="61" t="s">
        <v>31</v>
      </c>
    </row>
    <row r="117" spans="1:78" s="90" customFormat="1" ht="89.25" customHeight="1" x14ac:dyDescent="0.25">
      <c r="A117" s="80"/>
      <c r="B117" s="81"/>
      <c r="C117" s="267" t="s">
        <v>180</v>
      </c>
      <c r="D117" s="252" t="s">
        <v>258</v>
      </c>
      <c r="E117" s="268">
        <v>1</v>
      </c>
      <c r="F117" s="252" t="s">
        <v>311</v>
      </c>
      <c r="G117" s="252" t="s">
        <v>312</v>
      </c>
      <c r="H117" s="253" t="s">
        <v>313</v>
      </c>
      <c r="I117" s="252" t="s">
        <v>203</v>
      </c>
      <c r="J117" s="252" t="s">
        <v>210</v>
      </c>
      <c r="K117" s="252" t="s">
        <v>261</v>
      </c>
      <c r="L117" s="254">
        <v>44256</v>
      </c>
      <c r="M117" s="254">
        <v>44561</v>
      </c>
      <c r="N117" s="252">
        <f t="shared" ref="N117:N122" si="132">SUM(O117,Q117,S117)</f>
        <v>1</v>
      </c>
      <c r="O117" s="255"/>
      <c r="P117" s="255"/>
      <c r="Q117" s="255">
        <v>1</v>
      </c>
      <c r="R117" s="255">
        <v>1</v>
      </c>
      <c r="S117" s="255"/>
      <c r="T117" s="255"/>
      <c r="U117" s="255">
        <f t="shared" ref="U117" si="133">SUM(P117,R117,T117)</f>
        <v>1</v>
      </c>
      <c r="V117" s="256">
        <f t="shared" ref="V117" si="134">IFERROR(U117/N117,"")</f>
        <v>1</v>
      </c>
      <c r="W117" s="257" t="s">
        <v>461</v>
      </c>
      <c r="X117" s="258" t="s">
        <v>460</v>
      </c>
      <c r="Y117" s="252">
        <f t="shared" ref="Y117:Y122" si="135">SUM(Z117,AB117,AD117)</f>
        <v>1</v>
      </c>
      <c r="Z117" s="252"/>
      <c r="AA117" s="252"/>
      <c r="AB117" s="252">
        <v>1</v>
      </c>
      <c r="AC117" s="252">
        <v>1</v>
      </c>
      <c r="AD117" s="252"/>
      <c r="AE117" s="252"/>
      <c r="AF117" s="252">
        <f t="shared" ref="AF117:AF122" si="136">SUM(AA117,AC117,AE117)</f>
        <v>1</v>
      </c>
      <c r="AG117" s="259">
        <f t="shared" ref="AG117:AG123" si="137">IFERROR(AF117/Y117,"")</f>
        <v>1</v>
      </c>
      <c r="AH117" s="252" t="s">
        <v>507</v>
      </c>
      <c r="AI117" s="260" t="s">
        <v>508</v>
      </c>
      <c r="AJ117" s="252">
        <f t="shared" ref="AJ117:AJ122" si="138">SUM(AK117,AM117,AO117)</f>
        <v>1</v>
      </c>
      <c r="AK117" s="252"/>
      <c r="AL117" s="252"/>
      <c r="AM117" s="252">
        <v>1</v>
      </c>
      <c r="AN117" s="252">
        <v>1</v>
      </c>
      <c r="AO117" s="252"/>
      <c r="AP117" s="252"/>
      <c r="AQ117" s="252">
        <f t="shared" ref="AQ117:AQ122" si="139">SUM(AL117,AN117,AP117)</f>
        <v>1</v>
      </c>
      <c r="AR117" s="259">
        <f t="shared" ref="AR117:AR119" si="140">IFERROR(AQ117/AJ117,"")</f>
        <v>1</v>
      </c>
      <c r="AS117" s="261" t="s">
        <v>559</v>
      </c>
      <c r="AT117" s="260" t="s">
        <v>460</v>
      </c>
      <c r="AU117" s="252">
        <f t="shared" ref="AU117:AU122" si="141">SUM(AV117,AX117,AZ117)</f>
        <v>1</v>
      </c>
      <c r="AV117" s="252"/>
      <c r="AW117" s="252"/>
      <c r="AX117" s="252">
        <v>1</v>
      </c>
      <c r="AY117" s="252"/>
      <c r="AZ117" s="252"/>
      <c r="BA117" s="252"/>
      <c r="BB117" s="252">
        <f t="shared" ref="BB117:BB122" si="142">SUM(AW117,AY117,BA117)</f>
        <v>0</v>
      </c>
      <c r="BC117" s="259">
        <f t="shared" ref="BC117:BC123" si="143">IFERROR(BB117/AU117,"")</f>
        <v>0</v>
      </c>
      <c r="BD117" s="252"/>
      <c r="BE117" s="260"/>
      <c r="BF117" s="252">
        <f t="shared" ref="BF117:BF123" si="144">+SUM(N117,Y117,AJ117,AU117)</f>
        <v>4</v>
      </c>
      <c r="BG117" s="252">
        <f>+SUM(U117,AF117,AQ117,BB117)</f>
        <v>3</v>
      </c>
      <c r="BH117" s="262">
        <f>IFERROR(BG117/BF117,"")</f>
        <v>0.75</v>
      </c>
      <c r="BI117" s="263"/>
      <c r="BJ117" s="89"/>
      <c r="BM117" s="91"/>
      <c r="BN117" s="86">
        <f t="shared" ref="BN117:BN123" si="145">IFERROR(BM117/N117,"")</f>
        <v>0</v>
      </c>
      <c r="BO117" s="87"/>
      <c r="BP117" s="92">
        <f t="shared" ref="BP117:BP123" si="146">IFERROR(BO117/Q117,"")</f>
        <v>0</v>
      </c>
      <c r="BQ117" s="86">
        <f t="shared" ref="BQ117:BQ123" si="147">IFERROR(BP117/Y117,"")</f>
        <v>0</v>
      </c>
      <c r="BR117" s="87">
        <f t="shared" ref="BR117:BR123" si="148">IFERROR(BQ117/U117,"")</f>
        <v>0</v>
      </c>
      <c r="BS117" s="92"/>
      <c r="BT117" s="86">
        <f t="shared" ref="BT117:BT123" si="149">IFERROR(BS117/AJ117,"")</f>
        <v>0</v>
      </c>
      <c r="BU117" s="87"/>
      <c r="BV117" s="93">
        <f t="shared" ref="BV117:BV123" si="150">IFERROR(BU117/Y117,"")</f>
        <v>0</v>
      </c>
      <c r="BW117" s="86">
        <f t="shared" ref="BW117:BW123" si="151">IFERROR(BV117/AU117,"")</f>
        <v>0</v>
      </c>
      <c r="BX117" s="94">
        <f>IFERROR(BW117/AB117,"")</f>
        <v>0</v>
      </c>
      <c r="BY117" s="95">
        <f t="shared" ref="BY117:BY122" si="152">SUM(BM117,BP117,BS117,BV117)</f>
        <v>0</v>
      </c>
      <c r="BZ117" s="96">
        <f>IFERROR(BY117/BF117,"")</f>
        <v>0</v>
      </c>
    </row>
    <row r="118" spans="1:78" s="90" customFormat="1" x14ac:dyDescent="0.25">
      <c r="A118" s="97"/>
      <c r="B118" s="81"/>
      <c r="C118" s="265"/>
      <c r="D118" s="251"/>
      <c r="E118" s="251"/>
      <c r="F118" s="251"/>
      <c r="G118" s="244"/>
      <c r="H118" s="246"/>
      <c r="I118" s="244"/>
      <c r="J118" s="244"/>
      <c r="K118" s="244"/>
      <c r="L118" s="247"/>
      <c r="M118" s="247"/>
      <c r="N118" s="244">
        <f t="shared" si="132"/>
        <v>0</v>
      </c>
      <c r="O118" s="244"/>
      <c r="P118" s="244"/>
      <c r="Q118" s="244"/>
      <c r="R118" s="244"/>
      <c r="S118" s="244"/>
      <c r="T118" s="244"/>
      <c r="U118" s="244">
        <f t="shared" ref="U118:U122" si="153">SUM(P118,R118,T118)</f>
        <v>0</v>
      </c>
      <c r="V118" s="249" t="str">
        <f t="shared" ref="V118:V123" si="154">IFERROR(U118/N118,"")</f>
        <v/>
      </c>
      <c r="W118" s="245"/>
      <c r="X118" s="248"/>
      <c r="Y118" s="244">
        <f t="shared" si="135"/>
        <v>0</v>
      </c>
      <c r="Z118" s="244"/>
      <c r="AA118" s="244"/>
      <c r="AB118" s="244"/>
      <c r="AC118" s="244"/>
      <c r="AD118" s="244"/>
      <c r="AE118" s="244"/>
      <c r="AF118" s="244">
        <f t="shared" si="136"/>
        <v>0</v>
      </c>
      <c r="AG118" s="249" t="str">
        <f t="shared" si="137"/>
        <v/>
      </c>
      <c r="AH118" s="245"/>
      <c r="AI118" s="248"/>
      <c r="AJ118" s="244">
        <f t="shared" si="138"/>
        <v>0</v>
      </c>
      <c r="AK118" s="244"/>
      <c r="AL118" s="244"/>
      <c r="AM118" s="244"/>
      <c r="AN118" s="244"/>
      <c r="AO118" s="244"/>
      <c r="AP118" s="244"/>
      <c r="AQ118" s="244">
        <f t="shared" si="139"/>
        <v>0</v>
      </c>
      <c r="AR118" s="249" t="str">
        <f t="shared" si="140"/>
        <v/>
      </c>
      <c r="AS118" s="245"/>
      <c r="AT118" s="248"/>
      <c r="AU118" s="244">
        <f t="shared" si="141"/>
        <v>0</v>
      </c>
      <c r="AV118" s="244"/>
      <c r="AW118" s="244"/>
      <c r="AX118" s="244"/>
      <c r="AY118" s="244"/>
      <c r="AZ118" s="244"/>
      <c r="BA118" s="244"/>
      <c r="BB118" s="244">
        <f t="shared" si="142"/>
        <v>0</v>
      </c>
      <c r="BC118" s="249" t="str">
        <f t="shared" si="143"/>
        <v/>
      </c>
      <c r="BD118" s="244"/>
      <c r="BE118" s="248"/>
      <c r="BF118" s="244">
        <f t="shared" si="144"/>
        <v>0</v>
      </c>
      <c r="BG118" s="244">
        <f t="shared" ref="BG118:BG123" si="155">+SUM(U118,AF118,AQ118,BB118)</f>
        <v>0</v>
      </c>
      <c r="BH118" s="250" t="str">
        <f t="shared" ref="BH118:BH119" si="156">IFERROR(BG118/BF118,"")</f>
        <v/>
      </c>
      <c r="BI118" s="264"/>
      <c r="BJ118" s="103"/>
      <c r="BM118" s="104"/>
      <c r="BN118" s="100" t="str">
        <f t="shared" si="145"/>
        <v/>
      </c>
      <c r="BO118" s="105"/>
      <c r="BP118" s="106" t="str">
        <f t="shared" si="146"/>
        <v/>
      </c>
      <c r="BQ118" s="100" t="str">
        <f t="shared" si="147"/>
        <v/>
      </c>
      <c r="BR118" s="105" t="str">
        <f t="shared" si="148"/>
        <v/>
      </c>
      <c r="BS118" s="106"/>
      <c r="BT118" s="100" t="str">
        <f t="shared" si="149"/>
        <v/>
      </c>
      <c r="BU118" s="105"/>
      <c r="BV118" s="107" t="str">
        <f t="shared" si="150"/>
        <v/>
      </c>
      <c r="BW118" s="100" t="str">
        <f t="shared" si="151"/>
        <v/>
      </c>
      <c r="BX118" s="108"/>
      <c r="BY118" s="109">
        <f t="shared" si="152"/>
        <v>0</v>
      </c>
      <c r="BZ118" s="110" t="str">
        <f t="shared" ref="BZ118:BZ123" si="157">IFERROR(BY118/BF118,"")</f>
        <v/>
      </c>
    </row>
    <row r="119" spans="1:78" s="90" customFormat="1" x14ac:dyDescent="0.25">
      <c r="A119" s="97"/>
      <c r="B119" s="81"/>
      <c r="C119" s="265"/>
      <c r="D119" s="251"/>
      <c r="E119" s="251"/>
      <c r="F119" s="251"/>
      <c r="G119" s="244"/>
      <c r="H119" s="246"/>
      <c r="I119" s="244"/>
      <c r="J119" s="244"/>
      <c r="K119" s="244"/>
      <c r="L119" s="247"/>
      <c r="M119" s="247"/>
      <c r="N119" s="244">
        <f t="shared" si="132"/>
        <v>0</v>
      </c>
      <c r="O119" s="244"/>
      <c r="P119" s="244"/>
      <c r="Q119" s="244"/>
      <c r="R119" s="244"/>
      <c r="S119" s="244"/>
      <c r="T119" s="244"/>
      <c r="U119" s="244">
        <f t="shared" si="153"/>
        <v>0</v>
      </c>
      <c r="V119" s="249" t="str">
        <f t="shared" si="154"/>
        <v/>
      </c>
      <c r="W119" s="245"/>
      <c r="X119" s="248"/>
      <c r="Y119" s="244">
        <f t="shared" si="135"/>
        <v>0</v>
      </c>
      <c r="Z119" s="244"/>
      <c r="AA119" s="244"/>
      <c r="AB119" s="244"/>
      <c r="AC119" s="244"/>
      <c r="AD119" s="244"/>
      <c r="AE119" s="244"/>
      <c r="AF119" s="244">
        <f t="shared" si="136"/>
        <v>0</v>
      </c>
      <c r="AG119" s="249" t="str">
        <f t="shared" si="137"/>
        <v/>
      </c>
      <c r="AH119" s="245"/>
      <c r="AI119" s="248"/>
      <c r="AJ119" s="244">
        <f t="shared" si="138"/>
        <v>0</v>
      </c>
      <c r="AK119" s="244"/>
      <c r="AL119" s="244"/>
      <c r="AM119" s="244"/>
      <c r="AN119" s="244"/>
      <c r="AO119" s="244"/>
      <c r="AP119" s="244"/>
      <c r="AQ119" s="244">
        <f t="shared" si="139"/>
        <v>0</v>
      </c>
      <c r="AR119" s="249" t="str">
        <f t="shared" si="140"/>
        <v/>
      </c>
      <c r="AS119" s="245"/>
      <c r="AT119" s="248"/>
      <c r="AU119" s="244">
        <f t="shared" si="141"/>
        <v>0</v>
      </c>
      <c r="AV119" s="244"/>
      <c r="AW119" s="244"/>
      <c r="AX119" s="244"/>
      <c r="AY119" s="244"/>
      <c r="AZ119" s="244"/>
      <c r="BA119" s="244"/>
      <c r="BB119" s="244">
        <f t="shared" si="142"/>
        <v>0</v>
      </c>
      <c r="BC119" s="249" t="str">
        <f t="shared" si="143"/>
        <v/>
      </c>
      <c r="BD119" s="244"/>
      <c r="BE119" s="248"/>
      <c r="BF119" s="244">
        <f t="shared" si="144"/>
        <v>0</v>
      </c>
      <c r="BG119" s="244">
        <f t="shared" si="155"/>
        <v>0</v>
      </c>
      <c r="BH119" s="250" t="str">
        <f t="shared" si="156"/>
        <v/>
      </c>
      <c r="BI119" s="264"/>
      <c r="BJ119" s="103"/>
      <c r="BM119" s="104"/>
      <c r="BN119" s="100" t="str">
        <f t="shared" si="145"/>
        <v/>
      </c>
      <c r="BO119" s="101"/>
      <c r="BP119" s="111" t="str">
        <f t="shared" si="146"/>
        <v/>
      </c>
      <c r="BQ119" s="100" t="str">
        <f t="shared" si="147"/>
        <v/>
      </c>
      <c r="BR119" s="101" t="str">
        <f t="shared" si="148"/>
        <v/>
      </c>
      <c r="BS119" s="111"/>
      <c r="BT119" s="100" t="str">
        <f t="shared" si="149"/>
        <v/>
      </c>
      <c r="BU119" s="101"/>
      <c r="BV119" s="112" t="str">
        <f t="shared" si="150"/>
        <v/>
      </c>
      <c r="BW119" s="100" t="str">
        <f t="shared" si="151"/>
        <v/>
      </c>
      <c r="BX119" s="113"/>
      <c r="BY119" s="109">
        <f t="shared" si="152"/>
        <v>0</v>
      </c>
      <c r="BZ119" s="110" t="str">
        <f t="shared" si="157"/>
        <v/>
      </c>
    </row>
    <row r="120" spans="1:78" s="90" customFormat="1" x14ac:dyDescent="0.25">
      <c r="A120" s="97"/>
      <c r="B120" s="81"/>
      <c r="C120" s="265"/>
      <c r="D120" s="251"/>
      <c r="E120" s="251"/>
      <c r="F120" s="251"/>
      <c r="G120" s="244"/>
      <c r="H120" s="246"/>
      <c r="I120" s="244"/>
      <c r="J120" s="244"/>
      <c r="K120" s="244"/>
      <c r="L120" s="247"/>
      <c r="M120" s="247"/>
      <c r="N120" s="244">
        <f t="shared" si="132"/>
        <v>0</v>
      </c>
      <c r="O120" s="244"/>
      <c r="P120" s="244"/>
      <c r="Q120" s="244"/>
      <c r="R120" s="244"/>
      <c r="S120" s="244"/>
      <c r="T120" s="244"/>
      <c r="U120" s="244">
        <f t="shared" si="153"/>
        <v>0</v>
      </c>
      <c r="V120" s="249" t="str">
        <f t="shared" si="154"/>
        <v/>
      </c>
      <c r="W120" s="245"/>
      <c r="X120" s="248"/>
      <c r="Y120" s="244">
        <f t="shared" si="135"/>
        <v>0</v>
      </c>
      <c r="Z120" s="244"/>
      <c r="AA120" s="244"/>
      <c r="AB120" s="244"/>
      <c r="AC120" s="244"/>
      <c r="AD120" s="244"/>
      <c r="AE120" s="244"/>
      <c r="AF120" s="244">
        <f t="shared" si="136"/>
        <v>0</v>
      </c>
      <c r="AG120" s="249" t="str">
        <f t="shared" si="137"/>
        <v/>
      </c>
      <c r="AH120" s="245"/>
      <c r="AI120" s="248"/>
      <c r="AJ120" s="244">
        <f t="shared" si="138"/>
        <v>0</v>
      </c>
      <c r="AK120" s="244"/>
      <c r="AL120" s="244"/>
      <c r="AM120" s="244"/>
      <c r="AN120" s="244"/>
      <c r="AO120" s="244"/>
      <c r="AP120" s="244"/>
      <c r="AQ120" s="244">
        <f t="shared" si="139"/>
        <v>0</v>
      </c>
      <c r="AR120" s="249" t="str">
        <f>IFERROR(AQ120/AJ120,"")</f>
        <v/>
      </c>
      <c r="AS120" s="245"/>
      <c r="AT120" s="248"/>
      <c r="AU120" s="244">
        <f t="shared" si="141"/>
        <v>0</v>
      </c>
      <c r="AV120" s="244"/>
      <c r="AW120" s="244"/>
      <c r="AX120" s="244"/>
      <c r="AY120" s="244"/>
      <c r="AZ120" s="244"/>
      <c r="BA120" s="244"/>
      <c r="BB120" s="244">
        <f t="shared" si="142"/>
        <v>0</v>
      </c>
      <c r="BC120" s="249" t="str">
        <f t="shared" si="143"/>
        <v/>
      </c>
      <c r="BD120" s="244"/>
      <c r="BE120" s="248"/>
      <c r="BF120" s="244">
        <f t="shared" si="144"/>
        <v>0</v>
      </c>
      <c r="BG120" s="244">
        <f t="shared" si="155"/>
        <v>0</v>
      </c>
      <c r="BH120" s="250" t="str">
        <f>IFERROR(BG120/BF120,"")</f>
        <v/>
      </c>
      <c r="BI120" s="264"/>
      <c r="BJ120" s="103"/>
      <c r="BM120" s="104"/>
      <c r="BN120" s="100" t="str">
        <f t="shared" si="145"/>
        <v/>
      </c>
      <c r="BO120" s="101"/>
      <c r="BP120" s="111" t="str">
        <f t="shared" si="146"/>
        <v/>
      </c>
      <c r="BQ120" s="100" t="str">
        <f t="shared" si="147"/>
        <v/>
      </c>
      <c r="BR120" s="101" t="str">
        <f t="shared" si="148"/>
        <v/>
      </c>
      <c r="BS120" s="111"/>
      <c r="BT120" s="100" t="str">
        <f t="shared" si="149"/>
        <v/>
      </c>
      <c r="BU120" s="101"/>
      <c r="BV120" s="112" t="str">
        <f t="shared" si="150"/>
        <v/>
      </c>
      <c r="BW120" s="100" t="str">
        <f t="shared" si="151"/>
        <v/>
      </c>
      <c r="BX120" s="113"/>
      <c r="BY120" s="109">
        <f t="shared" si="152"/>
        <v>0</v>
      </c>
      <c r="BZ120" s="110" t="str">
        <f t="shared" si="157"/>
        <v/>
      </c>
    </row>
    <row r="121" spans="1:78" s="90" customFormat="1" x14ac:dyDescent="0.25">
      <c r="A121" s="97"/>
      <c r="B121" s="81"/>
      <c r="C121" s="265"/>
      <c r="D121" s="251"/>
      <c r="E121" s="251"/>
      <c r="F121" s="251"/>
      <c r="G121" s="244"/>
      <c r="H121" s="246"/>
      <c r="I121" s="244"/>
      <c r="J121" s="244"/>
      <c r="K121" s="244"/>
      <c r="L121" s="247"/>
      <c r="M121" s="247"/>
      <c r="N121" s="244">
        <f t="shared" si="132"/>
        <v>0</v>
      </c>
      <c r="O121" s="244"/>
      <c r="P121" s="244"/>
      <c r="Q121" s="244"/>
      <c r="R121" s="244"/>
      <c r="S121" s="244"/>
      <c r="T121" s="244"/>
      <c r="U121" s="244">
        <f t="shared" si="153"/>
        <v>0</v>
      </c>
      <c r="V121" s="249" t="str">
        <f t="shared" si="154"/>
        <v/>
      </c>
      <c r="W121" s="245"/>
      <c r="X121" s="248"/>
      <c r="Y121" s="244">
        <f t="shared" si="135"/>
        <v>0</v>
      </c>
      <c r="Z121" s="244"/>
      <c r="AA121" s="244"/>
      <c r="AB121" s="244"/>
      <c r="AC121" s="244"/>
      <c r="AD121" s="244"/>
      <c r="AE121" s="244"/>
      <c r="AF121" s="244">
        <f t="shared" si="136"/>
        <v>0</v>
      </c>
      <c r="AG121" s="249" t="str">
        <f t="shared" si="137"/>
        <v/>
      </c>
      <c r="AH121" s="245"/>
      <c r="AI121" s="248"/>
      <c r="AJ121" s="244">
        <f t="shared" si="138"/>
        <v>0</v>
      </c>
      <c r="AK121" s="244"/>
      <c r="AL121" s="244"/>
      <c r="AM121" s="244"/>
      <c r="AN121" s="244"/>
      <c r="AO121" s="244"/>
      <c r="AP121" s="244"/>
      <c r="AQ121" s="244">
        <f t="shared" si="139"/>
        <v>0</v>
      </c>
      <c r="AR121" s="249" t="str">
        <f>IFERROR(AQ121/AJ121,"")</f>
        <v/>
      </c>
      <c r="AS121" s="245"/>
      <c r="AT121" s="248"/>
      <c r="AU121" s="244">
        <f t="shared" si="141"/>
        <v>0</v>
      </c>
      <c r="AV121" s="244"/>
      <c r="AW121" s="244"/>
      <c r="AX121" s="244"/>
      <c r="AY121" s="244"/>
      <c r="AZ121" s="244"/>
      <c r="BA121" s="244"/>
      <c r="BB121" s="244">
        <f t="shared" si="142"/>
        <v>0</v>
      </c>
      <c r="BC121" s="249" t="str">
        <f t="shared" si="143"/>
        <v/>
      </c>
      <c r="BD121" s="244"/>
      <c r="BE121" s="248"/>
      <c r="BF121" s="244">
        <f t="shared" si="144"/>
        <v>0</v>
      </c>
      <c r="BG121" s="244">
        <f t="shared" si="155"/>
        <v>0</v>
      </c>
      <c r="BH121" s="250" t="str">
        <f>IFERROR(BG121/BF121,"")</f>
        <v/>
      </c>
      <c r="BI121" s="264"/>
      <c r="BJ121" s="103"/>
      <c r="BM121" s="104"/>
      <c r="BN121" s="100" t="str">
        <f t="shared" si="145"/>
        <v/>
      </c>
      <c r="BO121" s="105"/>
      <c r="BP121" s="106" t="str">
        <f t="shared" si="146"/>
        <v/>
      </c>
      <c r="BQ121" s="100" t="str">
        <f t="shared" si="147"/>
        <v/>
      </c>
      <c r="BR121" s="105" t="str">
        <f t="shared" si="148"/>
        <v/>
      </c>
      <c r="BS121" s="106"/>
      <c r="BT121" s="100" t="str">
        <f t="shared" si="149"/>
        <v/>
      </c>
      <c r="BU121" s="105"/>
      <c r="BV121" s="107" t="str">
        <f t="shared" si="150"/>
        <v/>
      </c>
      <c r="BW121" s="100" t="str">
        <f t="shared" si="151"/>
        <v/>
      </c>
      <c r="BX121" s="108"/>
      <c r="BY121" s="109">
        <f t="shared" si="152"/>
        <v>0</v>
      </c>
      <c r="BZ121" s="110" t="str">
        <f t="shared" si="157"/>
        <v/>
      </c>
    </row>
    <row r="122" spans="1:78" s="90" customFormat="1" x14ac:dyDescent="0.25">
      <c r="A122" s="97"/>
      <c r="B122" s="81"/>
      <c r="C122" s="265"/>
      <c r="D122" s="251"/>
      <c r="E122" s="251"/>
      <c r="F122" s="251"/>
      <c r="G122" s="244"/>
      <c r="H122" s="246"/>
      <c r="I122" s="244"/>
      <c r="J122" s="244"/>
      <c r="K122" s="244"/>
      <c r="L122" s="247"/>
      <c r="M122" s="247"/>
      <c r="N122" s="244">
        <f t="shared" si="132"/>
        <v>0</v>
      </c>
      <c r="O122" s="244"/>
      <c r="P122" s="244"/>
      <c r="Q122" s="244"/>
      <c r="R122" s="244"/>
      <c r="S122" s="244"/>
      <c r="T122" s="244"/>
      <c r="U122" s="244">
        <f t="shared" si="153"/>
        <v>0</v>
      </c>
      <c r="V122" s="249" t="str">
        <f t="shared" si="154"/>
        <v/>
      </c>
      <c r="W122" s="245"/>
      <c r="X122" s="248"/>
      <c r="Y122" s="244">
        <f t="shared" si="135"/>
        <v>0</v>
      </c>
      <c r="Z122" s="244"/>
      <c r="AA122" s="244"/>
      <c r="AB122" s="244"/>
      <c r="AC122" s="244"/>
      <c r="AD122" s="244"/>
      <c r="AE122" s="244"/>
      <c r="AF122" s="244">
        <f t="shared" si="136"/>
        <v>0</v>
      </c>
      <c r="AG122" s="249" t="str">
        <f t="shared" si="137"/>
        <v/>
      </c>
      <c r="AH122" s="245"/>
      <c r="AI122" s="248"/>
      <c r="AJ122" s="244">
        <f t="shared" si="138"/>
        <v>0</v>
      </c>
      <c r="AK122" s="244"/>
      <c r="AL122" s="244"/>
      <c r="AM122" s="244"/>
      <c r="AN122" s="244"/>
      <c r="AO122" s="244"/>
      <c r="AP122" s="244"/>
      <c r="AQ122" s="244">
        <f t="shared" si="139"/>
        <v>0</v>
      </c>
      <c r="AR122" s="249" t="str">
        <f t="shared" ref="AR122:AR123" si="158">IFERROR(AQ122/AJ122,"")</f>
        <v/>
      </c>
      <c r="AS122" s="245"/>
      <c r="AT122" s="248"/>
      <c r="AU122" s="244">
        <f t="shared" si="141"/>
        <v>0</v>
      </c>
      <c r="AV122" s="244"/>
      <c r="AW122" s="244"/>
      <c r="AX122" s="244"/>
      <c r="AY122" s="244"/>
      <c r="AZ122" s="244"/>
      <c r="BA122" s="244"/>
      <c r="BB122" s="244">
        <f t="shared" si="142"/>
        <v>0</v>
      </c>
      <c r="BC122" s="249" t="str">
        <f t="shared" si="143"/>
        <v/>
      </c>
      <c r="BD122" s="244"/>
      <c r="BE122" s="248"/>
      <c r="BF122" s="244">
        <f t="shared" si="144"/>
        <v>0</v>
      </c>
      <c r="BG122" s="244">
        <f t="shared" si="155"/>
        <v>0</v>
      </c>
      <c r="BH122" s="250" t="str">
        <f t="shared" ref="BH122:BH123" si="159">IFERROR(BG122/BF122,"")</f>
        <v/>
      </c>
      <c r="BI122" s="264"/>
      <c r="BJ122" s="103"/>
      <c r="BM122" s="104"/>
      <c r="BN122" s="100" t="str">
        <f t="shared" si="145"/>
        <v/>
      </c>
      <c r="BO122" s="105"/>
      <c r="BP122" s="106" t="str">
        <f t="shared" si="146"/>
        <v/>
      </c>
      <c r="BQ122" s="100" t="str">
        <f t="shared" si="147"/>
        <v/>
      </c>
      <c r="BR122" s="105" t="str">
        <f t="shared" si="148"/>
        <v/>
      </c>
      <c r="BS122" s="106"/>
      <c r="BT122" s="100" t="str">
        <f t="shared" si="149"/>
        <v/>
      </c>
      <c r="BU122" s="105"/>
      <c r="BV122" s="107" t="str">
        <f t="shared" si="150"/>
        <v/>
      </c>
      <c r="BW122" s="100" t="str">
        <f t="shared" si="151"/>
        <v/>
      </c>
      <c r="BX122" s="108"/>
      <c r="BY122" s="109">
        <f t="shared" si="152"/>
        <v>0</v>
      </c>
      <c r="BZ122" s="110" t="str">
        <f t="shared" si="157"/>
        <v/>
      </c>
    </row>
    <row r="123" spans="1:78" ht="33" customHeight="1" thickBot="1" x14ac:dyDescent="0.3">
      <c r="A123" s="37"/>
      <c r="B123" s="70"/>
      <c r="C123" s="364"/>
      <c r="D123" s="364"/>
      <c r="E123" s="323"/>
      <c r="F123" s="324" t="s">
        <v>167</v>
      </c>
      <c r="G123" s="325"/>
      <c r="H123" s="326"/>
      <c r="I123" s="325"/>
      <c r="J123" s="325"/>
      <c r="K123" s="325"/>
      <c r="L123" s="327"/>
      <c r="M123" s="328"/>
      <c r="N123" s="234"/>
      <c r="O123" s="325"/>
      <c r="P123" s="325"/>
      <c r="Q123" s="325"/>
      <c r="R123" s="325"/>
      <c r="S123" s="325"/>
      <c r="T123" s="325"/>
      <c r="U123" s="325"/>
      <c r="V123" s="330" t="str">
        <f t="shared" si="154"/>
        <v/>
      </c>
      <c r="W123" s="331"/>
      <c r="X123" s="329"/>
      <c r="Y123" s="234"/>
      <c r="Z123" s="325"/>
      <c r="AA123" s="325"/>
      <c r="AB123" s="325"/>
      <c r="AC123" s="325"/>
      <c r="AD123" s="325"/>
      <c r="AE123" s="325"/>
      <c r="AF123" s="325"/>
      <c r="AG123" s="330" t="str">
        <f t="shared" si="137"/>
        <v/>
      </c>
      <c r="AH123" s="331"/>
      <c r="AI123" s="329"/>
      <c r="AJ123" s="234"/>
      <c r="AK123" s="325"/>
      <c r="AL123" s="325"/>
      <c r="AM123" s="325"/>
      <c r="AN123" s="325"/>
      <c r="AO123" s="325"/>
      <c r="AP123" s="325"/>
      <c r="AQ123" s="325"/>
      <c r="AR123" s="330" t="str">
        <f t="shared" si="158"/>
        <v/>
      </c>
      <c r="AS123" s="332"/>
      <c r="AT123" s="329"/>
      <c r="AU123" s="234"/>
      <c r="AV123" s="325"/>
      <c r="AW123" s="325"/>
      <c r="AX123" s="325"/>
      <c r="AY123" s="325"/>
      <c r="AZ123" s="325"/>
      <c r="BA123" s="325"/>
      <c r="BB123" s="325"/>
      <c r="BC123" s="330" t="str">
        <f t="shared" si="143"/>
        <v/>
      </c>
      <c r="BD123" s="333"/>
      <c r="BE123" s="329"/>
      <c r="BF123" s="334">
        <f t="shared" si="144"/>
        <v>0</v>
      </c>
      <c r="BG123" s="335">
        <f t="shared" si="155"/>
        <v>0</v>
      </c>
      <c r="BH123" s="336" t="str">
        <f t="shared" si="159"/>
        <v/>
      </c>
      <c r="BI123" s="337"/>
      <c r="BJ123" s="44"/>
      <c r="BM123" s="62"/>
      <c r="BN123" s="38" t="str">
        <f t="shared" si="145"/>
        <v/>
      </c>
      <c r="BO123" s="39"/>
      <c r="BP123" s="40" t="str">
        <f t="shared" si="146"/>
        <v/>
      </c>
      <c r="BQ123" s="38" t="str">
        <f t="shared" si="147"/>
        <v/>
      </c>
      <c r="BR123" s="39" t="str">
        <f t="shared" si="148"/>
        <v/>
      </c>
      <c r="BS123" s="40"/>
      <c r="BT123" s="38" t="str">
        <f t="shared" si="149"/>
        <v/>
      </c>
      <c r="BU123" s="39"/>
      <c r="BV123" s="41" t="str">
        <f t="shared" si="150"/>
        <v/>
      </c>
      <c r="BW123" s="38" t="str">
        <f t="shared" si="151"/>
        <v/>
      </c>
      <c r="BX123" s="42"/>
      <c r="BY123" s="43"/>
      <c r="BZ123" s="63" t="str">
        <f t="shared" si="157"/>
        <v/>
      </c>
    </row>
    <row r="124" spans="1:78" ht="25.5" customHeight="1" thickBot="1" x14ac:dyDescent="0.3">
      <c r="A124" s="177"/>
      <c r="B124" s="70"/>
      <c r="C124" s="178"/>
      <c r="D124" s="178"/>
      <c r="E124" s="178"/>
      <c r="F124" s="179"/>
      <c r="G124" s="180"/>
      <c r="H124" s="181"/>
      <c r="I124" s="180"/>
      <c r="J124" s="180"/>
      <c r="K124" s="180"/>
      <c r="L124" s="182"/>
      <c r="M124" s="182"/>
      <c r="N124" s="180"/>
      <c r="O124" s="180"/>
      <c r="P124" s="180"/>
      <c r="Q124" s="180"/>
      <c r="R124" s="180"/>
      <c r="S124" s="180"/>
      <c r="T124" s="180"/>
      <c r="U124" s="180"/>
      <c r="V124" s="183"/>
      <c r="W124" s="184"/>
      <c r="X124" s="185"/>
      <c r="Y124" s="180"/>
      <c r="Z124" s="180"/>
      <c r="AA124" s="180"/>
      <c r="AB124" s="180"/>
      <c r="AC124" s="180"/>
      <c r="AD124" s="180"/>
      <c r="AE124" s="180"/>
      <c r="AF124" s="180"/>
      <c r="AG124" s="183"/>
      <c r="AH124" s="184"/>
      <c r="AI124" s="185"/>
      <c r="AJ124" s="180"/>
      <c r="AK124" s="180"/>
      <c r="AL124" s="180"/>
      <c r="AM124" s="180"/>
      <c r="AN124" s="180"/>
      <c r="AO124" s="180"/>
      <c r="AP124" s="180"/>
      <c r="AQ124" s="180"/>
      <c r="AR124" s="183"/>
      <c r="AS124" s="186"/>
      <c r="AT124" s="185"/>
      <c r="AU124" s="180"/>
      <c r="AV124" s="180"/>
      <c r="AW124" s="180"/>
      <c r="AX124" s="180"/>
      <c r="AY124" s="180"/>
      <c r="AZ124" s="180"/>
      <c r="BA124" s="180"/>
      <c r="BB124" s="180"/>
      <c r="BC124" s="183"/>
      <c r="BD124" s="180"/>
      <c r="BE124" s="185"/>
      <c r="BF124" s="187"/>
      <c r="BG124" s="187"/>
      <c r="BH124" s="188"/>
      <c r="BI124" s="189"/>
      <c r="BJ124" s="190"/>
      <c r="BM124" s="191"/>
      <c r="BN124" s="183"/>
      <c r="BO124" s="185"/>
      <c r="BP124" s="185"/>
      <c r="BQ124" s="183"/>
      <c r="BR124" s="185"/>
      <c r="BS124" s="185"/>
      <c r="BT124" s="183"/>
      <c r="BU124" s="185"/>
      <c r="BV124" s="185"/>
      <c r="BW124" s="183"/>
      <c r="BX124" s="185"/>
      <c r="BY124" s="192"/>
      <c r="BZ124" s="183"/>
    </row>
    <row r="125" spans="1:78" s="170" customFormat="1" ht="12.75" customHeight="1" x14ac:dyDescent="0.2">
      <c r="A125" s="10"/>
      <c r="B125" s="169"/>
      <c r="C125" s="478" t="s">
        <v>230</v>
      </c>
      <c r="D125" s="479"/>
      <c r="E125" s="479"/>
      <c r="F125" s="479"/>
      <c r="G125" s="456" t="s">
        <v>231</v>
      </c>
      <c r="H125" s="457"/>
      <c r="I125" s="457"/>
      <c r="J125" s="457"/>
      <c r="K125" s="457"/>
      <c r="L125" s="457"/>
      <c r="M125" s="458"/>
      <c r="N125" s="506" t="s">
        <v>100</v>
      </c>
      <c r="O125" s="507"/>
      <c r="P125" s="507"/>
      <c r="Q125" s="507"/>
      <c r="R125" s="507"/>
      <c r="S125" s="507"/>
      <c r="T125" s="507"/>
      <c r="U125" s="507"/>
      <c r="V125" s="507"/>
      <c r="W125" s="507"/>
      <c r="X125" s="508"/>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2"/>
      <c r="BH125" s="12"/>
      <c r="BI125" s="13"/>
      <c r="BJ125" s="11"/>
      <c r="BM125" s="169"/>
      <c r="BN125" s="169"/>
      <c r="BO125" s="169"/>
      <c r="BP125" s="169"/>
      <c r="BQ125" s="169"/>
      <c r="BR125" s="169"/>
      <c r="BS125" s="169"/>
      <c r="BT125" s="169"/>
      <c r="BU125" s="169"/>
      <c r="BV125" s="169"/>
      <c r="BW125" s="169"/>
      <c r="BX125" s="169"/>
      <c r="BY125" s="169"/>
      <c r="BZ125" s="12"/>
    </row>
    <row r="126" spans="1:78" ht="36.75" customHeight="1" thickBot="1" x14ac:dyDescent="0.3">
      <c r="A126" s="24"/>
      <c r="B126" s="70"/>
      <c r="C126" s="461" t="s">
        <v>87</v>
      </c>
      <c r="D126" s="462"/>
      <c r="E126" s="462"/>
      <c r="F126" s="462"/>
      <c r="G126" s="431" t="str">
        <f>+VLOOKUP(G125,LISTAS!$H$3:$I$10,2,FALSE)</f>
        <v>&lt;Por favor seleccione los objetivos estratégicos asociados al proceso</v>
      </c>
      <c r="H126" s="432"/>
      <c r="I126" s="432"/>
      <c r="J126" s="432"/>
      <c r="K126" s="432"/>
      <c r="L126" s="432"/>
      <c r="M126" s="433"/>
      <c r="N126" s="509" t="s">
        <v>93</v>
      </c>
      <c r="O126" s="483"/>
      <c r="P126" s="483"/>
      <c r="Q126" s="483"/>
      <c r="R126" s="483"/>
      <c r="S126" s="483" t="s">
        <v>94</v>
      </c>
      <c r="T126" s="483"/>
      <c r="U126" s="483"/>
      <c r="V126" s="483"/>
      <c r="W126" s="194" t="s">
        <v>95</v>
      </c>
      <c r="X126" s="173" t="s">
        <v>96</v>
      </c>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24"/>
      <c r="BI126" s="24"/>
      <c r="BM126" s="64">
        <f>SUM(BM130:BM162)</f>
        <v>0</v>
      </c>
      <c r="BN126" s="64"/>
      <c r="BO126" s="64"/>
      <c r="BP126" s="64">
        <f>SUM(BP130:BP162)</f>
        <v>0</v>
      </c>
      <c r="BQ126" s="64"/>
      <c r="BR126" s="64"/>
      <c r="BS126" s="64">
        <f>SUM(BS130:BS162)</f>
        <v>0</v>
      </c>
      <c r="BT126" s="64"/>
      <c r="BU126" s="64"/>
      <c r="BV126" s="64">
        <f>SUM(BV130:BV162)</f>
        <v>0</v>
      </c>
      <c r="BW126" s="64"/>
      <c r="BX126" s="64"/>
      <c r="BY126" s="64">
        <f>SUM(BY130:BY162)</f>
        <v>0</v>
      </c>
      <c r="BZ126" s="64"/>
    </row>
    <row r="127" spans="1:78" ht="24" customHeight="1" thickBot="1" x14ac:dyDescent="0.3">
      <c r="A127" s="24"/>
      <c r="B127" s="70" t="str">
        <f>+VLOOKUP($G$10,LISTAS!$B$47:$D$65,2,FALSE)</f>
        <v>OBJ_6</v>
      </c>
      <c r="C127" s="461" t="s">
        <v>168</v>
      </c>
      <c r="D127" s="462"/>
      <c r="E127" s="462"/>
      <c r="F127" s="462"/>
      <c r="G127" s="476"/>
      <c r="H127" s="476"/>
      <c r="I127" s="476"/>
      <c r="J127" s="476"/>
      <c r="K127" s="476"/>
      <c r="L127" s="476"/>
      <c r="M127" s="477"/>
      <c r="N127" s="519"/>
      <c r="O127" s="485"/>
      <c r="P127" s="485"/>
      <c r="Q127" s="485"/>
      <c r="R127" s="485"/>
      <c r="S127" s="485"/>
      <c r="T127" s="485"/>
      <c r="U127" s="485"/>
      <c r="V127" s="485"/>
      <c r="W127" s="485"/>
      <c r="X127" s="488"/>
      <c r="Y127" s="26"/>
      <c r="Z127" s="26"/>
      <c r="AA127" s="26"/>
      <c r="AB127" s="26"/>
      <c r="AC127" s="26"/>
      <c r="AD127" s="26"/>
      <c r="AE127" s="26"/>
      <c r="AF127" s="14"/>
      <c r="AG127" s="26"/>
      <c r="AH127" s="26"/>
      <c r="AI127" s="26"/>
      <c r="AJ127" s="26"/>
      <c r="AK127" s="26"/>
      <c r="AL127" s="26"/>
      <c r="AM127" s="26"/>
      <c r="AN127" s="26"/>
      <c r="AO127" s="26"/>
      <c r="AP127" s="26"/>
      <c r="AQ127" s="14"/>
      <c r="AR127" s="26"/>
      <c r="AS127" s="26"/>
      <c r="AT127" s="26"/>
      <c r="AU127" s="26"/>
      <c r="AV127" s="26"/>
      <c r="AW127" s="26"/>
      <c r="AX127" s="26"/>
      <c r="AY127" s="26"/>
      <c r="AZ127" s="26"/>
      <c r="BA127" s="26"/>
      <c r="BB127" s="14"/>
      <c r="BC127" s="26"/>
      <c r="BD127" s="26"/>
      <c r="BE127" s="26"/>
      <c r="BF127" s="26"/>
      <c r="BG127" s="26"/>
      <c r="BH127" s="26"/>
      <c r="BI127" s="26"/>
      <c r="BJ127" s="25"/>
      <c r="BM127" s="437" t="s">
        <v>108</v>
      </c>
      <c r="BN127" s="438"/>
      <c r="BO127" s="438"/>
      <c r="BP127" s="438"/>
      <c r="BQ127" s="438"/>
      <c r="BR127" s="438"/>
      <c r="BS127" s="438"/>
      <c r="BT127" s="438"/>
      <c r="BU127" s="438"/>
      <c r="BV127" s="438"/>
      <c r="BW127" s="438"/>
      <c r="BX127" s="438"/>
      <c r="BY127" s="438"/>
      <c r="BZ127" s="439"/>
    </row>
    <row r="128" spans="1:78" ht="24" customHeight="1" thickBot="1" x14ac:dyDescent="0.3">
      <c r="A128" s="24"/>
      <c r="B128" s="70" t="str">
        <f>+VLOOKUP($G$11,LISTAS!$B$112:$D$132,2,FALSE)</f>
        <v>PROD_OBJ_6</v>
      </c>
      <c r="C128" s="500" t="s">
        <v>166</v>
      </c>
      <c r="D128" s="501"/>
      <c r="E128" s="501"/>
      <c r="F128" s="502"/>
      <c r="G128" s="503"/>
      <c r="H128" s="504"/>
      <c r="I128" s="504"/>
      <c r="J128" s="504"/>
      <c r="K128" s="504"/>
      <c r="L128" s="504"/>
      <c r="M128" s="505"/>
      <c r="N128" s="520"/>
      <c r="O128" s="521"/>
      <c r="P128" s="521"/>
      <c r="Q128" s="521"/>
      <c r="R128" s="521"/>
      <c r="S128" s="521"/>
      <c r="T128" s="521"/>
      <c r="U128" s="521"/>
      <c r="V128" s="521"/>
      <c r="W128" s="521"/>
      <c r="X128" s="522"/>
      <c r="Y128" s="76"/>
      <c r="Z128" s="76"/>
      <c r="AA128" s="76"/>
      <c r="AB128" s="76"/>
      <c r="AC128" s="76"/>
      <c r="AD128" s="76"/>
      <c r="AE128" s="76"/>
      <c r="AF128" s="174"/>
      <c r="AG128" s="76"/>
      <c r="AH128" s="76"/>
      <c r="AI128" s="76"/>
      <c r="AJ128" s="76"/>
      <c r="AK128" s="76"/>
      <c r="AL128" s="76"/>
      <c r="AM128" s="76"/>
      <c r="AN128" s="76"/>
      <c r="AO128" s="76"/>
      <c r="AP128" s="76"/>
      <c r="AQ128" s="174"/>
      <c r="AR128" s="76"/>
      <c r="AS128" s="76"/>
      <c r="AT128" s="76"/>
      <c r="AU128" s="76"/>
      <c r="AV128" s="76"/>
      <c r="AW128" s="76"/>
      <c r="AX128" s="76"/>
      <c r="AY128" s="76"/>
      <c r="AZ128" s="76"/>
      <c r="BA128" s="76"/>
      <c r="BB128" s="174"/>
      <c r="BC128" s="76"/>
      <c r="BD128" s="76"/>
      <c r="BE128" s="76"/>
      <c r="BF128" s="76"/>
      <c r="BG128" s="76"/>
      <c r="BH128" s="76"/>
      <c r="BI128" s="76"/>
      <c r="BJ128" s="25"/>
      <c r="BM128" s="77"/>
      <c r="BN128" s="78"/>
      <c r="BO128" s="78"/>
      <c r="BP128" s="78"/>
      <c r="BQ128" s="78"/>
      <c r="BR128" s="78"/>
      <c r="BS128" s="78"/>
      <c r="BT128" s="78"/>
      <c r="BU128" s="78"/>
      <c r="BV128" s="78"/>
      <c r="BW128" s="78"/>
      <c r="BX128" s="78"/>
      <c r="BY128" s="78"/>
      <c r="BZ128" s="79"/>
    </row>
    <row r="129" spans="1:78" ht="23.25" customHeight="1" x14ac:dyDescent="0.25">
      <c r="A129" s="27"/>
      <c r="B129" s="70"/>
      <c r="C129" s="446" t="s">
        <v>173</v>
      </c>
      <c r="D129" s="448" t="s">
        <v>173</v>
      </c>
      <c r="E129" s="448" t="s">
        <v>32</v>
      </c>
      <c r="F129" s="448" t="s">
        <v>10</v>
      </c>
      <c r="G129" s="448" t="s">
        <v>106</v>
      </c>
      <c r="H129" s="448" t="s">
        <v>86</v>
      </c>
      <c r="I129" s="448" t="s">
        <v>89</v>
      </c>
      <c r="J129" s="448" t="s">
        <v>88</v>
      </c>
      <c r="K129" s="448" t="s">
        <v>174</v>
      </c>
      <c r="L129" s="414" t="s">
        <v>33</v>
      </c>
      <c r="M129" s="470"/>
      <c r="N129" s="134"/>
      <c r="O129" s="416" t="s">
        <v>14</v>
      </c>
      <c r="P129" s="492"/>
      <c r="Q129" s="416" t="s">
        <v>15</v>
      </c>
      <c r="R129" s="492"/>
      <c r="S129" s="452" t="s">
        <v>16</v>
      </c>
      <c r="T129" s="452"/>
      <c r="U129" s="135"/>
      <c r="V129" s="135"/>
      <c r="W129" s="168" t="s">
        <v>34</v>
      </c>
      <c r="X129" s="136"/>
      <c r="Y129" s="134"/>
      <c r="Z129" s="452" t="s">
        <v>22</v>
      </c>
      <c r="AA129" s="452"/>
      <c r="AB129" s="452" t="s">
        <v>23</v>
      </c>
      <c r="AC129" s="452"/>
      <c r="AD129" s="452" t="s">
        <v>24</v>
      </c>
      <c r="AE129" s="452"/>
      <c r="AF129" s="135"/>
      <c r="AG129" s="135"/>
      <c r="AH129" s="135" t="s">
        <v>35</v>
      </c>
      <c r="AI129" s="136"/>
      <c r="AJ129" s="134"/>
      <c r="AK129" s="452" t="s">
        <v>25</v>
      </c>
      <c r="AL129" s="452"/>
      <c r="AM129" s="452" t="s">
        <v>26</v>
      </c>
      <c r="AN129" s="452"/>
      <c r="AO129" s="452" t="s">
        <v>27</v>
      </c>
      <c r="AP129" s="452"/>
      <c r="AQ129" s="135"/>
      <c r="AR129" s="135"/>
      <c r="AS129" s="135" t="s">
        <v>36</v>
      </c>
      <c r="AT129" s="136"/>
      <c r="AU129" s="135"/>
      <c r="AV129" s="416" t="s">
        <v>28</v>
      </c>
      <c r="AW129" s="492"/>
      <c r="AX129" s="416" t="s">
        <v>29</v>
      </c>
      <c r="AY129" s="492"/>
      <c r="AZ129" s="416" t="s">
        <v>30</v>
      </c>
      <c r="BA129" s="418"/>
      <c r="BB129" s="135"/>
      <c r="BC129" s="135"/>
      <c r="BD129" s="135" t="s">
        <v>37</v>
      </c>
      <c r="BE129" s="136"/>
      <c r="BF129" s="134"/>
      <c r="BG129" s="135"/>
      <c r="BH129" s="135" t="s">
        <v>38</v>
      </c>
      <c r="BI129" s="426" t="s">
        <v>107</v>
      </c>
      <c r="BJ129" s="28"/>
      <c r="BM129" s="421" t="s">
        <v>34</v>
      </c>
      <c r="BN129" s="422"/>
      <c r="BO129" s="423"/>
      <c r="BP129" s="424" t="s">
        <v>35</v>
      </c>
      <c r="BQ129" s="422"/>
      <c r="BR129" s="423"/>
      <c r="BS129" s="424" t="s">
        <v>36</v>
      </c>
      <c r="BT129" s="422"/>
      <c r="BU129" s="423"/>
      <c r="BV129" s="424" t="s">
        <v>37</v>
      </c>
      <c r="BW129" s="422"/>
      <c r="BX129" s="423"/>
      <c r="BY129" s="424" t="s">
        <v>38</v>
      </c>
      <c r="BZ129" s="425"/>
    </row>
    <row r="130" spans="1:78" ht="26.25" thickBot="1" x14ac:dyDescent="0.3">
      <c r="A130" s="27"/>
      <c r="B130" s="70"/>
      <c r="C130" s="447"/>
      <c r="D130" s="449"/>
      <c r="E130" s="449"/>
      <c r="F130" s="449"/>
      <c r="G130" s="449"/>
      <c r="H130" s="449"/>
      <c r="I130" s="449"/>
      <c r="J130" s="449"/>
      <c r="K130" s="449"/>
      <c r="L130" s="235" t="s">
        <v>11</v>
      </c>
      <c r="M130" s="236" t="s">
        <v>12</v>
      </c>
      <c r="N130" s="237" t="s">
        <v>13</v>
      </c>
      <c r="O130" s="238" t="s">
        <v>171</v>
      </c>
      <c r="P130" s="238" t="s">
        <v>172</v>
      </c>
      <c r="Q130" s="238" t="s">
        <v>171</v>
      </c>
      <c r="R130" s="238" t="s">
        <v>172</v>
      </c>
      <c r="S130" s="239" t="s">
        <v>171</v>
      </c>
      <c r="T130" s="239" t="s">
        <v>172</v>
      </c>
      <c r="U130" s="238" t="s">
        <v>17</v>
      </c>
      <c r="V130" s="240" t="s">
        <v>199</v>
      </c>
      <c r="W130" s="238" t="s">
        <v>18</v>
      </c>
      <c r="X130" s="241" t="s">
        <v>85</v>
      </c>
      <c r="Y130" s="237" t="s">
        <v>13</v>
      </c>
      <c r="Z130" s="239" t="s">
        <v>171</v>
      </c>
      <c r="AA130" s="239" t="s">
        <v>172</v>
      </c>
      <c r="AB130" s="239" t="s">
        <v>171</v>
      </c>
      <c r="AC130" s="239" t="s">
        <v>172</v>
      </c>
      <c r="AD130" s="239" t="s">
        <v>171</v>
      </c>
      <c r="AE130" s="239" t="s">
        <v>172</v>
      </c>
      <c r="AF130" s="238" t="s">
        <v>17</v>
      </c>
      <c r="AG130" s="240" t="s">
        <v>199</v>
      </c>
      <c r="AH130" s="238" t="s">
        <v>18</v>
      </c>
      <c r="AI130" s="241" t="s">
        <v>85</v>
      </c>
      <c r="AJ130" s="237" t="s">
        <v>13</v>
      </c>
      <c r="AK130" s="239" t="s">
        <v>171</v>
      </c>
      <c r="AL130" s="239" t="s">
        <v>172</v>
      </c>
      <c r="AM130" s="239" t="s">
        <v>171</v>
      </c>
      <c r="AN130" s="239" t="s">
        <v>172</v>
      </c>
      <c r="AO130" s="239" t="s">
        <v>171</v>
      </c>
      <c r="AP130" s="239" t="s">
        <v>172</v>
      </c>
      <c r="AQ130" s="238" t="s">
        <v>17</v>
      </c>
      <c r="AR130" s="240" t="s">
        <v>199</v>
      </c>
      <c r="AS130" s="241" t="s">
        <v>18</v>
      </c>
      <c r="AT130" s="241" t="s">
        <v>85</v>
      </c>
      <c r="AU130" s="242" t="s">
        <v>13</v>
      </c>
      <c r="AV130" s="238" t="s">
        <v>171</v>
      </c>
      <c r="AW130" s="238" t="s">
        <v>172</v>
      </c>
      <c r="AX130" s="238" t="s">
        <v>171</v>
      </c>
      <c r="AY130" s="238" t="s">
        <v>172</v>
      </c>
      <c r="AZ130" s="238" t="s">
        <v>171</v>
      </c>
      <c r="BA130" s="238" t="s">
        <v>172</v>
      </c>
      <c r="BB130" s="238" t="s">
        <v>17</v>
      </c>
      <c r="BC130" s="240" t="s">
        <v>199</v>
      </c>
      <c r="BD130" s="238" t="s">
        <v>18</v>
      </c>
      <c r="BE130" s="241" t="s">
        <v>85</v>
      </c>
      <c r="BF130" s="237" t="s">
        <v>13</v>
      </c>
      <c r="BG130" s="243" t="s">
        <v>17</v>
      </c>
      <c r="BH130" s="240" t="s">
        <v>199</v>
      </c>
      <c r="BI130" s="427"/>
      <c r="BJ130" s="28"/>
      <c r="BM130" s="60" t="s">
        <v>19</v>
      </c>
      <c r="BN130" s="32" t="s">
        <v>20</v>
      </c>
      <c r="BO130" s="33" t="s">
        <v>21</v>
      </c>
      <c r="BP130" s="32" t="s">
        <v>19</v>
      </c>
      <c r="BQ130" s="32" t="s">
        <v>20</v>
      </c>
      <c r="BR130" s="33" t="s">
        <v>21</v>
      </c>
      <c r="BS130" s="32" t="s">
        <v>19</v>
      </c>
      <c r="BT130" s="32" t="s">
        <v>20</v>
      </c>
      <c r="BU130" s="33" t="s">
        <v>21</v>
      </c>
      <c r="BV130" s="32" t="s">
        <v>19</v>
      </c>
      <c r="BW130" s="32" t="s">
        <v>20</v>
      </c>
      <c r="BX130" s="30" t="s">
        <v>21</v>
      </c>
      <c r="BY130" s="36" t="s">
        <v>19</v>
      </c>
      <c r="BZ130" s="61" t="s">
        <v>31</v>
      </c>
    </row>
    <row r="131" spans="1:78" s="90" customFormat="1" ht="38.25" x14ac:dyDescent="0.25">
      <c r="A131" s="80"/>
      <c r="B131" s="81"/>
      <c r="C131" s="316" t="s">
        <v>178</v>
      </c>
      <c r="D131" s="270" t="s">
        <v>180</v>
      </c>
      <c r="E131" s="317">
        <v>1</v>
      </c>
      <c r="F131" s="317" t="s">
        <v>421</v>
      </c>
      <c r="G131" s="270" t="s">
        <v>399</v>
      </c>
      <c r="H131" s="272" t="s">
        <v>422</v>
      </c>
      <c r="I131" s="270"/>
      <c r="J131" s="270"/>
      <c r="K131" s="270" t="s">
        <v>261</v>
      </c>
      <c r="L131" s="273">
        <v>44197</v>
      </c>
      <c r="M131" s="273">
        <v>44561</v>
      </c>
      <c r="N131" s="270">
        <f t="shared" ref="N131:N145" si="160">SUM(O131,Q131,S131)</f>
        <v>0</v>
      </c>
      <c r="O131" s="270"/>
      <c r="P131" s="270"/>
      <c r="Q131" s="270"/>
      <c r="R131" s="270"/>
      <c r="S131" s="270"/>
      <c r="T131" s="270"/>
      <c r="U131" s="270">
        <f t="shared" ref="U131" si="161">SUM(P131,R131,T131)</f>
        <v>0</v>
      </c>
      <c r="V131" s="278" t="str">
        <f t="shared" ref="V131:V134" si="162">IFERROR(U131/N131,"")</f>
        <v/>
      </c>
      <c r="W131" s="271"/>
      <c r="X131" s="279"/>
      <c r="Y131" s="270">
        <f t="shared" ref="Y131:Y145" si="163">SUM(Z131,AB131,AD131)</f>
        <v>0</v>
      </c>
      <c r="Z131" s="270"/>
      <c r="AA131" s="270"/>
      <c r="AB131" s="270"/>
      <c r="AC131" s="270"/>
      <c r="AD131" s="270"/>
      <c r="AE131" s="270"/>
      <c r="AF131" s="270">
        <f t="shared" ref="AF131:AF145" si="164">SUM(AA131,AC131,AE131)</f>
        <v>0</v>
      </c>
      <c r="AG131" s="278" t="str">
        <f t="shared" ref="AG131:AG146" si="165">IFERROR(AF131/Y131,"")</f>
        <v/>
      </c>
      <c r="AH131" s="270"/>
      <c r="AI131" s="279"/>
      <c r="AJ131" s="270">
        <f t="shared" ref="AJ131:AJ145" si="166">SUM(AK131,AM131,AO131)</f>
        <v>0</v>
      </c>
      <c r="AK131" s="270"/>
      <c r="AL131" s="270"/>
      <c r="AM131" s="270"/>
      <c r="AN131" s="270"/>
      <c r="AO131" s="270"/>
      <c r="AP131" s="270"/>
      <c r="AQ131" s="270">
        <f t="shared" ref="AQ131:AQ145" si="167">SUM(AL131,AN131,AP131)</f>
        <v>0</v>
      </c>
      <c r="AR131" s="278" t="str">
        <f t="shared" ref="AR131:AR143" si="168">IFERROR(AQ131/AJ131,"")</f>
        <v/>
      </c>
      <c r="AS131" s="280"/>
      <c r="AT131" s="279"/>
      <c r="AU131" s="270">
        <f t="shared" ref="AU131:AU145" si="169">SUM(AV131,AX131,AZ131)</f>
        <v>1</v>
      </c>
      <c r="AV131" s="270"/>
      <c r="AW131" s="270"/>
      <c r="AX131" s="270"/>
      <c r="AY131" s="270"/>
      <c r="AZ131" s="270">
        <v>1</v>
      </c>
      <c r="BA131" s="270"/>
      <c r="BB131" s="270">
        <f t="shared" ref="BB131:BB145" si="170">SUM(AW131,AY131,BA131)</f>
        <v>0</v>
      </c>
      <c r="BC131" s="278">
        <f t="shared" ref="BC131:BC146" si="171">IFERROR(BB131/AU131,"")</f>
        <v>0</v>
      </c>
      <c r="BD131" s="270"/>
      <c r="BE131" s="279"/>
      <c r="BF131" s="270">
        <f t="shared" ref="BF131:BF146" si="172">+SUM(N131,Y131,AJ131,AU131)</f>
        <v>1</v>
      </c>
      <c r="BG131" s="270">
        <f t="shared" ref="BG131:BG146" si="173">+SUM(U131,AF131,AQ131,BB131)</f>
        <v>0</v>
      </c>
      <c r="BH131" s="281">
        <f>IFERROR(BG131/BF131,"")</f>
        <v>0</v>
      </c>
      <c r="BI131" s="282"/>
      <c r="BJ131" s="89"/>
      <c r="BM131" s="91"/>
      <c r="BN131" s="86" t="str">
        <f t="shared" ref="BN131:BN146" si="174">IFERROR(BM131/N131,"")</f>
        <v/>
      </c>
      <c r="BO131" s="87"/>
      <c r="BP131" s="92" t="str">
        <f t="shared" ref="BP131:BP146" si="175">IFERROR(BO131/Q131,"")</f>
        <v/>
      </c>
      <c r="BQ131" s="86" t="str">
        <f t="shared" ref="BQ131:BQ146" si="176">IFERROR(BP131/Y131,"")</f>
        <v/>
      </c>
      <c r="BR131" s="87" t="str">
        <f t="shared" ref="BR131:BR146" si="177">IFERROR(BQ131/U131,"")</f>
        <v/>
      </c>
      <c r="BS131" s="92"/>
      <c r="BT131" s="86" t="str">
        <f t="shared" ref="BT131:BT146" si="178">IFERROR(BS131/AJ131,"")</f>
        <v/>
      </c>
      <c r="BU131" s="87"/>
      <c r="BV131" s="93" t="str">
        <f t="shared" ref="BV131:BV146" si="179">IFERROR(BU131/Y131,"")</f>
        <v/>
      </c>
      <c r="BW131" s="86" t="str">
        <f t="shared" ref="BW131:BW146" si="180">IFERROR(BV131/AU131,"")</f>
        <v/>
      </c>
      <c r="BX131" s="94" t="str">
        <f>IFERROR(BW131/AB131,"")</f>
        <v/>
      </c>
      <c r="BY131" s="95">
        <f t="shared" ref="BY131:BY145" si="181">SUM(BM131,BP131,BS131,BV131)</f>
        <v>0</v>
      </c>
      <c r="BZ131" s="96">
        <f>IFERROR(BY131/BF131,"")</f>
        <v>0</v>
      </c>
    </row>
    <row r="132" spans="1:78" s="90" customFormat="1" ht="89.25" x14ac:dyDescent="0.25">
      <c r="A132" s="80"/>
      <c r="B132" s="81"/>
      <c r="C132" s="298" t="s">
        <v>178</v>
      </c>
      <c r="D132" s="266" t="s">
        <v>180</v>
      </c>
      <c r="E132" s="299">
        <v>2</v>
      </c>
      <c r="F132" s="299" t="s">
        <v>400</v>
      </c>
      <c r="G132" s="266" t="s">
        <v>424</v>
      </c>
      <c r="H132" s="285" t="s">
        <v>423</v>
      </c>
      <c r="I132" s="266"/>
      <c r="J132" s="266"/>
      <c r="K132" s="266" t="s">
        <v>261</v>
      </c>
      <c r="L132" s="286">
        <v>44197</v>
      </c>
      <c r="M132" s="286">
        <v>44561</v>
      </c>
      <c r="N132" s="266">
        <f t="shared" si="160"/>
        <v>0</v>
      </c>
      <c r="O132" s="266"/>
      <c r="P132" s="266"/>
      <c r="Q132" s="266"/>
      <c r="R132" s="266"/>
      <c r="S132" s="266"/>
      <c r="T132" s="266"/>
      <c r="U132" s="266"/>
      <c r="V132" s="288" t="str">
        <f t="shared" si="162"/>
        <v/>
      </c>
      <c r="W132" s="284"/>
      <c r="X132" s="365"/>
      <c r="Y132" s="266">
        <f t="shared" si="163"/>
        <v>1</v>
      </c>
      <c r="Z132" s="266"/>
      <c r="AA132" s="266"/>
      <c r="AB132" s="266"/>
      <c r="AC132" s="266"/>
      <c r="AD132" s="266">
        <v>1</v>
      </c>
      <c r="AE132" s="266">
        <v>1</v>
      </c>
      <c r="AF132" s="266">
        <f t="shared" si="164"/>
        <v>1</v>
      </c>
      <c r="AG132" s="291">
        <f>IFERROR(AF132/Y132,"")</f>
        <v>1</v>
      </c>
      <c r="AH132" s="284" t="s">
        <v>509</v>
      </c>
      <c r="AI132" s="365" t="s">
        <v>460</v>
      </c>
      <c r="AJ132" s="266">
        <f t="shared" si="166"/>
        <v>0</v>
      </c>
      <c r="AK132" s="266"/>
      <c r="AL132" s="266"/>
      <c r="AM132" s="266"/>
      <c r="AN132" s="266"/>
      <c r="AO132" s="266"/>
      <c r="AP132" s="266"/>
      <c r="AQ132" s="266">
        <f>SUM(AL132,AN132,AP132)</f>
        <v>0</v>
      </c>
      <c r="AR132" s="249" t="str">
        <f>IFERROR(AQ132/AJ132,"")</f>
        <v/>
      </c>
      <c r="AS132" s="366"/>
      <c r="AT132" s="365"/>
      <c r="AU132" s="266">
        <f t="shared" si="169"/>
        <v>1</v>
      </c>
      <c r="AV132" s="266"/>
      <c r="AW132" s="266"/>
      <c r="AX132" s="266"/>
      <c r="AY132" s="266"/>
      <c r="AZ132" s="266">
        <v>1</v>
      </c>
      <c r="BA132" s="266"/>
      <c r="BB132" s="266">
        <f t="shared" si="170"/>
        <v>0</v>
      </c>
      <c r="BC132" s="291"/>
      <c r="BD132" s="266"/>
      <c r="BE132" s="365"/>
      <c r="BF132" s="266">
        <f t="shared" si="172"/>
        <v>2</v>
      </c>
      <c r="BG132" s="266">
        <f t="shared" si="173"/>
        <v>1</v>
      </c>
      <c r="BH132" s="292">
        <f t="shared" ref="BH132:BH141" si="182">IFERROR(BG132/BF132,"")</f>
        <v>0.5</v>
      </c>
      <c r="BI132" s="293"/>
      <c r="BJ132" s="89"/>
      <c r="BM132" s="204"/>
      <c r="BN132" s="202"/>
      <c r="BO132" s="203"/>
      <c r="BP132" s="205"/>
      <c r="BQ132" s="202"/>
      <c r="BR132" s="203"/>
      <c r="BS132" s="205"/>
      <c r="BT132" s="202"/>
      <c r="BU132" s="203"/>
      <c r="BV132" s="206"/>
      <c r="BW132" s="202"/>
      <c r="BX132" s="207"/>
      <c r="BY132" s="208"/>
      <c r="BZ132" s="209"/>
    </row>
    <row r="133" spans="1:78" s="90" customFormat="1" ht="38.25" x14ac:dyDescent="0.25">
      <c r="A133" s="80"/>
      <c r="B133" s="81"/>
      <c r="C133" s="298" t="s">
        <v>178</v>
      </c>
      <c r="D133" s="266" t="s">
        <v>180</v>
      </c>
      <c r="E133" s="299">
        <v>3</v>
      </c>
      <c r="F133" s="299" t="s">
        <v>401</v>
      </c>
      <c r="G133" s="266" t="s">
        <v>402</v>
      </c>
      <c r="H133" s="285" t="s">
        <v>425</v>
      </c>
      <c r="I133" s="266"/>
      <c r="J133" s="266"/>
      <c r="K133" s="266" t="s">
        <v>261</v>
      </c>
      <c r="L133" s="286">
        <v>44470</v>
      </c>
      <c r="M133" s="286">
        <v>44500</v>
      </c>
      <c r="N133" s="266">
        <f t="shared" si="160"/>
        <v>0</v>
      </c>
      <c r="O133" s="266"/>
      <c r="P133" s="266"/>
      <c r="Q133" s="266"/>
      <c r="R133" s="266"/>
      <c r="S133" s="266"/>
      <c r="T133" s="266"/>
      <c r="U133" s="266"/>
      <c r="V133" s="288" t="str">
        <f t="shared" si="162"/>
        <v/>
      </c>
      <c r="W133" s="284"/>
      <c r="X133" s="365"/>
      <c r="Y133" s="266">
        <f t="shared" si="163"/>
        <v>0</v>
      </c>
      <c r="Z133" s="266"/>
      <c r="AA133" s="266"/>
      <c r="AB133" s="266"/>
      <c r="AC133" s="266"/>
      <c r="AD133" s="266"/>
      <c r="AE133" s="266"/>
      <c r="AF133" s="266">
        <f t="shared" si="164"/>
        <v>0</v>
      </c>
      <c r="AG133" s="291" t="str">
        <f t="shared" si="165"/>
        <v/>
      </c>
      <c r="AH133" s="266"/>
      <c r="AI133" s="365"/>
      <c r="AJ133" s="266">
        <f t="shared" si="166"/>
        <v>0</v>
      </c>
      <c r="AK133" s="266"/>
      <c r="AL133" s="266"/>
      <c r="AM133" s="266"/>
      <c r="AN133" s="266"/>
      <c r="AO133" s="266"/>
      <c r="AP133" s="266"/>
      <c r="AQ133" s="266">
        <f>SUM(AL133,AN133,AP133)</f>
        <v>0</v>
      </c>
      <c r="AR133" s="249" t="str">
        <f t="shared" ref="AR133:AR139" si="183">IFERROR(AQ133/AJ133,"")</f>
        <v/>
      </c>
      <c r="AS133" s="366"/>
      <c r="AT133" s="365"/>
      <c r="AU133" s="266">
        <f t="shared" si="169"/>
        <v>1</v>
      </c>
      <c r="AV133" s="266">
        <v>1</v>
      </c>
      <c r="AW133" s="266"/>
      <c r="AX133" s="266"/>
      <c r="AY133" s="266"/>
      <c r="AZ133" s="266"/>
      <c r="BA133" s="266"/>
      <c r="BB133" s="266">
        <f t="shared" si="170"/>
        <v>0</v>
      </c>
      <c r="BC133" s="291"/>
      <c r="BD133" s="266"/>
      <c r="BE133" s="365"/>
      <c r="BF133" s="266">
        <f t="shared" si="172"/>
        <v>1</v>
      </c>
      <c r="BG133" s="266">
        <f t="shared" si="173"/>
        <v>0</v>
      </c>
      <c r="BH133" s="292">
        <f t="shared" si="182"/>
        <v>0</v>
      </c>
      <c r="BI133" s="293"/>
      <c r="BJ133" s="89"/>
      <c r="BM133" s="204"/>
      <c r="BN133" s="202"/>
      <c r="BO133" s="203"/>
      <c r="BP133" s="205"/>
      <c r="BQ133" s="202"/>
      <c r="BR133" s="203"/>
      <c r="BS133" s="205"/>
      <c r="BT133" s="202"/>
      <c r="BU133" s="203"/>
      <c r="BV133" s="206"/>
      <c r="BW133" s="202"/>
      <c r="BX133" s="207"/>
      <c r="BY133" s="208"/>
      <c r="BZ133" s="209"/>
    </row>
    <row r="134" spans="1:78" s="90" customFormat="1" ht="38.25" x14ac:dyDescent="0.25">
      <c r="A134" s="80"/>
      <c r="B134" s="81"/>
      <c r="C134" s="298" t="s">
        <v>178</v>
      </c>
      <c r="D134" s="266" t="s">
        <v>180</v>
      </c>
      <c r="E134" s="299">
        <v>4</v>
      </c>
      <c r="F134" s="299" t="s">
        <v>403</v>
      </c>
      <c r="G134" s="266" t="s">
        <v>426</v>
      </c>
      <c r="H134" s="266" t="s">
        <v>427</v>
      </c>
      <c r="I134" s="266"/>
      <c r="J134" s="266"/>
      <c r="K134" s="266" t="s">
        <v>261</v>
      </c>
      <c r="L134" s="286">
        <v>44317</v>
      </c>
      <c r="M134" s="286">
        <v>44347</v>
      </c>
      <c r="N134" s="266">
        <f t="shared" si="160"/>
        <v>0</v>
      </c>
      <c r="O134" s="266"/>
      <c r="P134" s="266"/>
      <c r="Q134" s="266"/>
      <c r="R134" s="266"/>
      <c r="S134" s="266"/>
      <c r="T134" s="266"/>
      <c r="U134" s="266"/>
      <c r="V134" s="288" t="str">
        <f t="shared" si="162"/>
        <v/>
      </c>
      <c r="W134" s="284"/>
      <c r="X134" s="365"/>
      <c r="Y134" s="266">
        <f t="shared" si="163"/>
        <v>1</v>
      </c>
      <c r="Z134" s="266"/>
      <c r="AA134" s="266"/>
      <c r="AB134" s="266">
        <v>1</v>
      </c>
      <c r="AC134" s="266"/>
      <c r="AD134" s="266"/>
      <c r="AE134" s="266">
        <v>1</v>
      </c>
      <c r="AF134" s="266">
        <f t="shared" si="164"/>
        <v>1</v>
      </c>
      <c r="AG134" s="291">
        <f t="shared" si="165"/>
        <v>1</v>
      </c>
      <c r="AH134" s="266" t="s">
        <v>510</v>
      </c>
      <c r="AI134" s="365" t="s">
        <v>460</v>
      </c>
      <c r="AJ134" s="266">
        <f t="shared" si="166"/>
        <v>0</v>
      </c>
      <c r="AK134" s="266"/>
      <c r="AL134" s="266"/>
      <c r="AM134" s="266"/>
      <c r="AN134" s="266"/>
      <c r="AO134" s="266"/>
      <c r="AP134" s="266"/>
      <c r="AQ134" s="266">
        <f t="shared" si="167"/>
        <v>0</v>
      </c>
      <c r="AR134" s="249" t="str">
        <f t="shared" si="183"/>
        <v/>
      </c>
      <c r="AS134" s="366"/>
      <c r="AT134" s="365"/>
      <c r="AU134" s="266">
        <f t="shared" si="169"/>
        <v>0</v>
      </c>
      <c r="AV134" s="266"/>
      <c r="AW134" s="266"/>
      <c r="AX134" s="266"/>
      <c r="AY134" s="266"/>
      <c r="AZ134" s="266"/>
      <c r="BA134" s="266"/>
      <c r="BB134" s="266">
        <f t="shared" si="170"/>
        <v>0</v>
      </c>
      <c r="BC134" s="291"/>
      <c r="BD134" s="266"/>
      <c r="BE134" s="365"/>
      <c r="BF134" s="266">
        <f t="shared" si="172"/>
        <v>1</v>
      </c>
      <c r="BG134" s="266">
        <f t="shared" si="173"/>
        <v>1</v>
      </c>
      <c r="BH134" s="292">
        <f t="shared" si="182"/>
        <v>1</v>
      </c>
      <c r="BI134" s="293"/>
      <c r="BJ134" s="89"/>
      <c r="BM134" s="204"/>
      <c r="BN134" s="202"/>
      <c r="BO134" s="203"/>
      <c r="BP134" s="205"/>
      <c r="BQ134" s="202"/>
      <c r="BR134" s="203"/>
      <c r="BS134" s="205"/>
      <c r="BT134" s="202"/>
      <c r="BU134" s="203"/>
      <c r="BV134" s="206"/>
      <c r="BW134" s="202"/>
      <c r="BX134" s="207"/>
      <c r="BY134" s="208"/>
      <c r="BZ134" s="209"/>
    </row>
    <row r="135" spans="1:78" s="90" customFormat="1" ht="85.5" customHeight="1" x14ac:dyDescent="0.25">
      <c r="A135" s="80"/>
      <c r="B135" s="81"/>
      <c r="C135" s="298" t="s">
        <v>178</v>
      </c>
      <c r="D135" s="266" t="s">
        <v>257</v>
      </c>
      <c r="E135" s="299">
        <v>5</v>
      </c>
      <c r="F135" s="299" t="s">
        <v>404</v>
      </c>
      <c r="G135" s="266" t="s">
        <v>405</v>
      </c>
      <c r="H135" s="285" t="s">
        <v>428</v>
      </c>
      <c r="I135" s="266"/>
      <c r="J135" s="266"/>
      <c r="K135" s="266" t="s">
        <v>261</v>
      </c>
      <c r="L135" s="286">
        <v>44228</v>
      </c>
      <c r="M135" s="286">
        <v>44255</v>
      </c>
      <c r="N135" s="266">
        <f t="shared" si="160"/>
        <v>1</v>
      </c>
      <c r="O135" s="287"/>
      <c r="P135" s="287"/>
      <c r="Q135" s="287">
        <v>1</v>
      </c>
      <c r="R135" s="367">
        <v>1</v>
      </c>
      <c r="S135" s="287"/>
      <c r="T135" s="287"/>
      <c r="U135" s="287">
        <f t="shared" ref="U135:U145" si="184">SUM(P135,R135,T135)</f>
        <v>1</v>
      </c>
      <c r="V135" s="288">
        <f t="shared" ref="V135:V146" si="185">IFERROR(U135/N135,"")</f>
        <v>1</v>
      </c>
      <c r="W135" s="343" t="s">
        <v>462</v>
      </c>
      <c r="X135" s="290" t="s">
        <v>460</v>
      </c>
      <c r="Y135" s="266">
        <f t="shared" si="163"/>
        <v>0</v>
      </c>
      <c r="Z135" s="266"/>
      <c r="AA135" s="266"/>
      <c r="AB135" s="266"/>
      <c r="AC135" s="266"/>
      <c r="AD135" s="266"/>
      <c r="AE135" s="266"/>
      <c r="AF135" s="266">
        <f t="shared" si="164"/>
        <v>0</v>
      </c>
      <c r="AG135" s="291" t="str">
        <f t="shared" si="165"/>
        <v/>
      </c>
      <c r="AH135" s="266"/>
      <c r="AI135" s="365"/>
      <c r="AJ135" s="266">
        <f t="shared" si="166"/>
        <v>0</v>
      </c>
      <c r="AK135" s="266"/>
      <c r="AL135" s="266"/>
      <c r="AM135" s="266"/>
      <c r="AN135" s="266"/>
      <c r="AO135" s="266"/>
      <c r="AP135" s="266"/>
      <c r="AQ135" s="266">
        <f t="shared" si="167"/>
        <v>0</v>
      </c>
      <c r="AR135" s="249" t="str">
        <f t="shared" si="183"/>
        <v/>
      </c>
      <c r="AS135" s="366"/>
      <c r="AT135" s="365"/>
      <c r="AU135" s="266">
        <f t="shared" si="169"/>
        <v>0</v>
      </c>
      <c r="AV135" s="266"/>
      <c r="AW135" s="266"/>
      <c r="AX135" s="266"/>
      <c r="AY135" s="266"/>
      <c r="AZ135" s="266"/>
      <c r="BA135" s="266"/>
      <c r="BB135" s="266">
        <f t="shared" si="170"/>
        <v>0</v>
      </c>
      <c r="BC135" s="291"/>
      <c r="BD135" s="266"/>
      <c r="BE135" s="365"/>
      <c r="BF135" s="266">
        <f t="shared" si="172"/>
        <v>1</v>
      </c>
      <c r="BG135" s="266">
        <f t="shared" si="173"/>
        <v>1</v>
      </c>
      <c r="BH135" s="292">
        <f t="shared" si="182"/>
        <v>1</v>
      </c>
      <c r="BI135" s="293"/>
      <c r="BJ135" s="89"/>
      <c r="BM135" s="204"/>
      <c r="BN135" s="202"/>
      <c r="BO135" s="203"/>
      <c r="BP135" s="205"/>
      <c r="BQ135" s="202"/>
      <c r="BR135" s="203"/>
      <c r="BS135" s="205"/>
      <c r="BT135" s="202"/>
      <c r="BU135" s="203"/>
      <c r="BV135" s="206"/>
      <c r="BW135" s="202"/>
      <c r="BX135" s="207"/>
      <c r="BY135" s="208"/>
      <c r="BZ135" s="209"/>
    </row>
    <row r="136" spans="1:78" s="90" customFormat="1" ht="130.5" customHeight="1" x14ac:dyDescent="0.25">
      <c r="A136" s="80"/>
      <c r="B136" s="81"/>
      <c r="C136" s="298" t="s">
        <v>178</v>
      </c>
      <c r="D136" s="266" t="s">
        <v>184</v>
      </c>
      <c r="E136" s="299">
        <v>6</v>
      </c>
      <c r="F136" s="299" t="s">
        <v>434</v>
      </c>
      <c r="G136" s="266" t="s">
        <v>435</v>
      </c>
      <c r="H136" s="285" t="s">
        <v>422</v>
      </c>
      <c r="I136" s="266"/>
      <c r="J136" s="266"/>
      <c r="K136" s="266" t="s">
        <v>261</v>
      </c>
      <c r="L136" s="286">
        <v>44256</v>
      </c>
      <c r="M136" s="286">
        <v>44286</v>
      </c>
      <c r="N136" s="266">
        <f t="shared" si="160"/>
        <v>1</v>
      </c>
      <c r="O136" s="287"/>
      <c r="P136" s="287"/>
      <c r="Q136" s="287"/>
      <c r="R136" s="287"/>
      <c r="S136" s="287">
        <v>1</v>
      </c>
      <c r="T136" s="287"/>
      <c r="U136" s="287">
        <f t="shared" si="184"/>
        <v>0</v>
      </c>
      <c r="V136" s="288">
        <f t="shared" si="185"/>
        <v>0</v>
      </c>
      <c r="W136" s="368" t="s">
        <v>463</v>
      </c>
      <c r="X136" s="290" t="s">
        <v>514</v>
      </c>
      <c r="Y136" s="266">
        <f t="shared" si="163"/>
        <v>0</v>
      </c>
      <c r="Z136" s="266"/>
      <c r="AA136" s="266"/>
      <c r="AB136" s="266"/>
      <c r="AC136" s="266"/>
      <c r="AD136" s="266"/>
      <c r="AE136" s="266"/>
      <c r="AF136" s="266">
        <f t="shared" si="164"/>
        <v>0</v>
      </c>
      <c r="AG136" s="291" t="str">
        <f t="shared" si="165"/>
        <v/>
      </c>
      <c r="AH136" s="266"/>
      <c r="AI136" s="365"/>
      <c r="AJ136" s="266">
        <f t="shared" si="166"/>
        <v>0</v>
      </c>
      <c r="AK136" s="266"/>
      <c r="AL136" s="266"/>
      <c r="AM136" s="266"/>
      <c r="AN136" s="266"/>
      <c r="AO136" s="266"/>
      <c r="AP136" s="266"/>
      <c r="AQ136" s="266">
        <f t="shared" si="167"/>
        <v>0</v>
      </c>
      <c r="AR136" s="249" t="str">
        <f t="shared" si="183"/>
        <v/>
      </c>
      <c r="AS136" s="366"/>
      <c r="AT136" s="365"/>
      <c r="AU136" s="266">
        <f t="shared" si="169"/>
        <v>0</v>
      </c>
      <c r="AV136" s="266"/>
      <c r="AW136" s="266"/>
      <c r="AX136" s="266"/>
      <c r="AY136" s="266"/>
      <c r="AZ136" s="266"/>
      <c r="BA136" s="266"/>
      <c r="BB136" s="266">
        <f t="shared" si="170"/>
        <v>0</v>
      </c>
      <c r="BC136" s="291"/>
      <c r="BD136" s="266"/>
      <c r="BE136" s="365"/>
      <c r="BF136" s="266">
        <f t="shared" si="172"/>
        <v>1</v>
      </c>
      <c r="BG136" s="266">
        <f t="shared" si="173"/>
        <v>0</v>
      </c>
      <c r="BH136" s="292">
        <f t="shared" si="182"/>
        <v>0</v>
      </c>
      <c r="BI136" s="293"/>
      <c r="BJ136" s="89"/>
      <c r="BM136" s="204"/>
      <c r="BN136" s="202"/>
      <c r="BO136" s="203"/>
      <c r="BP136" s="205"/>
      <c r="BQ136" s="202"/>
      <c r="BR136" s="203"/>
      <c r="BS136" s="205"/>
      <c r="BT136" s="202"/>
      <c r="BU136" s="203"/>
      <c r="BV136" s="206"/>
      <c r="BW136" s="202"/>
      <c r="BX136" s="207"/>
      <c r="BY136" s="208"/>
      <c r="BZ136" s="209"/>
    </row>
    <row r="137" spans="1:78" s="90" customFormat="1" ht="51" x14ac:dyDescent="0.25">
      <c r="A137" s="80"/>
      <c r="B137" s="81"/>
      <c r="C137" s="298" t="s">
        <v>178</v>
      </c>
      <c r="D137" s="266" t="s">
        <v>180</v>
      </c>
      <c r="E137" s="299">
        <v>7</v>
      </c>
      <c r="F137" s="299" t="s">
        <v>406</v>
      </c>
      <c r="G137" s="266" t="s">
        <v>407</v>
      </c>
      <c r="H137" s="285" t="s">
        <v>370</v>
      </c>
      <c r="I137" s="266"/>
      <c r="J137" s="266"/>
      <c r="K137" s="266" t="s">
        <v>261</v>
      </c>
      <c r="L137" s="286">
        <v>44501</v>
      </c>
      <c r="M137" s="286">
        <v>44530</v>
      </c>
      <c r="N137" s="266">
        <f t="shared" si="160"/>
        <v>0</v>
      </c>
      <c r="O137" s="287"/>
      <c r="P137" s="287"/>
      <c r="Q137" s="287"/>
      <c r="R137" s="287"/>
      <c r="S137" s="287"/>
      <c r="T137" s="287"/>
      <c r="U137" s="287">
        <f t="shared" si="184"/>
        <v>0</v>
      </c>
      <c r="V137" s="288" t="str">
        <f t="shared" si="185"/>
        <v/>
      </c>
      <c r="W137" s="369"/>
      <c r="X137" s="365"/>
      <c r="Y137" s="266">
        <f t="shared" si="163"/>
        <v>0</v>
      </c>
      <c r="Z137" s="266"/>
      <c r="AA137" s="266"/>
      <c r="AB137" s="266"/>
      <c r="AC137" s="266"/>
      <c r="AD137" s="266"/>
      <c r="AE137" s="266"/>
      <c r="AF137" s="266">
        <f t="shared" si="164"/>
        <v>0</v>
      </c>
      <c r="AG137" s="291" t="str">
        <f t="shared" si="165"/>
        <v/>
      </c>
      <c r="AH137" s="266"/>
      <c r="AI137" s="365"/>
      <c r="AJ137" s="266">
        <f t="shared" si="166"/>
        <v>0</v>
      </c>
      <c r="AK137" s="266"/>
      <c r="AL137" s="266"/>
      <c r="AM137" s="266"/>
      <c r="AN137" s="266"/>
      <c r="AO137" s="266"/>
      <c r="AP137" s="266"/>
      <c r="AQ137" s="266">
        <f t="shared" si="167"/>
        <v>0</v>
      </c>
      <c r="AR137" s="249" t="str">
        <f>IFERROR(AQ137/AJ137,"")</f>
        <v/>
      </c>
      <c r="AS137" s="366"/>
      <c r="AT137" s="365"/>
      <c r="AU137" s="266">
        <f t="shared" si="169"/>
        <v>1</v>
      </c>
      <c r="AV137" s="266"/>
      <c r="AW137" s="266"/>
      <c r="AX137" s="266">
        <v>1</v>
      </c>
      <c r="AY137" s="266"/>
      <c r="AZ137" s="266"/>
      <c r="BA137" s="266"/>
      <c r="BB137" s="266">
        <f t="shared" si="170"/>
        <v>0</v>
      </c>
      <c r="BC137" s="291"/>
      <c r="BD137" s="266"/>
      <c r="BE137" s="365"/>
      <c r="BF137" s="266">
        <f t="shared" si="172"/>
        <v>1</v>
      </c>
      <c r="BG137" s="266">
        <f t="shared" si="173"/>
        <v>0</v>
      </c>
      <c r="BH137" s="292">
        <f t="shared" si="182"/>
        <v>0</v>
      </c>
      <c r="BI137" s="293"/>
      <c r="BJ137" s="89"/>
      <c r="BM137" s="204"/>
      <c r="BN137" s="202"/>
      <c r="BO137" s="203"/>
      <c r="BP137" s="205"/>
      <c r="BQ137" s="202"/>
      <c r="BR137" s="203"/>
      <c r="BS137" s="205"/>
      <c r="BT137" s="202"/>
      <c r="BU137" s="203"/>
      <c r="BV137" s="206"/>
      <c r="BW137" s="202"/>
      <c r="BX137" s="207"/>
      <c r="BY137" s="208"/>
      <c r="BZ137" s="209"/>
    </row>
    <row r="138" spans="1:78" s="90" customFormat="1" ht="38.25" x14ac:dyDescent="0.25">
      <c r="A138" s="80"/>
      <c r="B138" s="81"/>
      <c r="C138" s="298" t="s">
        <v>178</v>
      </c>
      <c r="D138" s="266" t="s">
        <v>180</v>
      </c>
      <c r="E138" s="299">
        <v>8</v>
      </c>
      <c r="F138" s="299" t="s">
        <v>408</v>
      </c>
      <c r="G138" s="266" t="s">
        <v>409</v>
      </c>
      <c r="H138" s="285" t="s">
        <v>429</v>
      </c>
      <c r="I138" s="266"/>
      <c r="J138" s="266"/>
      <c r="K138" s="266" t="s">
        <v>261</v>
      </c>
      <c r="L138" s="286">
        <v>44501</v>
      </c>
      <c r="M138" s="286">
        <v>44530</v>
      </c>
      <c r="N138" s="266">
        <f t="shared" si="160"/>
        <v>0</v>
      </c>
      <c r="O138" s="287"/>
      <c r="P138" s="287"/>
      <c r="Q138" s="287"/>
      <c r="R138" s="287"/>
      <c r="S138" s="287"/>
      <c r="T138" s="287"/>
      <c r="U138" s="287">
        <f t="shared" si="184"/>
        <v>0</v>
      </c>
      <c r="V138" s="288" t="str">
        <f t="shared" si="185"/>
        <v/>
      </c>
      <c r="W138" s="289"/>
      <c r="X138" s="365"/>
      <c r="Y138" s="266">
        <f t="shared" si="163"/>
        <v>0</v>
      </c>
      <c r="Z138" s="266"/>
      <c r="AA138" s="266"/>
      <c r="AB138" s="266"/>
      <c r="AC138" s="266"/>
      <c r="AD138" s="266"/>
      <c r="AE138" s="266"/>
      <c r="AF138" s="266">
        <f t="shared" si="164"/>
        <v>0</v>
      </c>
      <c r="AG138" s="291" t="str">
        <f t="shared" si="165"/>
        <v/>
      </c>
      <c r="AH138" s="266"/>
      <c r="AI138" s="365"/>
      <c r="AJ138" s="266">
        <f t="shared" si="166"/>
        <v>0</v>
      </c>
      <c r="AK138" s="266"/>
      <c r="AL138" s="266"/>
      <c r="AM138" s="266"/>
      <c r="AN138" s="266"/>
      <c r="AO138" s="266"/>
      <c r="AP138" s="266"/>
      <c r="AQ138" s="266">
        <f t="shared" si="167"/>
        <v>0</v>
      </c>
      <c r="AR138" s="249" t="str">
        <f t="shared" si="183"/>
        <v/>
      </c>
      <c r="AS138" s="366"/>
      <c r="AT138" s="365"/>
      <c r="AU138" s="266">
        <f t="shared" si="169"/>
        <v>1</v>
      </c>
      <c r="AV138" s="266"/>
      <c r="AW138" s="266"/>
      <c r="AX138" s="266">
        <v>1</v>
      </c>
      <c r="AY138" s="266"/>
      <c r="AZ138" s="266"/>
      <c r="BA138" s="266"/>
      <c r="BB138" s="266">
        <f t="shared" si="170"/>
        <v>0</v>
      </c>
      <c r="BC138" s="291"/>
      <c r="BD138" s="266"/>
      <c r="BE138" s="365"/>
      <c r="BF138" s="266">
        <f t="shared" si="172"/>
        <v>1</v>
      </c>
      <c r="BG138" s="266">
        <f t="shared" si="173"/>
        <v>0</v>
      </c>
      <c r="BH138" s="292">
        <f t="shared" si="182"/>
        <v>0</v>
      </c>
      <c r="BI138" s="293"/>
      <c r="BJ138" s="89"/>
      <c r="BM138" s="204"/>
      <c r="BN138" s="202"/>
      <c r="BO138" s="203"/>
      <c r="BP138" s="205"/>
      <c r="BQ138" s="202"/>
      <c r="BR138" s="203"/>
      <c r="BS138" s="205"/>
      <c r="BT138" s="202"/>
      <c r="BU138" s="203"/>
      <c r="BV138" s="206"/>
      <c r="BW138" s="202"/>
      <c r="BX138" s="207"/>
      <c r="BY138" s="208"/>
      <c r="BZ138" s="209"/>
    </row>
    <row r="139" spans="1:78" s="90" customFormat="1" ht="85.5" customHeight="1" x14ac:dyDescent="0.25">
      <c r="A139" s="80"/>
      <c r="B139" s="81"/>
      <c r="C139" s="298" t="s">
        <v>178</v>
      </c>
      <c r="D139" s="266" t="s">
        <v>180</v>
      </c>
      <c r="E139" s="299">
        <v>9</v>
      </c>
      <c r="F139" s="299" t="s">
        <v>410</v>
      </c>
      <c r="G139" s="266" t="s">
        <v>471</v>
      </c>
      <c r="H139" s="285" t="s">
        <v>429</v>
      </c>
      <c r="I139" s="266"/>
      <c r="J139" s="266"/>
      <c r="K139" s="266" t="s">
        <v>261</v>
      </c>
      <c r="L139" s="286">
        <v>44348</v>
      </c>
      <c r="M139" s="286">
        <v>44561</v>
      </c>
      <c r="N139" s="266">
        <f t="shared" si="160"/>
        <v>0</v>
      </c>
      <c r="O139" s="287"/>
      <c r="P139" s="287"/>
      <c r="Q139" s="287"/>
      <c r="R139" s="287"/>
      <c r="S139" s="287"/>
      <c r="T139" s="287"/>
      <c r="U139" s="287">
        <f t="shared" si="184"/>
        <v>0</v>
      </c>
      <c r="V139" s="288" t="str">
        <f t="shared" si="185"/>
        <v/>
      </c>
      <c r="W139" s="289"/>
      <c r="X139" s="365"/>
      <c r="Y139" s="266">
        <f t="shared" si="163"/>
        <v>1</v>
      </c>
      <c r="Z139" s="266"/>
      <c r="AA139" s="266"/>
      <c r="AB139" s="266"/>
      <c r="AC139" s="266"/>
      <c r="AD139" s="266">
        <v>1</v>
      </c>
      <c r="AE139" s="266">
        <v>1</v>
      </c>
      <c r="AF139" s="266">
        <f t="shared" si="164"/>
        <v>1</v>
      </c>
      <c r="AG139" s="291">
        <f t="shared" si="165"/>
        <v>1</v>
      </c>
      <c r="AH139" s="266" t="s">
        <v>511</v>
      </c>
      <c r="AI139" s="365" t="s">
        <v>460</v>
      </c>
      <c r="AJ139" s="266">
        <f t="shared" si="166"/>
        <v>0</v>
      </c>
      <c r="AK139" s="266"/>
      <c r="AL139" s="266"/>
      <c r="AM139" s="266"/>
      <c r="AN139" s="266"/>
      <c r="AO139" s="266"/>
      <c r="AP139" s="266"/>
      <c r="AQ139" s="266">
        <f t="shared" si="167"/>
        <v>0</v>
      </c>
      <c r="AR139" s="249" t="str">
        <f t="shared" si="183"/>
        <v/>
      </c>
      <c r="AS139" s="366"/>
      <c r="AT139" s="365"/>
      <c r="AU139" s="266">
        <f t="shared" si="169"/>
        <v>1</v>
      </c>
      <c r="AV139" s="266"/>
      <c r="AW139" s="266"/>
      <c r="AX139" s="266"/>
      <c r="AY139" s="266"/>
      <c r="AZ139" s="266">
        <v>1</v>
      </c>
      <c r="BA139" s="266"/>
      <c r="BB139" s="266">
        <f t="shared" si="170"/>
        <v>0</v>
      </c>
      <c r="BC139" s="291"/>
      <c r="BD139" s="266"/>
      <c r="BE139" s="365"/>
      <c r="BF139" s="266">
        <f t="shared" si="172"/>
        <v>2</v>
      </c>
      <c r="BG139" s="266">
        <f t="shared" si="173"/>
        <v>1</v>
      </c>
      <c r="BH139" s="292">
        <f t="shared" si="182"/>
        <v>0.5</v>
      </c>
      <c r="BI139" s="293"/>
      <c r="BJ139" s="89"/>
      <c r="BM139" s="204"/>
      <c r="BN139" s="202"/>
      <c r="BO139" s="203"/>
      <c r="BP139" s="205"/>
      <c r="BQ139" s="202"/>
      <c r="BR139" s="203"/>
      <c r="BS139" s="205"/>
      <c r="BT139" s="202"/>
      <c r="BU139" s="203"/>
      <c r="BV139" s="206"/>
      <c r="BW139" s="202"/>
      <c r="BX139" s="207"/>
      <c r="BY139" s="208"/>
      <c r="BZ139" s="209"/>
    </row>
    <row r="140" spans="1:78" s="90" customFormat="1" ht="126" customHeight="1" x14ac:dyDescent="0.25">
      <c r="A140" s="80"/>
      <c r="B140" s="81"/>
      <c r="C140" s="298" t="s">
        <v>178</v>
      </c>
      <c r="D140" s="266" t="s">
        <v>180</v>
      </c>
      <c r="E140" s="299">
        <v>10</v>
      </c>
      <c r="F140" s="299" t="s">
        <v>411</v>
      </c>
      <c r="G140" s="266" t="s">
        <v>412</v>
      </c>
      <c r="H140" s="285" t="s">
        <v>430</v>
      </c>
      <c r="I140" s="266"/>
      <c r="J140" s="266"/>
      <c r="K140" s="266" t="s">
        <v>261</v>
      </c>
      <c r="L140" s="286">
        <v>44287</v>
      </c>
      <c r="M140" s="286">
        <v>44316</v>
      </c>
      <c r="N140" s="266">
        <f t="shared" si="160"/>
        <v>0</v>
      </c>
      <c r="O140" s="287"/>
      <c r="P140" s="287"/>
      <c r="Q140" s="287"/>
      <c r="R140" s="287"/>
      <c r="S140" s="287"/>
      <c r="T140" s="287"/>
      <c r="U140" s="287">
        <f t="shared" si="184"/>
        <v>0</v>
      </c>
      <c r="V140" s="288" t="str">
        <f t="shared" si="185"/>
        <v/>
      </c>
      <c r="W140" s="289"/>
      <c r="X140" s="365"/>
      <c r="Y140" s="266">
        <f t="shared" si="163"/>
        <v>1</v>
      </c>
      <c r="Z140" s="266">
        <v>1</v>
      </c>
      <c r="AA140" s="266"/>
      <c r="AB140" s="266"/>
      <c r="AC140" s="266"/>
      <c r="AD140" s="266"/>
      <c r="AE140" s="266"/>
      <c r="AF140" s="266">
        <f t="shared" si="164"/>
        <v>0</v>
      </c>
      <c r="AG140" s="291">
        <f t="shared" si="165"/>
        <v>0</v>
      </c>
      <c r="AH140" s="266" t="s">
        <v>512</v>
      </c>
      <c r="AI140" s="365" t="s">
        <v>496</v>
      </c>
      <c r="AJ140" s="266">
        <f t="shared" si="166"/>
        <v>0</v>
      </c>
      <c r="AK140" s="266"/>
      <c r="AL140" s="266"/>
      <c r="AM140" s="266"/>
      <c r="AN140" s="266"/>
      <c r="AO140" s="266"/>
      <c r="AP140" s="266"/>
      <c r="AQ140" s="266">
        <f t="shared" si="167"/>
        <v>0</v>
      </c>
      <c r="AR140" s="249" t="str">
        <f>IFERROR(AQ140/AJ140,"")</f>
        <v/>
      </c>
      <c r="AS140" s="366"/>
      <c r="AT140" s="365"/>
      <c r="AU140" s="266">
        <f t="shared" si="169"/>
        <v>0</v>
      </c>
      <c r="AV140" s="266"/>
      <c r="AW140" s="266"/>
      <c r="AX140" s="266"/>
      <c r="AY140" s="266"/>
      <c r="AZ140" s="266"/>
      <c r="BA140" s="266"/>
      <c r="BB140" s="266">
        <f t="shared" si="170"/>
        <v>0</v>
      </c>
      <c r="BC140" s="291"/>
      <c r="BD140" s="266"/>
      <c r="BE140" s="365"/>
      <c r="BF140" s="266">
        <f t="shared" si="172"/>
        <v>1</v>
      </c>
      <c r="BG140" s="266">
        <f t="shared" si="173"/>
        <v>0</v>
      </c>
      <c r="BH140" s="292">
        <f t="shared" si="182"/>
        <v>0</v>
      </c>
      <c r="BI140" s="293"/>
      <c r="BJ140" s="89"/>
      <c r="BM140" s="204"/>
      <c r="BN140" s="202"/>
      <c r="BO140" s="203"/>
      <c r="BP140" s="205"/>
      <c r="BQ140" s="202"/>
      <c r="BR140" s="203"/>
      <c r="BS140" s="205"/>
      <c r="BT140" s="202"/>
      <c r="BU140" s="203"/>
      <c r="BV140" s="206"/>
      <c r="BW140" s="202"/>
      <c r="BX140" s="207"/>
      <c r="BY140" s="208"/>
      <c r="BZ140" s="209"/>
    </row>
    <row r="141" spans="1:78" s="90" customFormat="1" ht="195" x14ac:dyDescent="0.25">
      <c r="A141" s="80"/>
      <c r="B141" s="81"/>
      <c r="C141" s="298" t="s">
        <v>178</v>
      </c>
      <c r="D141" s="266" t="s">
        <v>184</v>
      </c>
      <c r="E141" s="299">
        <v>11</v>
      </c>
      <c r="F141" s="299" t="s">
        <v>413</v>
      </c>
      <c r="G141" s="266" t="s">
        <v>414</v>
      </c>
      <c r="H141" s="285" t="s">
        <v>431</v>
      </c>
      <c r="I141" s="266"/>
      <c r="J141" s="266"/>
      <c r="K141" s="266" t="s">
        <v>261</v>
      </c>
      <c r="L141" s="286">
        <v>44256</v>
      </c>
      <c r="M141" s="286">
        <v>44286</v>
      </c>
      <c r="N141" s="266">
        <f t="shared" si="160"/>
        <v>1</v>
      </c>
      <c r="O141" s="287"/>
      <c r="P141" s="287"/>
      <c r="Q141" s="287"/>
      <c r="R141" s="287"/>
      <c r="S141" s="287">
        <v>1</v>
      </c>
      <c r="T141" s="287">
        <v>1</v>
      </c>
      <c r="U141" s="287">
        <f t="shared" si="184"/>
        <v>1</v>
      </c>
      <c r="V141" s="288">
        <f t="shared" si="185"/>
        <v>1</v>
      </c>
      <c r="W141" s="370" t="s">
        <v>464</v>
      </c>
      <c r="X141" s="365" t="s">
        <v>460</v>
      </c>
      <c r="Y141" s="266">
        <f t="shared" si="163"/>
        <v>0</v>
      </c>
      <c r="Z141" s="266"/>
      <c r="AA141" s="266"/>
      <c r="AB141" s="266"/>
      <c r="AC141" s="266"/>
      <c r="AD141" s="266"/>
      <c r="AE141" s="266"/>
      <c r="AF141" s="266">
        <f t="shared" si="164"/>
        <v>0</v>
      </c>
      <c r="AG141" s="291" t="str">
        <f t="shared" si="165"/>
        <v/>
      </c>
      <c r="AH141" s="266"/>
      <c r="AI141" s="365"/>
      <c r="AJ141" s="266">
        <f t="shared" si="166"/>
        <v>0</v>
      </c>
      <c r="AK141" s="266"/>
      <c r="AL141" s="266"/>
      <c r="AM141" s="266"/>
      <c r="AN141" s="266"/>
      <c r="AO141" s="266"/>
      <c r="AP141" s="266"/>
      <c r="AQ141" s="266">
        <f t="shared" si="167"/>
        <v>0</v>
      </c>
      <c r="AR141" s="249" t="str">
        <f>IFERROR(AQ141/AJ141,"")</f>
        <v/>
      </c>
      <c r="AS141" s="366"/>
      <c r="AT141" s="365"/>
      <c r="AU141" s="266">
        <f t="shared" si="169"/>
        <v>0</v>
      </c>
      <c r="AV141" s="266"/>
      <c r="AW141" s="266"/>
      <c r="AX141" s="266"/>
      <c r="AY141" s="266"/>
      <c r="AZ141" s="266"/>
      <c r="BA141" s="266"/>
      <c r="BB141" s="266">
        <f t="shared" si="170"/>
        <v>0</v>
      </c>
      <c r="BC141" s="291"/>
      <c r="BD141" s="266"/>
      <c r="BE141" s="365"/>
      <c r="BF141" s="266">
        <f t="shared" si="172"/>
        <v>1</v>
      </c>
      <c r="BG141" s="266">
        <f t="shared" si="173"/>
        <v>1</v>
      </c>
      <c r="BH141" s="292">
        <f t="shared" si="182"/>
        <v>1</v>
      </c>
      <c r="BI141" s="293"/>
      <c r="BJ141" s="89"/>
      <c r="BM141" s="204"/>
      <c r="BN141" s="202"/>
      <c r="BO141" s="203"/>
      <c r="BP141" s="205"/>
      <c r="BQ141" s="202"/>
      <c r="BR141" s="203"/>
      <c r="BS141" s="205"/>
      <c r="BT141" s="202"/>
      <c r="BU141" s="203"/>
      <c r="BV141" s="206"/>
      <c r="BW141" s="202"/>
      <c r="BX141" s="207"/>
      <c r="BY141" s="208"/>
      <c r="BZ141" s="209"/>
    </row>
    <row r="142" spans="1:78" s="90" customFormat="1" ht="170.25" customHeight="1" x14ac:dyDescent="0.25">
      <c r="A142" s="97"/>
      <c r="B142" s="81"/>
      <c r="C142" s="298" t="s">
        <v>178</v>
      </c>
      <c r="D142" s="266" t="s">
        <v>184</v>
      </c>
      <c r="E142" s="299">
        <v>12</v>
      </c>
      <c r="F142" s="299" t="s">
        <v>415</v>
      </c>
      <c r="G142" s="266" t="s">
        <v>416</v>
      </c>
      <c r="H142" s="285" t="s">
        <v>431</v>
      </c>
      <c r="I142" s="266"/>
      <c r="J142" s="266"/>
      <c r="K142" s="266" t="s">
        <v>261</v>
      </c>
      <c r="L142" s="286">
        <v>44256</v>
      </c>
      <c r="M142" s="286">
        <v>44286</v>
      </c>
      <c r="N142" s="266">
        <f t="shared" si="160"/>
        <v>1</v>
      </c>
      <c r="O142" s="287"/>
      <c r="P142" s="287"/>
      <c r="Q142" s="287"/>
      <c r="R142" s="287"/>
      <c r="S142" s="287">
        <v>1</v>
      </c>
      <c r="T142" s="287">
        <v>1</v>
      </c>
      <c r="U142" s="287">
        <f t="shared" si="184"/>
        <v>1</v>
      </c>
      <c r="V142" s="288">
        <f t="shared" si="185"/>
        <v>1</v>
      </c>
      <c r="W142" s="368" t="s">
        <v>465</v>
      </c>
      <c r="X142" s="290" t="s">
        <v>467</v>
      </c>
      <c r="Y142" s="266">
        <f t="shared" si="163"/>
        <v>0</v>
      </c>
      <c r="Z142" s="266"/>
      <c r="AA142" s="266"/>
      <c r="AB142" s="266"/>
      <c r="AC142" s="266"/>
      <c r="AD142" s="266"/>
      <c r="AE142" s="266"/>
      <c r="AF142" s="266">
        <f t="shared" si="164"/>
        <v>0</v>
      </c>
      <c r="AG142" s="291" t="str">
        <f t="shared" si="165"/>
        <v/>
      </c>
      <c r="AH142" s="284"/>
      <c r="AI142" s="290"/>
      <c r="AJ142" s="266">
        <f t="shared" si="166"/>
        <v>0</v>
      </c>
      <c r="AK142" s="266"/>
      <c r="AL142" s="266"/>
      <c r="AM142" s="266"/>
      <c r="AN142" s="266"/>
      <c r="AO142" s="266"/>
      <c r="AP142" s="266"/>
      <c r="AQ142" s="266">
        <f t="shared" si="167"/>
        <v>0</v>
      </c>
      <c r="AR142" s="291" t="str">
        <f t="shared" si="168"/>
        <v/>
      </c>
      <c r="AS142" s="284"/>
      <c r="AT142" s="290"/>
      <c r="AU142" s="266">
        <f t="shared" si="169"/>
        <v>0</v>
      </c>
      <c r="AV142" s="266"/>
      <c r="AW142" s="266"/>
      <c r="AX142" s="266"/>
      <c r="AY142" s="266"/>
      <c r="AZ142" s="266"/>
      <c r="BA142" s="266"/>
      <c r="BB142" s="266">
        <f t="shared" si="170"/>
        <v>0</v>
      </c>
      <c r="BC142" s="291" t="str">
        <f t="shared" si="171"/>
        <v/>
      </c>
      <c r="BD142" s="266"/>
      <c r="BE142" s="290"/>
      <c r="BF142" s="266">
        <f t="shared" si="172"/>
        <v>1</v>
      </c>
      <c r="BG142" s="266">
        <f t="shared" si="173"/>
        <v>1</v>
      </c>
      <c r="BH142" s="292">
        <f t="shared" ref="BH142:BH143" si="186">IFERROR(BG142/BF142,"")</f>
        <v>1</v>
      </c>
      <c r="BI142" s="293"/>
      <c r="BJ142" s="103"/>
      <c r="BM142" s="104"/>
      <c r="BN142" s="100">
        <f t="shared" si="174"/>
        <v>0</v>
      </c>
      <c r="BO142" s="105"/>
      <c r="BP142" s="106" t="str">
        <f t="shared" si="175"/>
        <v/>
      </c>
      <c r="BQ142" s="100" t="str">
        <f t="shared" si="176"/>
        <v/>
      </c>
      <c r="BR142" s="105" t="str">
        <f t="shared" si="177"/>
        <v/>
      </c>
      <c r="BS142" s="106"/>
      <c r="BT142" s="100" t="str">
        <f t="shared" si="178"/>
        <v/>
      </c>
      <c r="BU142" s="105"/>
      <c r="BV142" s="107" t="str">
        <f t="shared" si="179"/>
        <v/>
      </c>
      <c r="BW142" s="100" t="str">
        <f t="shared" si="180"/>
        <v/>
      </c>
      <c r="BX142" s="108"/>
      <c r="BY142" s="109">
        <f t="shared" si="181"/>
        <v>0</v>
      </c>
      <c r="BZ142" s="110">
        <f t="shared" ref="BZ142:BZ146" si="187">IFERROR(BY142/BF142,"")</f>
        <v>0</v>
      </c>
    </row>
    <row r="143" spans="1:78" s="90" customFormat="1" ht="76.5" x14ac:dyDescent="0.25">
      <c r="A143" s="97"/>
      <c r="B143" s="81"/>
      <c r="C143" s="298" t="s">
        <v>178</v>
      </c>
      <c r="D143" s="266" t="s">
        <v>188</v>
      </c>
      <c r="E143" s="299">
        <v>13</v>
      </c>
      <c r="F143" s="299" t="s">
        <v>417</v>
      </c>
      <c r="G143" s="266" t="s">
        <v>418</v>
      </c>
      <c r="H143" s="285" t="s">
        <v>432</v>
      </c>
      <c r="I143" s="266"/>
      <c r="J143" s="266"/>
      <c r="K143" s="266" t="s">
        <v>261</v>
      </c>
      <c r="L143" s="286">
        <v>44348</v>
      </c>
      <c r="M143" s="286">
        <v>44377</v>
      </c>
      <c r="N143" s="266">
        <f t="shared" si="160"/>
        <v>0</v>
      </c>
      <c r="O143" s="287"/>
      <c r="P143" s="287"/>
      <c r="Q143" s="287"/>
      <c r="R143" s="287"/>
      <c r="S143" s="287"/>
      <c r="T143" s="287"/>
      <c r="U143" s="287">
        <f t="shared" si="184"/>
        <v>0</v>
      </c>
      <c r="V143" s="288" t="str">
        <f t="shared" si="185"/>
        <v/>
      </c>
      <c r="W143" s="289" t="s">
        <v>466</v>
      </c>
      <c r="X143" s="290"/>
      <c r="Y143" s="266">
        <f t="shared" si="163"/>
        <v>1</v>
      </c>
      <c r="Z143" s="266"/>
      <c r="AA143" s="266"/>
      <c r="AB143" s="266"/>
      <c r="AC143" s="266"/>
      <c r="AD143" s="266">
        <v>1</v>
      </c>
      <c r="AE143" s="266">
        <v>1</v>
      </c>
      <c r="AF143" s="266">
        <f t="shared" si="164"/>
        <v>1</v>
      </c>
      <c r="AG143" s="291">
        <f t="shared" si="165"/>
        <v>1</v>
      </c>
      <c r="AH143" s="284" t="s">
        <v>513</v>
      </c>
      <c r="AI143" s="290" t="s">
        <v>460</v>
      </c>
      <c r="AJ143" s="266">
        <f t="shared" si="166"/>
        <v>0</v>
      </c>
      <c r="AK143" s="266"/>
      <c r="AL143" s="266"/>
      <c r="AM143" s="266"/>
      <c r="AN143" s="266"/>
      <c r="AO143" s="266"/>
      <c r="AP143" s="266"/>
      <c r="AQ143" s="266">
        <f t="shared" si="167"/>
        <v>0</v>
      </c>
      <c r="AR143" s="291" t="str">
        <f t="shared" si="168"/>
        <v/>
      </c>
      <c r="AS143" s="284"/>
      <c r="AT143" s="290"/>
      <c r="AU143" s="266">
        <f t="shared" si="169"/>
        <v>0</v>
      </c>
      <c r="AV143" s="266"/>
      <c r="AW143" s="266"/>
      <c r="AX143" s="266"/>
      <c r="AY143" s="266"/>
      <c r="AZ143" s="266"/>
      <c r="BA143" s="266"/>
      <c r="BB143" s="266">
        <f t="shared" si="170"/>
        <v>0</v>
      </c>
      <c r="BC143" s="291" t="str">
        <f t="shared" si="171"/>
        <v/>
      </c>
      <c r="BD143" s="266"/>
      <c r="BE143" s="290"/>
      <c r="BF143" s="266">
        <f t="shared" si="172"/>
        <v>1</v>
      </c>
      <c r="BG143" s="266">
        <f t="shared" si="173"/>
        <v>1</v>
      </c>
      <c r="BH143" s="292">
        <f t="shared" si="186"/>
        <v>1</v>
      </c>
      <c r="BI143" s="293"/>
      <c r="BJ143" s="103"/>
      <c r="BM143" s="104"/>
      <c r="BN143" s="100" t="str">
        <f t="shared" si="174"/>
        <v/>
      </c>
      <c r="BO143" s="101"/>
      <c r="BP143" s="111" t="str">
        <f t="shared" si="175"/>
        <v/>
      </c>
      <c r="BQ143" s="100" t="str">
        <f t="shared" si="176"/>
        <v/>
      </c>
      <c r="BR143" s="101" t="str">
        <f t="shared" si="177"/>
        <v/>
      </c>
      <c r="BS143" s="111"/>
      <c r="BT143" s="100" t="str">
        <f t="shared" si="178"/>
        <v/>
      </c>
      <c r="BU143" s="101"/>
      <c r="BV143" s="112">
        <f t="shared" si="179"/>
        <v>0</v>
      </c>
      <c r="BW143" s="100" t="str">
        <f t="shared" si="180"/>
        <v/>
      </c>
      <c r="BX143" s="113"/>
      <c r="BY143" s="109">
        <f t="shared" si="181"/>
        <v>0</v>
      </c>
      <c r="BZ143" s="110">
        <f t="shared" si="187"/>
        <v>0</v>
      </c>
    </row>
    <row r="144" spans="1:78" s="90" customFormat="1" ht="117" customHeight="1" x14ac:dyDescent="0.25">
      <c r="A144" s="97"/>
      <c r="B144" s="81"/>
      <c r="C144" s="298" t="s">
        <v>178</v>
      </c>
      <c r="D144" s="266" t="s">
        <v>180</v>
      </c>
      <c r="E144" s="299">
        <v>14</v>
      </c>
      <c r="F144" s="299" t="s">
        <v>419</v>
      </c>
      <c r="G144" s="266" t="s">
        <v>529</v>
      </c>
      <c r="H144" s="285" t="s">
        <v>433</v>
      </c>
      <c r="I144" s="266"/>
      <c r="J144" s="266"/>
      <c r="K144" s="266" t="s">
        <v>261</v>
      </c>
      <c r="L144" s="286">
        <v>44409</v>
      </c>
      <c r="M144" s="286">
        <v>44438</v>
      </c>
      <c r="N144" s="266">
        <f t="shared" si="160"/>
        <v>0</v>
      </c>
      <c r="O144" s="287"/>
      <c r="P144" s="287"/>
      <c r="Q144" s="287"/>
      <c r="R144" s="287"/>
      <c r="S144" s="287"/>
      <c r="T144" s="287"/>
      <c r="U144" s="287">
        <f t="shared" si="184"/>
        <v>0</v>
      </c>
      <c r="V144" s="288" t="str">
        <f t="shared" si="185"/>
        <v/>
      </c>
      <c r="W144" s="289"/>
      <c r="X144" s="290"/>
      <c r="Y144" s="266">
        <f t="shared" si="163"/>
        <v>0</v>
      </c>
      <c r="Z144" s="266"/>
      <c r="AA144" s="266"/>
      <c r="AB144" s="266"/>
      <c r="AC144" s="266"/>
      <c r="AD144" s="266"/>
      <c r="AE144" s="266"/>
      <c r="AF144" s="266">
        <f t="shared" si="164"/>
        <v>0</v>
      </c>
      <c r="AG144" s="291" t="str">
        <f t="shared" si="165"/>
        <v/>
      </c>
      <c r="AH144" s="284"/>
      <c r="AI144" s="290"/>
      <c r="AJ144" s="266">
        <f t="shared" si="166"/>
        <v>1</v>
      </c>
      <c r="AK144" s="266"/>
      <c r="AL144" s="266"/>
      <c r="AM144" s="266">
        <v>1</v>
      </c>
      <c r="AN144" s="266">
        <v>1</v>
      </c>
      <c r="AO144" s="266"/>
      <c r="AP144" s="266"/>
      <c r="AQ144" s="266">
        <f t="shared" si="167"/>
        <v>1</v>
      </c>
      <c r="AR144" s="291">
        <f>IFERROR(AQ144/AJ144,"")</f>
        <v>1</v>
      </c>
      <c r="AS144" s="284" t="s">
        <v>556</v>
      </c>
      <c r="AT144" s="290"/>
      <c r="AU144" s="266">
        <f t="shared" si="169"/>
        <v>0</v>
      </c>
      <c r="AV144" s="266"/>
      <c r="AW144" s="266"/>
      <c r="AX144" s="266"/>
      <c r="AY144" s="266"/>
      <c r="AZ144" s="266"/>
      <c r="BA144" s="266"/>
      <c r="BB144" s="266">
        <f t="shared" si="170"/>
        <v>0</v>
      </c>
      <c r="BC144" s="291" t="str">
        <f t="shared" si="171"/>
        <v/>
      </c>
      <c r="BD144" s="266"/>
      <c r="BE144" s="290"/>
      <c r="BF144" s="266">
        <f t="shared" si="172"/>
        <v>1</v>
      </c>
      <c r="BG144" s="266">
        <f t="shared" si="173"/>
        <v>1</v>
      </c>
      <c r="BH144" s="292">
        <f>IFERROR(BG144/BF144,"")</f>
        <v>1</v>
      </c>
      <c r="BI144" s="293"/>
      <c r="BJ144" s="103"/>
      <c r="BM144" s="104"/>
      <c r="BN144" s="100" t="str">
        <f t="shared" si="174"/>
        <v/>
      </c>
      <c r="BO144" s="101"/>
      <c r="BP144" s="111" t="str">
        <f t="shared" si="175"/>
        <v/>
      </c>
      <c r="BQ144" s="100" t="str">
        <f t="shared" si="176"/>
        <v/>
      </c>
      <c r="BR144" s="101" t="str">
        <f t="shared" si="177"/>
        <v/>
      </c>
      <c r="BS144" s="111"/>
      <c r="BT144" s="100">
        <f t="shared" si="178"/>
        <v>0</v>
      </c>
      <c r="BU144" s="101"/>
      <c r="BV144" s="112" t="str">
        <f t="shared" si="179"/>
        <v/>
      </c>
      <c r="BW144" s="100" t="str">
        <f t="shared" si="180"/>
        <v/>
      </c>
      <c r="BX144" s="113"/>
      <c r="BY144" s="109">
        <f t="shared" si="181"/>
        <v>0</v>
      </c>
      <c r="BZ144" s="110">
        <f t="shared" si="187"/>
        <v>0</v>
      </c>
    </row>
    <row r="145" spans="1:78" s="90" customFormat="1" ht="51" x14ac:dyDescent="0.25">
      <c r="A145" s="97"/>
      <c r="B145" s="81"/>
      <c r="C145" s="298" t="s">
        <v>178</v>
      </c>
      <c r="D145" s="266" t="s">
        <v>184</v>
      </c>
      <c r="E145" s="299">
        <v>15</v>
      </c>
      <c r="F145" s="299" t="s">
        <v>557</v>
      </c>
      <c r="G145" s="266" t="s">
        <v>420</v>
      </c>
      <c r="H145" s="285" t="s">
        <v>429</v>
      </c>
      <c r="I145" s="266"/>
      <c r="J145" s="266"/>
      <c r="K145" s="266" t="s">
        <v>261</v>
      </c>
      <c r="L145" s="286">
        <v>44440</v>
      </c>
      <c r="M145" s="286">
        <v>44469</v>
      </c>
      <c r="N145" s="266">
        <f t="shared" si="160"/>
        <v>0</v>
      </c>
      <c r="O145" s="287"/>
      <c r="P145" s="287"/>
      <c r="Q145" s="287"/>
      <c r="R145" s="287"/>
      <c r="S145" s="287"/>
      <c r="T145" s="287"/>
      <c r="U145" s="287">
        <f t="shared" si="184"/>
        <v>0</v>
      </c>
      <c r="V145" s="288" t="str">
        <f t="shared" si="185"/>
        <v/>
      </c>
      <c r="W145" s="289"/>
      <c r="X145" s="290"/>
      <c r="Y145" s="266">
        <f t="shared" si="163"/>
        <v>0</v>
      </c>
      <c r="Z145" s="266"/>
      <c r="AA145" s="266"/>
      <c r="AB145" s="266"/>
      <c r="AC145" s="266"/>
      <c r="AD145" s="266"/>
      <c r="AE145" s="266"/>
      <c r="AF145" s="266">
        <f t="shared" si="164"/>
        <v>0</v>
      </c>
      <c r="AG145" s="291" t="str">
        <f t="shared" si="165"/>
        <v/>
      </c>
      <c r="AH145" s="284"/>
      <c r="AI145" s="290"/>
      <c r="AJ145" s="266">
        <f t="shared" si="166"/>
        <v>1</v>
      </c>
      <c r="AK145" s="266"/>
      <c r="AL145" s="266"/>
      <c r="AM145" s="266"/>
      <c r="AN145" s="266"/>
      <c r="AO145" s="266">
        <v>1</v>
      </c>
      <c r="AP145" s="266">
        <v>1</v>
      </c>
      <c r="AQ145" s="266">
        <f t="shared" si="167"/>
        <v>1</v>
      </c>
      <c r="AR145" s="291">
        <f t="shared" ref="AR145:AR146" si="188">IFERROR(AQ145/AJ145,"")</f>
        <v>1</v>
      </c>
      <c r="AS145" s="284" t="s">
        <v>558</v>
      </c>
      <c r="AT145" s="290"/>
      <c r="AU145" s="266">
        <f t="shared" si="169"/>
        <v>0</v>
      </c>
      <c r="AV145" s="266"/>
      <c r="AW145" s="266"/>
      <c r="AX145" s="266"/>
      <c r="AY145" s="266"/>
      <c r="AZ145" s="266"/>
      <c r="BA145" s="266"/>
      <c r="BB145" s="266">
        <f t="shared" si="170"/>
        <v>0</v>
      </c>
      <c r="BC145" s="291" t="str">
        <f t="shared" si="171"/>
        <v/>
      </c>
      <c r="BD145" s="266"/>
      <c r="BE145" s="290"/>
      <c r="BF145" s="266">
        <f t="shared" si="172"/>
        <v>1</v>
      </c>
      <c r="BG145" s="266">
        <f t="shared" si="173"/>
        <v>1</v>
      </c>
      <c r="BH145" s="292">
        <f t="shared" ref="BH145:BH146" si="189">IFERROR(BG145/BF145,"")</f>
        <v>1</v>
      </c>
      <c r="BI145" s="293"/>
      <c r="BJ145" s="103"/>
      <c r="BM145" s="104"/>
      <c r="BN145" s="100" t="str">
        <f t="shared" si="174"/>
        <v/>
      </c>
      <c r="BO145" s="105"/>
      <c r="BP145" s="106" t="str">
        <f t="shared" si="175"/>
        <v/>
      </c>
      <c r="BQ145" s="100" t="str">
        <f t="shared" si="176"/>
        <v/>
      </c>
      <c r="BR145" s="105" t="str">
        <f t="shared" si="177"/>
        <v/>
      </c>
      <c r="BS145" s="106"/>
      <c r="BT145" s="100">
        <f t="shared" si="178"/>
        <v>0</v>
      </c>
      <c r="BU145" s="105"/>
      <c r="BV145" s="107" t="str">
        <f t="shared" si="179"/>
        <v/>
      </c>
      <c r="BW145" s="100" t="str">
        <f t="shared" si="180"/>
        <v/>
      </c>
      <c r="BX145" s="108"/>
      <c r="BY145" s="109">
        <f t="shared" si="181"/>
        <v>0</v>
      </c>
      <c r="BZ145" s="110">
        <f t="shared" si="187"/>
        <v>0</v>
      </c>
    </row>
    <row r="146" spans="1:78" ht="33" customHeight="1" thickBot="1" x14ac:dyDescent="0.3">
      <c r="A146" s="37"/>
      <c r="B146" s="70"/>
      <c r="C146" s="300"/>
      <c r="D146" s="301"/>
      <c r="E146" s="301"/>
      <c r="F146" s="302" t="s">
        <v>167</v>
      </c>
      <c r="G146" s="303"/>
      <c r="H146" s="304"/>
      <c r="I146" s="303"/>
      <c r="J146" s="303"/>
      <c r="K146" s="303"/>
      <c r="L146" s="305"/>
      <c r="M146" s="305"/>
      <c r="N146" s="303"/>
      <c r="O146" s="306"/>
      <c r="P146" s="306"/>
      <c r="Q146" s="306"/>
      <c r="R146" s="306"/>
      <c r="S146" s="306"/>
      <c r="T146" s="306"/>
      <c r="U146" s="306"/>
      <c r="V146" s="307" t="str">
        <f t="shared" si="185"/>
        <v/>
      </c>
      <c r="W146" s="308"/>
      <c r="X146" s="309"/>
      <c r="Y146" s="303"/>
      <c r="Z146" s="303"/>
      <c r="AA146" s="303"/>
      <c r="AB146" s="303"/>
      <c r="AC146" s="303"/>
      <c r="AD146" s="303"/>
      <c r="AE146" s="303"/>
      <c r="AF146" s="303"/>
      <c r="AG146" s="310" t="str">
        <f t="shared" si="165"/>
        <v/>
      </c>
      <c r="AH146" s="311"/>
      <c r="AI146" s="309"/>
      <c r="AJ146" s="303"/>
      <c r="AK146" s="303"/>
      <c r="AL146" s="303"/>
      <c r="AM146" s="303"/>
      <c r="AN146" s="303"/>
      <c r="AO146" s="303"/>
      <c r="AP146" s="303"/>
      <c r="AQ146" s="303"/>
      <c r="AR146" s="310" t="str">
        <f t="shared" si="188"/>
        <v/>
      </c>
      <c r="AS146" s="312"/>
      <c r="AT146" s="309"/>
      <c r="AU146" s="303"/>
      <c r="AV146" s="303"/>
      <c r="AW146" s="303"/>
      <c r="AX146" s="303"/>
      <c r="AY146" s="303"/>
      <c r="AZ146" s="303"/>
      <c r="BA146" s="303"/>
      <c r="BB146" s="303"/>
      <c r="BC146" s="310" t="str">
        <f t="shared" si="171"/>
        <v/>
      </c>
      <c r="BD146" s="303"/>
      <c r="BE146" s="309"/>
      <c r="BF146" s="313">
        <f t="shared" si="172"/>
        <v>0</v>
      </c>
      <c r="BG146" s="313">
        <f t="shared" si="173"/>
        <v>0</v>
      </c>
      <c r="BH146" s="314" t="str">
        <f t="shared" si="189"/>
        <v/>
      </c>
      <c r="BI146" s="315"/>
      <c r="BJ146" s="44"/>
      <c r="BM146" s="62"/>
      <c r="BN146" s="38" t="str">
        <f t="shared" si="174"/>
        <v/>
      </c>
      <c r="BO146" s="39"/>
      <c r="BP146" s="40" t="str">
        <f t="shared" si="175"/>
        <v/>
      </c>
      <c r="BQ146" s="38" t="str">
        <f t="shared" si="176"/>
        <v/>
      </c>
      <c r="BR146" s="39" t="str">
        <f t="shared" si="177"/>
        <v/>
      </c>
      <c r="BS146" s="40"/>
      <c r="BT146" s="38" t="str">
        <f t="shared" si="178"/>
        <v/>
      </c>
      <c r="BU146" s="39"/>
      <c r="BV146" s="41" t="str">
        <f t="shared" si="179"/>
        <v/>
      </c>
      <c r="BW146" s="38" t="str">
        <f t="shared" si="180"/>
        <v/>
      </c>
      <c r="BX146" s="42"/>
      <c r="BY146" s="43"/>
      <c r="BZ146" s="63" t="str">
        <f t="shared" si="187"/>
        <v/>
      </c>
    </row>
    <row r="147" spans="1:78" ht="30" customHeight="1" x14ac:dyDescent="0.25">
      <c r="A147" s="177"/>
      <c r="B147" s="70"/>
      <c r="C147" s="178"/>
      <c r="D147" s="178"/>
      <c r="E147" s="178"/>
      <c r="F147" s="179"/>
      <c r="G147" s="180"/>
      <c r="H147" s="181"/>
      <c r="I147" s="180"/>
      <c r="J147" s="180"/>
      <c r="K147" s="180"/>
      <c r="L147" s="182"/>
      <c r="M147" s="182"/>
      <c r="N147" s="180"/>
      <c r="O147" s="180"/>
      <c r="P147" s="180"/>
      <c r="Q147" s="180"/>
      <c r="R147" s="180"/>
      <c r="S147" s="180"/>
      <c r="T147" s="180"/>
      <c r="U147" s="180"/>
      <c r="V147" s="183"/>
      <c r="W147" s="184"/>
      <c r="X147" s="185"/>
      <c r="Y147" s="180"/>
      <c r="Z147" s="180"/>
      <c r="AA147" s="180"/>
      <c r="AB147" s="180"/>
      <c r="AC147" s="180"/>
      <c r="AD147" s="180"/>
      <c r="AE147" s="180"/>
      <c r="AF147" s="180"/>
      <c r="AG147" s="183"/>
      <c r="AH147" s="184"/>
      <c r="AI147" s="185"/>
      <c r="AJ147" s="180"/>
      <c r="AK147" s="180"/>
      <c r="AL147" s="180"/>
      <c r="AM147" s="180"/>
      <c r="AN147" s="180"/>
      <c r="AO147" s="180"/>
      <c r="AP147" s="180"/>
      <c r="AQ147" s="180"/>
      <c r="AR147" s="183"/>
      <c r="AS147" s="186"/>
      <c r="AT147" s="185"/>
      <c r="AU147" s="180"/>
      <c r="AV147" s="180"/>
      <c r="AW147" s="180"/>
      <c r="AX147" s="180"/>
      <c r="AY147" s="180"/>
      <c r="AZ147" s="180"/>
      <c r="BA147" s="180"/>
      <c r="BB147" s="180"/>
      <c r="BC147" s="183"/>
      <c r="BD147" s="180"/>
      <c r="BE147" s="185"/>
      <c r="BF147" s="193"/>
      <c r="BG147" s="193"/>
      <c r="BH147" s="188"/>
      <c r="BI147" s="189"/>
      <c r="BJ147" s="190"/>
      <c r="BM147" s="191"/>
      <c r="BN147" s="183"/>
      <c r="BO147" s="185"/>
      <c r="BP147" s="185"/>
      <c r="BQ147" s="183"/>
      <c r="BR147" s="185"/>
      <c r="BS147" s="185"/>
      <c r="BT147" s="183"/>
      <c r="BU147" s="185"/>
      <c r="BV147" s="185"/>
      <c r="BW147" s="183"/>
      <c r="BX147" s="185"/>
      <c r="BY147" s="192"/>
      <c r="BZ147" s="183"/>
    </row>
    <row r="148" spans="1:78" ht="15.75" x14ac:dyDescent="0.25">
      <c r="A148" s="14"/>
      <c r="B148" s="70"/>
      <c r="C148" s="47" t="s">
        <v>41</v>
      </c>
      <c r="D148" s="118"/>
      <c r="E148" s="118"/>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5"/>
      <c r="BM148" s="14"/>
      <c r="BN148" s="14"/>
      <c r="BO148" s="14"/>
      <c r="BP148" s="14"/>
      <c r="BQ148" s="14"/>
      <c r="BR148" s="14"/>
      <c r="BS148" s="14"/>
      <c r="BT148" s="14"/>
      <c r="BU148" s="14"/>
      <c r="BV148" s="14"/>
      <c r="BW148" s="14"/>
      <c r="BX148" s="14"/>
      <c r="BY148" s="14"/>
      <c r="BZ148" s="14"/>
    </row>
    <row r="149" spans="1:78" ht="15.75" x14ac:dyDescent="0.25">
      <c r="A149" s="14"/>
      <c r="B149" s="7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5"/>
      <c r="BM149" s="14"/>
      <c r="BN149" s="14"/>
      <c r="BO149" s="14"/>
      <c r="BP149" s="14"/>
      <c r="BQ149" s="14"/>
      <c r="BR149" s="14"/>
      <c r="BS149" s="14"/>
      <c r="BT149" s="14"/>
      <c r="BU149" s="14"/>
      <c r="BV149" s="14"/>
      <c r="BW149" s="14"/>
      <c r="BX149" s="14"/>
      <c r="BY149" s="14"/>
      <c r="BZ149" s="14"/>
    </row>
    <row r="150" spans="1:78" ht="15.75" x14ac:dyDescent="0.25">
      <c r="A150" s="14"/>
      <c r="B150" s="7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5"/>
      <c r="BM150" s="14"/>
      <c r="BN150" s="14"/>
      <c r="BO150" s="14"/>
      <c r="BP150" s="14"/>
      <c r="BQ150" s="14"/>
      <c r="BR150" s="14"/>
      <c r="BS150" s="14"/>
      <c r="BT150" s="14"/>
      <c r="BU150" s="14"/>
      <c r="BV150" s="14"/>
      <c r="BW150" s="14"/>
      <c r="BX150" s="14"/>
      <c r="BY150" s="14"/>
      <c r="BZ150" s="14"/>
    </row>
    <row r="151" spans="1:78" ht="15.75" x14ac:dyDescent="0.25">
      <c r="A151" s="14"/>
      <c r="B151" s="71"/>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5"/>
      <c r="BM151" s="14"/>
      <c r="BN151" s="14"/>
      <c r="BO151" s="14"/>
      <c r="BP151" s="14"/>
      <c r="BQ151" s="14"/>
      <c r="BR151" s="14"/>
      <c r="BS151" s="14"/>
      <c r="BT151" s="14"/>
      <c r="BU151" s="14"/>
      <c r="BV151" s="14"/>
      <c r="BW151" s="14"/>
      <c r="BX151" s="14"/>
      <c r="BY151" s="14"/>
      <c r="BZ151" s="14"/>
    </row>
    <row r="152" spans="1:78" ht="15.75" x14ac:dyDescent="0.25">
      <c r="A152" s="14"/>
      <c r="B152" s="71"/>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5"/>
      <c r="BM152" s="14"/>
      <c r="BN152" s="14"/>
      <c r="BO152" s="14"/>
      <c r="BP152" s="14"/>
      <c r="BQ152" s="14"/>
      <c r="BR152" s="14"/>
      <c r="BS152" s="14"/>
      <c r="BT152" s="14"/>
      <c r="BU152" s="14"/>
      <c r="BV152" s="14"/>
      <c r="BW152" s="14"/>
      <c r="BX152" s="14"/>
      <c r="BY152" s="14"/>
      <c r="BZ152" s="14"/>
    </row>
    <row r="153" spans="1:78" ht="15.75" x14ac:dyDescent="0.25">
      <c r="A153" s="14"/>
      <c r="B153" s="71"/>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5"/>
      <c r="BM153" s="14"/>
      <c r="BN153" s="14"/>
      <c r="BO153" s="14"/>
      <c r="BP153" s="14"/>
      <c r="BQ153" s="14"/>
      <c r="BR153" s="14"/>
      <c r="BS153" s="14"/>
      <c r="BT153" s="14"/>
      <c r="BU153" s="14"/>
      <c r="BV153" s="14"/>
      <c r="BW153" s="14"/>
      <c r="BX153" s="14"/>
      <c r="BY153" s="14"/>
      <c r="BZ153" s="14"/>
    </row>
    <row r="154" spans="1:78" ht="15.75" x14ac:dyDescent="0.25">
      <c r="A154" s="14"/>
      <c r="B154" s="71"/>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5"/>
      <c r="BM154" s="14"/>
      <c r="BN154" s="14"/>
      <c r="BO154" s="14"/>
      <c r="BP154" s="14"/>
      <c r="BQ154" s="14"/>
      <c r="BR154" s="14"/>
      <c r="BS154" s="14"/>
      <c r="BT154" s="14"/>
      <c r="BU154" s="14"/>
      <c r="BV154" s="14"/>
      <c r="BW154" s="14"/>
      <c r="BX154" s="14"/>
      <c r="BY154" s="14"/>
      <c r="BZ154" s="14"/>
    </row>
    <row r="155" spans="1:78" ht="15.75" x14ac:dyDescent="0.25">
      <c r="A155" s="14"/>
      <c r="B155" s="71"/>
      <c r="C155" s="121"/>
      <c r="D155" s="121"/>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5"/>
      <c r="BM155" s="14"/>
      <c r="BN155" s="14"/>
      <c r="BO155" s="14"/>
      <c r="BP155" s="14"/>
      <c r="BQ155" s="14"/>
      <c r="BR155" s="14"/>
      <c r="BS155" s="14"/>
      <c r="BT155" s="14"/>
      <c r="BU155" s="14"/>
      <c r="BV155" s="14"/>
      <c r="BW155" s="14"/>
      <c r="BX155" s="14"/>
      <c r="BY155" s="14"/>
      <c r="BZ155" s="14"/>
    </row>
    <row r="156" spans="1:78" ht="15.75" x14ac:dyDescent="0.25">
      <c r="A156" s="14"/>
      <c r="B156" s="71"/>
      <c r="C156" s="121"/>
      <c r="D156" s="121"/>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5"/>
      <c r="BM156" s="14"/>
      <c r="BN156" s="14"/>
      <c r="BO156" s="14"/>
      <c r="BP156" s="14"/>
      <c r="BQ156" s="14"/>
      <c r="BR156" s="14"/>
      <c r="BS156" s="14"/>
      <c r="BT156" s="14"/>
      <c r="BU156" s="14"/>
      <c r="BV156" s="14"/>
      <c r="BW156" s="14"/>
      <c r="BX156" s="14"/>
      <c r="BY156" s="14"/>
      <c r="BZ156" s="14"/>
    </row>
    <row r="157" spans="1:78" ht="15.75" x14ac:dyDescent="0.25">
      <c r="A157" s="14"/>
      <c r="B157" s="71"/>
      <c r="C157" s="14"/>
      <c r="D157" s="121"/>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5"/>
      <c r="BM157" s="14"/>
      <c r="BN157" s="14"/>
      <c r="BO157" s="14"/>
      <c r="BP157" s="14"/>
      <c r="BQ157" s="14"/>
      <c r="BR157" s="14"/>
      <c r="BS157" s="14"/>
      <c r="BT157" s="14"/>
      <c r="BU157" s="14"/>
      <c r="BV157" s="14"/>
      <c r="BW157" s="14"/>
      <c r="BX157" s="14"/>
      <c r="BY157" s="14"/>
      <c r="BZ157" s="14"/>
    </row>
    <row r="158" spans="1:78" ht="15.75" x14ac:dyDescent="0.25">
      <c r="A158" s="14"/>
      <c r="B158" s="71"/>
      <c r="C158" s="14"/>
      <c r="D158" s="121"/>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5"/>
      <c r="BM158" s="14"/>
      <c r="BN158" s="14"/>
      <c r="BO158" s="14"/>
      <c r="BP158" s="14"/>
      <c r="BQ158" s="14"/>
      <c r="BR158" s="14"/>
      <c r="BS158" s="14"/>
      <c r="BT158" s="14"/>
      <c r="BU158" s="14"/>
      <c r="BV158" s="14"/>
      <c r="BW158" s="14"/>
      <c r="BX158" s="14"/>
      <c r="BY158" s="14"/>
      <c r="BZ158" s="14"/>
    </row>
    <row r="159" spans="1:78" ht="15.75" x14ac:dyDescent="0.25">
      <c r="A159" s="15"/>
      <c r="B159" s="72"/>
      <c r="C159" s="14"/>
      <c r="D159" s="14"/>
      <c r="E159" s="15"/>
      <c r="F159" s="15"/>
      <c r="G159" s="15"/>
      <c r="H159" s="15"/>
      <c r="I159" s="15"/>
      <c r="J159" s="15"/>
      <c r="K159" s="15"/>
      <c r="L159" s="15"/>
      <c r="M159" s="48"/>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M159" s="15"/>
      <c r="BN159" s="15"/>
      <c r="BO159" s="15"/>
      <c r="BP159" s="15"/>
      <c r="BQ159" s="15"/>
      <c r="BR159" s="15"/>
      <c r="BS159" s="15"/>
      <c r="BT159" s="15"/>
      <c r="BU159" s="15"/>
      <c r="BV159" s="15"/>
      <c r="BW159" s="15"/>
      <c r="BX159" s="15"/>
      <c r="BY159" s="15"/>
      <c r="BZ159" s="15"/>
    </row>
    <row r="160" spans="1:78" ht="15.75" x14ac:dyDescent="0.25">
      <c r="A160" s="14"/>
      <c r="B160" s="71"/>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5"/>
      <c r="BG160" s="15"/>
      <c r="BH160" s="15"/>
      <c r="BI160" s="15"/>
      <c r="BJ160" s="15"/>
      <c r="BM160" s="14"/>
      <c r="BN160" s="14"/>
      <c r="BO160" s="14"/>
      <c r="BP160" s="14"/>
      <c r="BQ160" s="14"/>
      <c r="BR160" s="14"/>
      <c r="BS160" s="14"/>
      <c r="BT160" s="14"/>
      <c r="BU160" s="14"/>
      <c r="BV160" s="14"/>
      <c r="BW160" s="14"/>
      <c r="BX160" s="14"/>
      <c r="BY160" s="15"/>
      <c r="BZ160" s="15"/>
    </row>
    <row r="161" spans="1:78" ht="15.75" x14ac:dyDescent="0.25">
      <c r="A161" s="14"/>
      <c r="B161" s="71"/>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5"/>
      <c r="BM161" s="14"/>
      <c r="BN161" s="14"/>
      <c r="BO161" s="14"/>
      <c r="BP161" s="14"/>
      <c r="BQ161" s="14"/>
      <c r="BR161" s="14"/>
      <c r="BS161" s="14"/>
      <c r="BT161" s="14"/>
      <c r="BU161" s="14"/>
      <c r="BV161" s="14"/>
      <c r="BW161" s="14"/>
      <c r="BX161" s="14"/>
      <c r="BY161" s="14"/>
      <c r="BZ161" s="14"/>
    </row>
    <row r="162" spans="1:78" ht="15.75" x14ac:dyDescent="0.25">
      <c r="A162" s="14"/>
      <c r="B162" s="71"/>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5"/>
      <c r="BM162" s="14"/>
      <c r="BN162" s="14"/>
      <c r="BO162" s="14"/>
      <c r="BP162" s="14"/>
      <c r="BQ162" s="14"/>
      <c r="BR162" s="14"/>
      <c r="BS162" s="14"/>
      <c r="BT162" s="14"/>
      <c r="BU162" s="14"/>
      <c r="BV162" s="14"/>
      <c r="BW162" s="14"/>
      <c r="BX162" s="14"/>
      <c r="BY162" s="14"/>
      <c r="BZ162" s="14"/>
    </row>
    <row r="163" spans="1:78" ht="15.75" x14ac:dyDescent="0.25">
      <c r="A163" s="14"/>
      <c r="B163" s="71"/>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5"/>
      <c r="BM163" s="14"/>
      <c r="BN163" s="14"/>
      <c r="BO163" s="14"/>
      <c r="BP163" s="14"/>
      <c r="BQ163" s="14"/>
      <c r="BR163" s="14"/>
      <c r="BS163" s="14"/>
      <c r="BT163" s="14"/>
      <c r="BU163" s="14"/>
      <c r="BV163" s="14"/>
      <c r="BW163" s="14"/>
      <c r="BX163" s="14"/>
      <c r="BY163" s="14"/>
      <c r="BZ163" s="14"/>
    </row>
    <row r="164" spans="1:78" ht="15.75" x14ac:dyDescent="0.25">
      <c r="A164" s="14"/>
      <c r="B164" s="71"/>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5"/>
      <c r="BM164" s="14"/>
      <c r="BN164" s="14"/>
      <c r="BO164" s="14"/>
      <c r="BP164" s="14"/>
      <c r="BQ164" s="14"/>
      <c r="BR164" s="14"/>
      <c r="BS164" s="14"/>
      <c r="BT164" s="14"/>
      <c r="BU164" s="14"/>
      <c r="BV164" s="14"/>
      <c r="BW164" s="14"/>
      <c r="BX164" s="14"/>
      <c r="BY164" s="14"/>
      <c r="BZ164" s="14"/>
    </row>
    <row r="165" spans="1:78" ht="15.75" x14ac:dyDescent="0.25">
      <c r="A165" s="14"/>
      <c r="B165" s="71"/>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5"/>
      <c r="BM165" s="14"/>
      <c r="BN165" s="14"/>
      <c r="BO165" s="14"/>
      <c r="BP165" s="14"/>
      <c r="BQ165" s="14"/>
      <c r="BR165" s="14"/>
      <c r="BS165" s="14"/>
      <c r="BT165" s="14"/>
      <c r="BU165" s="14"/>
      <c r="BV165" s="14"/>
      <c r="BW165" s="14"/>
      <c r="BX165" s="14"/>
      <c r="BY165" s="14"/>
      <c r="BZ165" s="14"/>
    </row>
    <row r="166" spans="1:78" ht="15.75" x14ac:dyDescent="0.25">
      <c r="A166" s="14"/>
      <c r="B166" s="71"/>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5"/>
      <c r="BM166" s="14"/>
      <c r="BN166" s="14"/>
      <c r="BO166" s="14"/>
      <c r="BP166" s="14"/>
      <c r="BQ166" s="14"/>
      <c r="BR166" s="14"/>
      <c r="BS166" s="14"/>
      <c r="BT166" s="14"/>
      <c r="BU166" s="14"/>
      <c r="BV166" s="14"/>
      <c r="BW166" s="14"/>
      <c r="BX166" s="14"/>
      <c r="BY166" s="14"/>
      <c r="BZ166" s="14"/>
    </row>
    <row r="167" spans="1:78" ht="15.75" x14ac:dyDescent="0.25">
      <c r="A167" s="14"/>
      <c r="B167" s="71"/>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5"/>
      <c r="BM167" s="14"/>
      <c r="BN167" s="14"/>
      <c r="BO167" s="14"/>
      <c r="BP167" s="14"/>
      <c r="BQ167" s="14"/>
      <c r="BR167" s="14"/>
      <c r="BS167" s="14"/>
      <c r="BT167" s="14"/>
      <c r="BU167" s="14"/>
      <c r="BV167" s="14"/>
      <c r="BW167" s="14"/>
      <c r="BX167" s="14"/>
      <c r="BY167" s="14"/>
      <c r="BZ167" s="14"/>
    </row>
    <row r="168" spans="1:78" ht="15.75" x14ac:dyDescent="0.25">
      <c r="A168" s="14"/>
      <c r="B168" s="71"/>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5"/>
      <c r="BM168" s="14"/>
      <c r="BN168" s="14"/>
      <c r="BO168" s="14"/>
      <c r="BP168" s="14"/>
      <c r="BQ168" s="14"/>
      <c r="BR168" s="14"/>
      <c r="BS168" s="14"/>
      <c r="BT168" s="14"/>
      <c r="BU168" s="14"/>
      <c r="BV168" s="14"/>
      <c r="BW168" s="14"/>
      <c r="BX168" s="14"/>
      <c r="BY168" s="14"/>
      <c r="BZ168" s="14"/>
    </row>
    <row r="169" spans="1:78" ht="15.75" x14ac:dyDescent="0.25">
      <c r="A169" s="14"/>
      <c r="B169" s="71"/>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5"/>
      <c r="BM169" s="14"/>
      <c r="BN169" s="14"/>
      <c r="BO169" s="14"/>
      <c r="BP169" s="14"/>
      <c r="BQ169" s="14"/>
      <c r="BR169" s="14"/>
      <c r="BS169" s="14"/>
      <c r="BT169" s="14"/>
      <c r="BU169" s="14"/>
      <c r="BV169" s="14"/>
      <c r="BW169" s="14"/>
      <c r="BX169" s="14"/>
      <c r="BY169" s="14"/>
      <c r="BZ169" s="14"/>
    </row>
    <row r="170" spans="1:78" ht="15.75" x14ac:dyDescent="0.25">
      <c r="A170" s="14"/>
      <c r="B170" s="71"/>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5"/>
      <c r="BM170" s="14"/>
      <c r="BN170" s="14"/>
      <c r="BO170" s="14"/>
      <c r="BP170" s="14"/>
      <c r="BQ170" s="14"/>
      <c r="BR170" s="14"/>
      <c r="BS170" s="14"/>
      <c r="BT170" s="14"/>
      <c r="BU170" s="14"/>
      <c r="BV170" s="14"/>
      <c r="BW170" s="14"/>
      <c r="BX170" s="14"/>
      <c r="BY170" s="14"/>
      <c r="BZ170" s="14"/>
    </row>
    <row r="171" spans="1:78" ht="15.75" x14ac:dyDescent="0.25">
      <c r="A171" s="14"/>
      <c r="B171" s="71"/>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5"/>
      <c r="BM171" s="14"/>
      <c r="BN171" s="14"/>
      <c r="BO171" s="14"/>
      <c r="BP171" s="14"/>
      <c r="BQ171" s="14"/>
      <c r="BR171" s="14"/>
      <c r="BS171" s="14"/>
      <c r="BT171" s="14"/>
      <c r="BU171" s="14"/>
      <c r="BV171" s="14"/>
      <c r="BW171" s="14"/>
      <c r="BX171" s="14"/>
      <c r="BY171" s="14"/>
      <c r="BZ171" s="14"/>
    </row>
    <row r="172" spans="1:78" ht="15.75" x14ac:dyDescent="0.25">
      <c r="A172" s="14"/>
      <c r="B172" s="71"/>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5"/>
      <c r="BM172" s="14"/>
      <c r="BN172" s="14"/>
      <c r="BO172" s="14"/>
      <c r="BP172" s="14"/>
      <c r="BQ172" s="14"/>
      <c r="BR172" s="14"/>
      <c r="BS172" s="14"/>
      <c r="BT172" s="14"/>
      <c r="BU172" s="14"/>
      <c r="BV172" s="14"/>
      <c r="BW172" s="14"/>
      <c r="BX172" s="14"/>
      <c r="BY172" s="14"/>
      <c r="BZ172" s="14"/>
    </row>
    <row r="173" spans="1:78" ht="15.75" x14ac:dyDescent="0.25">
      <c r="A173" s="14"/>
      <c r="B173" s="71"/>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5"/>
      <c r="BM173" s="14"/>
      <c r="BN173" s="14"/>
      <c r="BO173" s="14"/>
      <c r="BP173" s="14"/>
      <c r="BQ173" s="14"/>
      <c r="BR173" s="14"/>
      <c r="BS173" s="14"/>
      <c r="BT173" s="14"/>
      <c r="BU173" s="14"/>
      <c r="BV173" s="14"/>
      <c r="BW173" s="14"/>
      <c r="BX173" s="14"/>
      <c r="BY173" s="14"/>
      <c r="BZ173" s="14"/>
    </row>
    <row r="174" spans="1:78" ht="15.75" x14ac:dyDescent="0.25">
      <c r="A174" s="14"/>
      <c r="B174" s="71"/>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5"/>
      <c r="BM174" s="14"/>
      <c r="BN174" s="14"/>
      <c r="BO174" s="14"/>
      <c r="BP174" s="14"/>
      <c r="BQ174" s="14"/>
      <c r="BR174" s="14"/>
      <c r="BS174" s="14"/>
      <c r="BT174" s="14"/>
      <c r="BU174" s="14"/>
      <c r="BV174" s="14"/>
      <c r="BW174" s="14"/>
      <c r="BX174" s="14"/>
      <c r="BY174" s="14"/>
      <c r="BZ174" s="14"/>
    </row>
    <row r="175" spans="1:78" ht="15.75" x14ac:dyDescent="0.25">
      <c r="A175" s="14"/>
      <c r="B175" s="71"/>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5"/>
      <c r="BM175" s="14"/>
      <c r="BN175" s="14"/>
      <c r="BO175" s="14"/>
      <c r="BP175" s="14"/>
      <c r="BQ175" s="14"/>
      <c r="BR175" s="14"/>
      <c r="BS175" s="14"/>
      <c r="BT175" s="14"/>
      <c r="BU175" s="14"/>
      <c r="BV175" s="14"/>
      <c r="BW175" s="14"/>
      <c r="BX175" s="14"/>
      <c r="BY175" s="14"/>
      <c r="BZ175" s="14"/>
    </row>
    <row r="176" spans="1:78" ht="15.75" x14ac:dyDescent="0.25">
      <c r="A176" s="14"/>
      <c r="B176" s="71"/>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5"/>
      <c r="BM176" s="14"/>
      <c r="BN176" s="14"/>
      <c r="BO176" s="14"/>
      <c r="BP176" s="14"/>
      <c r="BQ176" s="14"/>
      <c r="BR176" s="14"/>
      <c r="BS176" s="14"/>
      <c r="BT176" s="14"/>
      <c r="BU176" s="14"/>
      <c r="BV176" s="14"/>
      <c r="BW176" s="14"/>
      <c r="BX176" s="14"/>
      <c r="BY176" s="14"/>
      <c r="BZ176" s="14"/>
    </row>
    <row r="177" spans="1:78" ht="15.75" x14ac:dyDescent="0.25">
      <c r="A177" s="14"/>
      <c r="B177" s="71"/>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5"/>
      <c r="BM177" s="14"/>
      <c r="BN177" s="14"/>
      <c r="BO177" s="14"/>
      <c r="BP177" s="14"/>
      <c r="BQ177" s="14"/>
      <c r="BR177" s="14"/>
      <c r="BS177" s="14"/>
      <c r="BT177" s="14"/>
      <c r="BU177" s="14"/>
      <c r="BV177" s="14"/>
      <c r="BW177" s="14"/>
      <c r="BX177" s="14"/>
      <c r="BY177" s="14"/>
      <c r="BZ177" s="14"/>
    </row>
    <row r="178" spans="1:78" ht="15.75" x14ac:dyDescent="0.25">
      <c r="A178" s="14"/>
      <c r="B178" s="71"/>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5"/>
      <c r="BM178" s="14"/>
      <c r="BN178" s="14"/>
      <c r="BO178" s="14"/>
      <c r="BP178" s="14"/>
      <c r="BQ178" s="14"/>
      <c r="BR178" s="14"/>
      <c r="BS178" s="14"/>
      <c r="BT178" s="14"/>
      <c r="BU178" s="14"/>
      <c r="BV178" s="14"/>
      <c r="BW178" s="14"/>
      <c r="BX178" s="14"/>
      <c r="BY178" s="14"/>
      <c r="BZ178" s="14"/>
    </row>
    <row r="179" spans="1:78" ht="15.75" x14ac:dyDescent="0.25">
      <c r="A179" s="14"/>
      <c r="B179" s="71"/>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5"/>
      <c r="BM179" s="14"/>
      <c r="BN179" s="14"/>
      <c r="BO179" s="14"/>
      <c r="BP179" s="14"/>
      <c r="BQ179" s="14"/>
      <c r="BR179" s="14"/>
      <c r="BS179" s="14"/>
      <c r="BT179" s="14"/>
      <c r="BU179" s="14"/>
      <c r="BV179" s="14"/>
      <c r="BW179" s="14"/>
      <c r="BX179" s="14"/>
      <c r="BY179" s="14"/>
      <c r="BZ179" s="14"/>
    </row>
    <row r="180" spans="1:78" ht="15.75" x14ac:dyDescent="0.25">
      <c r="A180" s="14"/>
      <c r="B180" s="71"/>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5"/>
      <c r="BM180" s="14"/>
      <c r="BN180" s="14"/>
      <c r="BO180" s="14"/>
      <c r="BP180" s="14"/>
      <c r="BQ180" s="14"/>
      <c r="BR180" s="14"/>
      <c r="BS180" s="14"/>
      <c r="BT180" s="14"/>
      <c r="BU180" s="14"/>
      <c r="BV180" s="14"/>
      <c r="BW180" s="14"/>
      <c r="BX180" s="14"/>
      <c r="BY180" s="14"/>
      <c r="BZ180" s="14"/>
    </row>
    <row r="181" spans="1:78" ht="15.75" x14ac:dyDescent="0.25">
      <c r="A181" s="14"/>
      <c r="B181" s="71"/>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5"/>
      <c r="BM181" s="14"/>
      <c r="BN181" s="14"/>
      <c r="BO181" s="14"/>
      <c r="BP181" s="14"/>
      <c r="BQ181" s="14"/>
      <c r="BR181" s="14"/>
      <c r="BS181" s="14"/>
      <c r="BT181" s="14"/>
      <c r="BU181" s="14"/>
      <c r="BV181" s="14"/>
      <c r="BW181" s="14"/>
      <c r="BX181" s="14"/>
      <c r="BY181" s="14"/>
      <c r="BZ181" s="14"/>
    </row>
    <row r="182" spans="1:78" ht="15.75" x14ac:dyDescent="0.25">
      <c r="A182" s="14"/>
      <c r="B182" s="71"/>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5"/>
      <c r="BM182" s="14"/>
      <c r="BN182" s="14"/>
      <c r="BO182" s="14"/>
      <c r="BP182" s="14"/>
      <c r="BQ182" s="14"/>
      <c r="BR182" s="14"/>
      <c r="BS182" s="14"/>
      <c r="BT182" s="14"/>
      <c r="BU182" s="14"/>
      <c r="BV182" s="14"/>
      <c r="BW182" s="14"/>
      <c r="BX182" s="14"/>
      <c r="BY182" s="14"/>
      <c r="BZ182" s="14"/>
    </row>
    <row r="183" spans="1:78" ht="15.75" x14ac:dyDescent="0.25">
      <c r="A183" s="14"/>
      <c r="B183" s="71"/>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5"/>
      <c r="BM183" s="14"/>
      <c r="BN183" s="14"/>
      <c r="BO183" s="14"/>
      <c r="BP183" s="14"/>
      <c r="BQ183" s="14"/>
      <c r="BR183" s="14"/>
      <c r="BS183" s="14"/>
      <c r="BT183" s="14"/>
      <c r="BU183" s="14"/>
      <c r="BV183" s="14"/>
      <c r="BW183" s="14"/>
      <c r="BX183" s="14"/>
      <c r="BY183" s="14"/>
      <c r="BZ183" s="14"/>
    </row>
    <row r="184" spans="1:78" ht="15.75" x14ac:dyDescent="0.25">
      <c r="A184" s="14"/>
      <c r="B184" s="71"/>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5"/>
      <c r="BM184" s="14"/>
      <c r="BN184" s="14"/>
      <c r="BO184" s="14"/>
      <c r="BP184" s="14"/>
      <c r="BQ184" s="14"/>
      <c r="BR184" s="14"/>
      <c r="BS184" s="14"/>
      <c r="BT184" s="14"/>
      <c r="BU184" s="14"/>
      <c r="BV184" s="14"/>
      <c r="BW184" s="14"/>
      <c r="BX184" s="14"/>
      <c r="BY184" s="14"/>
      <c r="BZ184" s="14"/>
    </row>
    <row r="185" spans="1:78" ht="15.75" x14ac:dyDescent="0.25">
      <c r="A185" s="14"/>
      <c r="B185" s="71"/>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5"/>
      <c r="BM185" s="14"/>
      <c r="BN185" s="14"/>
      <c r="BO185" s="14"/>
      <c r="BP185" s="14"/>
      <c r="BQ185" s="14"/>
      <c r="BR185" s="14"/>
      <c r="BS185" s="14"/>
      <c r="BT185" s="14"/>
      <c r="BU185" s="14"/>
      <c r="BV185" s="14"/>
      <c r="BW185" s="14"/>
      <c r="BX185" s="14"/>
      <c r="BY185" s="14"/>
      <c r="BZ185" s="14"/>
    </row>
    <row r="186" spans="1:78" ht="15.75" x14ac:dyDescent="0.25">
      <c r="A186" s="14"/>
      <c r="B186" s="71"/>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5"/>
      <c r="BM186" s="14"/>
      <c r="BN186" s="14"/>
      <c r="BO186" s="14"/>
      <c r="BP186" s="14"/>
      <c r="BQ186" s="14"/>
      <c r="BR186" s="14"/>
      <c r="BS186" s="14"/>
      <c r="BT186" s="14"/>
      <c r="BU186" s="14"/>
      <c r="BV186" s="14"/>
      <c r="BW186" s="14"/>
      <c r="BX186" s="14"/>
      <c r="BY186" s="14"/>
      <c r="BZ186" s="14"/>
    </row>
    <row r="187" spans="1:78" ht="15.75" x14ac:dyDescent="0.25">
      <c r="A187" s="17"/>
      <c r="B187" s="71"/>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23"/>
      <c r="BM187" s="14"/>
      <c r="BN187" s="14"/>
      <c r="BO187" s="14"/>
      <c r="BP187" s="14"/>
      <c r="BQ187" s="14"/>
      <c r="BR187" s="14"/>
      <c r="BS187" s="14"/>
      <c r="BT187" s="14"/>
      <c r="BU187" s="14"/>
      <c r="BV187" s="14"/>
      <c r="BW187" s="14"/>
      <c r="BX187" s="14"/>
      <c r="BY187" s="14"/>
      <c r="BZ187" s="14"/>
    </row>
    <row r="188" spans="1:78" ht="15.75" x14ac:dyDescent="0.25">
      <c r="A188" s="14"/>
      <c r="B188" s="71"/>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5"/>
      <c r="BM188" s="14"/>
      <c r="BN188" s="14"/>
      <c r="BO188" s="14"/>
      <c r="BP188" s="14"/>
      <c r="BQ188" s="14"/>
      <c r="BR188" s="14"/>
      <c r="BS188" s="14"/>
      <c r="BT188" s="14"/>
      <c r="BU188" s="14"/>
      <c r="BV188" s="14"/>
      <c r="BW188" s="14"/>
      <c r="BX188" s="14"/>
      <c r="BY188" s="14"/>
      <c r="BZ188" s="14"/>
    </row>
    <row r="189" spans="1:78" ht="15.75" x14ac:dyDescent="0.25">
      <c r="A189" s="14"/>
      <c r="B189" s="71"/>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5"/>
      <c r="BM189" s="14"/>
      <c r="BN189" s="14"/>
      <c r="BO189" s="14"/>
      <c r="BP189" s="14"/>
      <c r="BQ189" s="14"/>
      <c r="BR189" s="14"/>
      <c r="BS189" s="14"/>
      <c r="BT189" s="14"/>
      <c r="BU189" s="14"/>
      <c r="BV189" s="14"/>
      <c r="BW189" s="14"/>
      <c r="BX189" s="14"/>
      <c r="BY189" s="14"/>
      <c r="BZ189" s="14"/>
    </row>
    <row r="190" spans="1:78" ht="15.75" x14ac:dyDescent="0.25">
      <c r="A190" s="14"/>
      <c r="B190" s="71"/>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5"/>
      <c r="BM190" s="14"/>
      <c r="BN190" s="14"/>
      <c r="BO190" s="14"/>
      <c r="BP190" s="14"/>
      <c r="BQ190" s="14"/>
      <c r="BR190" s="14"/>
      <c r="BS190" s="14"/>
      <c r="BT190" s="14"/>
      <c r="BU190" s="14"/>
      <c r="BV190" s="14"/>
      <c r="BW190" s="14"/>
      <c r="BX190" s="14"/>
      <c r="BY190" s="14"/>
      <c r="BZ190" s="14"/>
    </row>
    <row r="191" spans="1:78" ht="15.75" x14ac:dyDescent="0.25">
      <c r="A191" s="14"/>
      <c r="B191" s="71"/>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5"/>
      <c r="BM191" s="14"/>
      <c r="BN191" s="14"/>
      <c r="BO191" s="14"/>
      <c r="BP191" s="14"/>
      <c r="BQ191" s="14"/>
      <c r="BR191" s="14"/>
      <c r="BS191" s="14"/>
      <c r="BT191" s="14"/>
      <c r="BU191" s="14"/>
      <c r="BV191" s="14"/>
      <c r="BW191" s="14"/>
      <c r="BX191" s="14"/>
      <c r="BY191" s="14"/>
      <c r="BZ191" s="14"/>
    </row>
    <row r="192" spans="1:78" ht="15.75" x14ac:dyDescent="0.25">
      <c r="A192" s="14"/>
      <c r="B192" s="71"/>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5"/>
      <c r="BM192" s="14"/>
      <c r="BN192" s="14"/>
      <c r="BO192" s="14"/>
      <c r="BP192" s="14"/>
      <c r="BQ192" s="14"/>
      <c r="BR192" s="14"/>
      <c r="BS192" s="14"/>
      <c r="BT192" s="14"/>
      <c r="BU192" s="14"/>
      <c r="BV192" s="14"/>
      <c r="BW192" s="14"/>
      <c r="BX192" s="14"/>
      <c r="BY192" s="14"/>
      <c r="BZ192" s="14"/>
    </row>
    <row r="193" spans="1:78" ht="15.75" x14ac:dyDescent="0.25">
      <c r="A193" s="14"/>
      <c r="B193" s="71"/>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5"/>
      <c r="BM193" s="14"/>
      <c r="BN193" s="14"/>
      <c r="BO193" s="14"/>
      <c r="BP193" s="14"/>
      <c r="BQ193" s="14"/>
      <c r="BR193" s="14"/>
      <c r="BS193" s="14"/>
      <c r="BT193" s="14"/>
      <c r="BU193" s="14"/>
      <c r="BV193" s="14"/>
      <c r="BW193" s="14"/>
      <c r="BX193" s="14"/>
      <c r="BY193" s="14"/>
      <c r="BZ193" s="14"/>
    </row>
    <row r="194" spans="1:78" ht="15.75" x14ac:dyDescent="0.25">
      <c r="A194" s="14"/>
      <c r="B194" s="71"/>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5"/>
      <c r="BM194" s="14"/>
      <c r="BN194" s="14"/>
      <c r="BO194" s="14"/>
      <c r="BP194" s="14"/>
      <c r="BQ194" s="14"/>
      <c r="BR194" s="14"/>
      <c r="BS194" s="14"/>
      <c r="BT194" s="14"/>
      <c r="BU194" s="14"/>
      <c r="BV194" s="14"/>
      <c r="BW194" s="14"/>
      <c r="BX194" s="14"/>
      <c r="BY194" s="14"/>
      <c r="BZ194" s="14"/>
    </row>
    <row r="195" spans="1:78" ht="15.75" x14ac:dyDescent="0.25">
      <c r="A195" s="17"/>
      <c r="B195" s="71"/>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23"/>
      <c r="BM195" s="14"/>
      <c r="BN195" s="14"/>
      <c r="BO195" s="14"/>
      <c r="BP195" s="14"/>
      <c r="BQ195" s="14"/>
      <c r="BR195" s="14"/>
      <c r="BS195" s="14"/>
      <c r="BT195" s="14"/>
      <c r="BU195" s="14"/>
      <c r="BV195" s="14"/>
      <c r="BW195" s="14"/>
      <c r="BX195" s="14"/>
      <c r="BY195" s="14"/>
      <c r="BZ195" s="14"/>
    </row>
    <row r="196" spans="1:78" ht="15.75" x14ac:dyDescent="0.25">
      <c r="A196" s="17"/>
      <c r="B196" s="71"/>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23"/>
      <c r="BM196" s="14"/>
      <c r="BN196" s="14"/>
      <c r="BO196" s="14"/>
      <c r="BP196" s="14"/>
      <c r="BQ196" s="14"/>
      <c r="BR196" s="14"/>
      <c r="BS196" s="14"/>
      <c r="BT196" s="14"/>
      <c r="BU196" s="14"/>
      <c r="BV196" s="14"/>
      <c r="BW196" s="14"/>
      <c r="BX196" s="14"/>
      <c r="BY196" s="14"/>
      <c r="BZ196" s="14"/>
    </row>
    <row r="197" spans="1:78" ht="15.75" x14ac:dyDescent="0.25">
      <c r="A197" s="17"/>
      <c r="B197" s="71"/>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23"/>
      <c r="BM197" s="14"/>
      <c r="BN197" s="14"/>
      <c r="BO197" s="14"/>
      <c r="BP197" s="14"/>
      <c r="BQ197" s="14"/>
      <c r="BR197" s="14"/>
      <c r="BS197" s="14"/>
      <c r="BT197" s="14"/>
      <c r="BU197" s="14"/>
      <c r="BV197" s="14"/>
      <c r="BW197" s="14"/>
      <c r="BX197" s="14"/>
      <c r="BY197" s="14"/>
      <c r="BZ197" s="14"/>
    </row>
    <row r="198" spans="1:78" ht="15.75" x14ac:dyDescent="0.25">
      <c r="A198" s="17"/>
      <c r="B198" s="71"/>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23"/>
      <c r="BM198" s="14"/>
      <c r="BN198" s="14"/>
      <c r="BO198" s="14"/>
      <c r="BP198" s="14"/>
      <c r="BQ198" s="14"/>
      <c r="BR198" s="14"/>
      <c r="BS198" s="14"/>
      <c r="BT198" s="14"/>
      <c r="BU198" s="14"/>
      <c r="BV198" s="14"/>
      <c r="BW198" s="14"/>
      <c r="BX198" s="14"/>
      <c r="BY198" s="14"/>
      <c r="BZ198" s="14"/>
    </row>
    <row r="199" spans="1:78" ht="15.75" x14ac:dyDescent="0.25">
      <c r="A199" s="17"/>
      <c r="B199" s="71"/>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23"/>
      <c r="BM199" s="14"/>
      <c r="BN199" s="14"/>
      <c r="BO199" s="14"/>
      <c r="BP199" s="14"/>
      <c r="BQ199" s="14"/>
      <c r="BR199" s="14"/>
      <c r="BS199" s="14"/>
      <c r="BT199" s="14"/>
      <c r="BU199" s="14"/>
      <c r="BV199" s="14"/>
      <c r="BW199" s="14"/>
      <c r="BX199" s="14"/>
      <c r="BY199" s="14"/>
      <c r="BZ199" s="14"/>
    </row>
    <row r="200" spans="1:78" ht="15.75" x14ac:dyDescent="0.25">
      <c r="A200" s="17"/>
      <c r="B200" s="71"/>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23"/>
      <c r="BM200" s="14"/>
      <c r="BN200" s="14"/>
      <c r="BO200" s="14"/>
      <c r="BP200" s="14"/>
      <c r="BQ200" s="14"/>
      <c r="BR200" s="14"/>
      <c r="BS200" s="14"/>
      <c r="BT200" s="14"/>
      <c r="BU200" s="14"/>
      <c r="BV200" s="14"/>
      <c r="BW200" s="14"/>
      <c r="BX200" s="14"/>
      <c r="BY200" s="14"/>
      <c r="BZ200" s="14"/>
    </row>
    <row r="201" spans="1:78" ht="15.75" x14ac:dyDescent="0.25">
      <c r="A201" s="17"/>
      <c r="B201" s="71"/>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23"/>
      <c r="BM201" s="14"/>
      <c r="BN201" s="14"/>
      <c r="BO201" s="14"/>
      <c r="BP201" s="14"/>
      <c r="BQ201" s="14"/>
      <c r="BR201" s="14"/>
      <c r="BS201" s="14"/>
      <c r="BT201" s="14"/>
      <c r="BU201" s="14"/>
      <c r="BV201" s="14"/>
      <c r="BW201" s="14"/>
      <c r="BX201" s="14"/>
      <c r="BY201" s="14"/>
      <c r="BZ201" s="14"/>
    </row>
    <row r="202" spans="1:78" ht="15.75" x14ac:dyDescent="0.25">
      <c r="A202" s="17"/>
      <c r="B202" s="73"/>
      <c r="C202" s="49"/>
      <c r="D202" s="119"/>
      <c r="E202" s="119"/>
      <c r="F202" s="49"/>
      <c r="G202" s="49"/>
      <c r="H202" s="50"/>
      <c r="I202" s="49"/>
      <c r="J202" s="49"/>
      <c r="K202" s="49"/>
      <c r="L202" s="49"/>
      <c r="M202" s="49"/>
      <c r="N202" s="49"/>
      <c r="O202" s="49"/>
      <c r="P202" s="119"/>
      <c r="Q202" s="49"/>
      <c r="R202" s="119"/>
      <c r="S202" s="49"/>
      <c r="T202" s="119"/>
      <c r="U202" s="49"/>
      <c r="V202" s="49"/>
      <c r="W202" s="49"/>
      <c r="X202" s="49"/>
      <c r="Y202" s="49"/>
      <c r="Z202" s="51"/>
      <c r="AA202" s="123"/>
      <c r="AB202" s="51"/>
      <c r="AC202" s="123"/>
      <c r="AD202" s="51"/>
      <c r="AE202" s="123"/>
      <c r="AF202" s="49"/>
      <c r="AG202" s="49"/>
      <c r="AH202" s="52"/>
      <c r="AI202" s="49"/>
      <c r="AJ202" s="52"/>
      <c r="AK202" s="53"/>
      <c r="AL202" s="125"/>
      <c r="AM202" s="53"/>
      <c r="AN202" s="125"/>
      <c r="AO202" s="53"/>
      <c r="AP202" s="125"/>
      <c r="AQ202" s="49"/>
      <c r="AR202" s="49"/>
      <c r="AS202" s="52"/>
      <c r="AT202" s="49"/>
      <c r="AU202" s="52"/>
      <c r="AV202" s="53"/>
      <c r="AW202" s="125"/>
      <c r="AX202" s="53"/>
      <c r="AY202" s="125"/>
      <c r="AZ202" s="53"/>
      <c r="BA202" s="125"/>
      <c r="BB202" s="49"/>
      <c r="BC202" s="49"/>
      <c r="BD202" s="52"/>
      <c r="BE202" s="49"/>
      <c r="BF202" s="52"/>
      <c r="BG202" s="52"/>
      <c r="BH202" s="52"/>
      <c r="BI202" s="54"/>
      <c r="BJ202" s="23"/>
      <c r="BM202" s="49"/>
      <c r="BN202" s="49"/>
      <c r="BO202" s="49"/>
      <c r="BP202" s="49"/>
      <c r="BQ202" s="49"/>
      <c r="BR202" s="49"/>
      <c r="BS202" s="49"/>
      <c r="BT202" s="49"/>
      <c r="BU202" s="49"/>
      <c r="BV202" s="49"/>
      <c r="BW202" s="49"/>
      <c r="BX202" s="49"/>
      <c r="BY202" s="52"/>
      <c r="BZ202" s="52"/>
    </row>
    <row r="203" spans="1:78" ht="15.75" x14ac:dyDescent="0.25">
      <c r="A203" s="17"/>
      <c r="B203" s="73"/>
      <c r="C203" s="49"/>
      <c r="D203" s="119"/>
      <c r="E203" s="119"/>
      <c r="F203" s="49"/>
      <c r="G203" s="17"/>
      <c r="H203" s="17"/>
      <c r="I203" s="17"/>
      <c r="J203" s="17"/>
      <c r="K203" s="17"/>
      <c r="L203" s="17"/>
      <c r="M203" s="17"/>
      <c r="N203" s="17"/>
      <c r="O203" s="17"/>
      <c r="P203" s="120"/>
      <c r="Q203" s="17"/>
      <c r="R203" s="120"/>
      <c r="S203" s="17"/>
      <c r="T203" s="120"/>
      <c r="U203" s="17"/>
      <c r="V203" s="17"/>
      <c r="W203" s="17"/>
      <c r="X203" s="17"/>
      <c r="Y203" s="17"/>
      <c r="Z203" s="55"/>
      <c r="AA203" s="124"/>
      <c r="AB203" s="55"/>
      <c r="AC203" s="124"/>
      <c r="AD203" s="55"/>
      <c r="AE203" s="124"/>
      <c r="AF203" s="17"/>
      <c r="AG203" s="17"/>
      <c r="AH203" s="17"/>
      <c r="AI203" s="17"/>
      <c r="AJ203" s="17"/>
      <c r="AK203" s="55"/>
      <c r="AL203" s="124"/>
      <c r="AM203" s="55"/>
      <c r="AN203" s="124"/>
      <c r="AO203" s="55"/>
      <c r="AP203" s="124"/>
      <c r="AQ203" s="17"/>
      <c r="AR203" s="17"/>
      <c r="AS203" s="52"/>
      <c r="AT203" s="17"/>
      <c r="AU203" s="52"/>
      <c r="AV203" s="53"/>
      <c r="AW203" s="125"/>
      <c r="AX203" s="53"/>
      <c r="AY203" s="125"/>
      <c r="AZ203" s="53"/>
      <c r="BA203" s="125"/>
      <c r="BB203" s="17"/>
      <c r="BC203" s="17"/>
      <c r="BD203" s="52"/>
      <c r="BE203" s="17"/>
      <c r="BF203" s="52"/>
      <c r="BG203" s="52"/>
      <c r="BH203" s="52"/>
      <c r="BI203" s="54"/>
      <c r="BJ203" s="23"/>
      <c r="BM203" s="17"/>
      <c r="BN203" s="17"/>
      <c r="BO203" s="17"/>
      <c r="BP203" s="17"/>
      <c r="BQ203" s="17"/>
      <c r="BR203" s="17"/>
      <c r="BS203" s="17"/>
      <c r="BT203" s="17"/>
      <c r="BU203" s="17"/>
      <c r="BV203" s="17"/>
      <c r="BW203" s="17"/>
      <c r="BX203" s="17"/>
      <c r="BY203" s="52"/>
      <c r="BZ203" s="52"/>
    </row>
    <row r="204" spans="1:78" ht="15.75" x14ac:dyDescent="0.25">
      <c r="A204" s="17"/>
      <c r="B204" s="73"/>
      <c r="C204" s="49"/>
      <c r="D204" s="119"/>
      <c r="E204" s="119"/>
      <c r="F204" s="49"/>
      <c r="G204" s="49"/>
      <c r="H204" s="50"/>
      <c r="I204" s="49"/>
      <c r="J204" s="49"/>
      <c r="K204" s="49"/>
      <c r="L204" s="49"/>
      <c r="M204" s="49"/>
      <c r="N204" s="49"/>
      <c r="O204" s="49"/>
      <c r="P204" s="119"/>
      <c r="Q204" s="49"/>
      <c r="R204" s="119"/>
      <c r="S204" s="49"/>
      <c r="T204" s="119"/>
      <c r="U204" s="49"/>
      <c r="V204" s="49"/>
      <c r="W204" s="49"/>
      <c r="X204" s="49"/>
      <c r="Y204" s="49"/>
      <c r="Z204" s="51"/>
      <c r="AA204" s="123"/>
      <c r="AB204" s="51"/>
      <c r="AC204" s="123"/>
      <c r="AD204" s="51"/>
      <c r="AE204" s="123"/>
      <c r="AF204" s="49"/>
      <c r="AG204" s="49"/>
      <c r="AH204" s="52"/>
      <c r="AI204" s="49"/>
      <c r="AJ204" s="52"/>
      <c r="AK204" s="53"/>
      <c r="AL204" s="125"/>
      <c r="AM204" s="53"/>
      <c r="AN204" s="125"/>
      <c r="AO204" s="53"/>
      <c r="AP204" s="125"/>
      <c r="AQ204" s="49"/>
      <c r="AR204" s="49"/>
      <c r="AS204" s="52"/>
      <c r="AT204" s="49"/>
      <c r="AU204" s="52"/>
      <c r="AV204" s="53"/>
      <c r="AW204" s="125"/>
      <c r="AX204" s="53"/>
      <c r="AY204" s="125"/>
      <c r="AZ204" s="53"/>
      <c r="BA204" s="125"/>
      <c r="BB204" s="49"/>
      <c r="BC204" s="49"/>
      <c r="BD204" s="52"/>
      <c r="BE204" s="49"/>
      <c r="BF204" s="52"/>
      <c r="BG204" s="52"/>
      <c r="BH204" s="52"/>
      <c r="BI204" s="54"/>
      <c r="BJ204" s="23"/>
      <c r="BM204" s="49"/>
      <c r="BN204" s="49"/>
      <c r="BO204" s="49"/>
      <c r="BP204" s="49"/>
      <c r="BQ204" s="49"/>
      <c r="BR204" s="49"/>
      <c r="BS204" s="49"/>
      <c r="BT204" s="49"/>
      <c r="BU204" s="49"/>
      <c r="BV204" s="49"/>
      <c r="BW204" s="49"/>
      <c r="BX204" s="49"/>
      <c r="BY204" s="52"/>
      <c r="BZ204" s="52"/>
    </row>
    <row r="205" spans="1:78" ht="15.75" x14ac:dyDescent="0.25">
      <c r="A205" s="17"/>
      <c r="B205" s="73"/>
      <c r="C205" s="49"/>
      <c r="D205" s="119"/>
      <c r="E205" s="119"/>
      <c r="F205" s="49"/>
      <c r="G205" s="49"/>
      <c r="H205" s="50"/>
      <c r="I205" s="49"/>
      <c r="J205" s="49"/>
      <c r="K205" s="49"/>
      <c r="L205" s="49"/>
      <c r="M205" s="49"/>
      <c r="N205" s="49"/>
      <c r="O205" s="49"/>
      <c r="P205" s="119"/>
      <c r="Q205" s="49"/>
      <c r="R205" s="119"/>
      <c r="S205" s="49"/>
      <c r="T205" s="119"/>
      <c r="U205" s="49"/>
      <c r="V205" s="49"/>
      <c r="W205" s="49"/>
      <c r="X205" s="49"/>
      <c r="Y205" s="49"/>
      <c r="Z205" s="51"/>
      <c r="AA205" s="123"/>
      <c r="AB205" s="51"/>
      <c r="AC205" s="123"/>
      <c r="AD205" s="51"/>
      <c r="AE205" s="123"/>
      <c r="AF205" s="49"/>
      <c r="AG205" s="49"/>
      <c r="AH205" s="52"/>
      <c r="AI205" s="49"/>
      <c r="AJ205" s="52"/>
      <c r="AK205" s="53"/>
      <c r="AL205" s="125"/>
      <c r="AM205" s="53"/>
      <c r="AN205" s="125"/>
      <c r="AO205" s="53"/>
      <c r="AP205" s="125"/>
      <c r="AQ205" s="49"/>
      <c r="AR205" s="49"/>
      <c r="AS205" s="52"/>
      <c r="AT205" s="49"/>
      <c r="AU205" s="52"/>
      <c r="AV205" s="53"/>
      <c r="AW205" s="125"/>
      <c r="AX205" s="53"/>
      <c r="AY205" s="125"/>
      <c r="AZ205" s="53"/>
      <c r="BA205" s="125"/>
      <c r="BB205" s="49"/>
      <c r="BC205" s="49"/>
      <c r="BD205" s="52"/>
      <c r="BE205" s="49"/>
      <c r="BF205" s="52"/>
      <c r="BG205" s="52"/>
      <c r="BH205" s="52"/>
      <c r="BI205" s="54"/>
      <c r="BJ205" s="23"/>
      <c r="BM205" s="49"/>
      <c r="BN205" s="49"/>
      <c r="BO205" s="49"/>
      <c r="BP205" s="49"/>
      <c r="BQ205" s="49"/>
      <c r="BR205" s="49"/>
      <c r="BS205" s="49"/>
      <c r="BT205" s="49"/>
      <c r="BU205" s="49"/>
      <c r="BV205" s="49"/>
      <c r="BW205" s="49"/>
      <c r="BX205" s="49"/>
      <c r="BY205" s="52"/>
      <c r="BZ205" s="52"/>
    </row>
    <row r="206" spans="1:78" ht="15.75" x14ac:dyDescent="0.25">
      <c r="A206" s="17"/>
      <c r="B206" s="73"/>
      <c r="C206" s="49"/>
      <c r="D206" s="119"/>
      <c r="E206" s="119"/>
      <c r="F206" s="49"/>
      <c r="G206" s="49"/>
      <c r="H206" s="50"/>
      <c r="I206" s="49"/>
      <c r="J206" s="49"/>
      <c r="K206" s="49"/>
      <c r="L206" s="49"/>
      <c r="M206" s="49"/>
      <c r="N206" s="49"/>
      <c r="O206" s="49"/>
      <c r="P206" s="119"/>
      <c r="Q206" s="49"/>
      <c r="R206" s="119"/>
      <c r="S206" s="49"/>
      <c r="T206" s="119"/>
      <c r="U206" s="49"/>
      <c r="V206" s="49"/>
      <c r="W206" s="49"/>
      <c r="X206" s="49"/>
      <c r="Y206" s="49"/>
      <c r="Z206" s="51"/>
      <c r="AA206" s="123"/>
      <c r="AB206" s="51"/>
      <c r="AC206" s="123"/>
      <c r="AD206" s="51"/>
      <c r="AE206" s="123"/>
      <c r="AF206" s="49"/>
      <c r="AG206" s="49"/>
      <c r="AH206" s="52"/>
      <c r="AI206" s="49"/>
      <c r="AJ206" s="52"/>
      <c r="AK206" s="53"/>
      <c r="AL206" s="125"/>
      <c r="AM206" s="53"/>
      <c r="AN206" s="125"/>
      <c r="AO206" s="53"/>
      <c r="AP206" s="125"/>
      <c r="AQ206" s="49"/>
      <c r="AR206" s="49"/>
      <c r="AS206" s="52"/>
      <c r="AT206" s="49"/>
      <c r="AU206" s="52"/>
      <c r="AV206" s="53"/>
      <c r="AW206" s="125"/>
      <c r="AX206" s="53"/>
      <c r="AY206" s="125"/>
      <c r="AZ206" s="53"/>
      <c r="BA206" s="125"/>
      <c r="BB206" s="49"/>
      <c r="BC206" s="49"/>
      <c r="BD206" s="52"/>
      <c r="BE206" s="49"/>
      <c r="BF206" s="52"/>
      <c r="BG206" s="52"/>
      <c r="BH206" s="52"/>
      <c r="BI206" s="54"/>
      <c r="BJ206" s="23"/>
      <c r="BM206" s="49"/>
      <c r="BN206" s="49"/>
      <c r="BO206" s="49"/>
      <c r="BP206" s="49"/>
      <c r="BQ206" s="49"/>
      <c r="BR206" s="49"/>
      <c r="BS206" s="49"/>
      <c r="BT206" s="49"/>
      <c r="BU206" s="49"/>
      <c r="BV206" s="49"/>
      <c r="BW206" s="49"/>
      <c r="BX206" s="49"/>
      <c r="BY206" s="52"/>
      <c r="BZ206" s="52"/>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4"/>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4"/>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4"/>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4"/>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row r="1018" spans="1:78" ht="15.75" x14ac:dyDescent="0.25">
      <c r="A1018" s="14"/>
      <c r="B1018" s="74"/>
      <c r="C1018" s="56"/>
      <c r="D1018" s="56"/>
      <c r="E1018" s="56"/>
      <c r="F1018" s="56"/>
      <c r="G1018" s="56"/>
      <c r="H1018" s="45"/>
      <c r="I1018" s="56"/>
      <c r="J1018" s="56"/>
      <c r="K1018" s="56"/>
      <c r="L1018" s="56"/>
      <c r="M1018" s="56"/>
      <c r="N1018" s="56"/>
      <c r="O1018" s="56"/>
      <c r="P1018" s="56"/>
      <c r="Q1018" s="56"/>
      <c r="R1018" s="56"/>
      <c r="S1018" s="56"/>
      <c r="T1018" s="56"/>
      <c r="U1018" s="56"/>
      <c r="V1018" s="56"/>
      <c r="W1018" s="56"/>
      <c r="X1018" s="56"/>
      <c r="Y1018" s="56"/>
      <c r="Z1018" s="10"/>
      <c r="AA1018" s="10"/>
      <c r="AB1018" s="10"/>
      <c r="AC1018" s="10"/>
      <c r="AD1018" s="10"/>
      <c r="AE1018" s="10"/>
      <c r="AF1018" s="56"/>
      <c r="AG1018" s="56"/>
      <c r="AH1018" s="57"/>
      <c r="AI1018" s="56"/>
      <c r="AJ1018" s="57"/>
      <c r="AK1018" s="11"/>
      <c r="AL1018" s="11"/>
      <c r="AM1018" s="11"/>
      <c r="AN1018" s="11"/>
      <c r="AO1018" s="11"/>
      <c r="AP1018" s="11"/>
      <c r="AQ1018" s="56"/>
      <c r="AR1018" s="56"/>
      <c r="AS1018" s="57"/>
      <c r="AT1018" s="56"/>
      <c r="AU1018" s="57"/>
      <c r="AV1018" s="11"/>
      <c r="AW1018" s="11"/>
      <c r="AX1018" s="11"/>
      <c r="AY1018" s="11"/>
      <c r="AZ1018" s="11"/>
      <c r="BA1018" s="11"/>
      <c r="BB1018" s="56"/>
      <c r="BC1018" s="56"/>
      <c r="BD1018" s="57"/>
      <c r="BE1018" s="56"/>
      <c r="BF1018" s="57"/>
      <c r="BG1018" s="57"/>
      <c r="BH1018" s="57"/>
      <c r="BI1018" s="46"/>
      <c r="BJ1018" s="15"/>
      <c r="BM1018" s="56"/>
      <c r="BN1018" s="56"/>
      <c r="BO1018" s="56"/>
      <c r="BP1018" s="56"/>
      <c r="BQ1018" s="56"/>
      <c r="BR1018" s="56"/>
      <c r="BS1018" s="56"/>
      <c r="BT1018" s="56"/>
      <c r="BU1018" s="56"/>
      <c r="BV1018" s="56"/>
      <c r="BW1018" s="56"/>
      <c r="BX1018" s="56"/>
      <c r="BY1018" s="57"/>
      <c r="BZ1018" s="57"/>
    </row>
    <row r="1019" spans="1:78" ht="15.75" x14ac:dyDescent="0.25">
      <c r="A1019" s="14"/>
      <c r="B1019" s="74"/>
      <c r="C1019" s="56"/>
      <c r="D1019" s="56"/>
      <c r="E1019" s="56"/>
      <c r="F1019" s="56"/>
      <c r="G1019" s="56"/>
      <c r="H1019" s="45"/>
      <c r="I1019" s="56"/>
      <c r="J1019" s="56"/>
      <c r="K1019" s="56"/>
      <c r="L1019" s="56"/>
      <c r="M1019" s="56"/>
      <c r="N1019" s="56"/>
      <c r="O1019" s="56"/>
      <c r="P1019" s="56"/>
      <c r="Q1019" s="56"/>
      <c r="R1019" s="56"/>
      <c r="S1019" s="56"/>
      <c r="T1019" s="56"/>
      <c r="U1019" s="56"/>
      <c r="V1019" s="56"/>
      <c r="W1019" s="56"/>
      <c r="X1019" s="56"/>
      <c r="Y1019" s="56"/>
      <c r="Z1019" s="10"/>
      <c r="AA1019" s="10"/>
      <c r="AB1019" s="10"/>
      <c r="AC1019" s="10"/>
      <c r="AD1019" s="10"/>
      <c r="AE1019" s="10"/>
      <c r="AF1019" s="56"/>
      <c r="AG1019" s="56"/>
      <c r="AH1019" s="57"/>
      <c r="AI1019" s="56"/>
      <c r="AJ1019" s="57"/>
      <c r="AK1019" s="11"/>
      <c r="AL1019" s="11"/>
      <c r="AM1019" s="11"/>
      <c r="AN1019" s="11"/>
      <c r="AO1019" s="11"/>
      <c r="AP1019" s="11"/>
      <c r="AQ1019" s="56"/>
      <c r="AR1019" s="56"/>
      <c r="AS1019" s="57"/>
      <c r="AT1019" s="56"/>
      <c r="AU1019" s="57"/>
      <c r="AV1019" s="11"/>
      <c r="AW1019" s="11"/>
      <c r="AX1019" s="11"/>
      <c r="AY1019" s="11"/>
      <c r="AZ1019" s="11"/>
      <c r="BA1019" s="11"/>
      <c r="BB1019" s="56"/>
      <c r="BC1019" s="56"/>
      <c r="BD1019" s="57"/>
      <c r="BE1019" s="56"/>
      <c r="BF1019" s="57"/>
      <c r="BG1019" s="57"/>
      <c r="BH1019" s="57"/>
      <c r="BI1019" s="46"/>
      <c r="BJ1019" s="15"/>
      <c r="BM1019" s="56"/>
      <c r="BN1019" s="56"/>
      <c r="BO1019" s="56"/>
      <c r="BP1019" s="56"/>
      <c r="BQ1019" s="56"/>
      <c r="BR1019" s="56"/>
      <c r="BS1019" s="56"/>
      <c r="BT1019" s="56"/>
      <c r="BU1019" s="56"/>
      <c r="BV1019" s="56"/>
      <c r="BW1019" s="56"/>
      <c r="BX1019" s="56"/>
      <c r="BY1019" s="57"/>
      <c r="BZ1019" s="57"/>
    </row>
    <row r="1020" spans="1:78" ht="15.75" x14ac:dyDescent="0.25">
      <c r="A1020" s="14"/>
      <c r="B1020" s="74"/>
      <c r="C1020" s="56"/>
      <c r="D1020" s="56"/>
      <c r="E1020" s="56"/>
      <c r="F1020" s="56"/>
      <c r="G1020" s="56"/>
      <c r="H1020" s="45"/>
      <c r="I1020" s="56"/>
      <c r="J1020" s="56"/>
      <c r="K1020" s="56"/>
      <c r="L1020" s="56"/>
      <c r="M1020" s="56"/>
      <c r="N1020" s="56"/>
      <c r="O1020" s="56"/>
      <c r="P1020" s="56"/>
      <c r="Q1020" s="56"/>
      <c r="R1020" s="56"/>
      <c r="S1020" s="56"/>
      <c r="T1020" s="56"/>
      <c r="U1020" s="56"/>
      <c r="V1020" s="56"/>
      <c r="W1020" s="56"/>
      <c r="X1020" s="56"/>
      <c r="Y1020" s="56"/>
      <c r="Z1020" s="10"/>
      <c r="AA1020" s="10"/>
      <c r="AB1020" s="10"/>
      <c r="AC1020" s="10"/>
      <c r="AD1020" s="10"/>
      <c r="AE1020" s="10"/>
      <c r="AF1020" s="56"/>
      <c r="AG1020" s="56"/>
      <c r="AH1020" s="57"/>
      <c r="AI1020" s="56"/>
      <c r="AJ1020" s="57"/>
      <c r="AK1020" s="11"/>
      <c r="AL1020" s="11"/>
      <c r="AM1020" s="11"/>
      <c r="AN1020" s="11"/>
      <c r="AO1020" s="11"/>
      <c r="AP1020" s="11"/>
      <c r="AQ1020" s="56"/>
      <c r="AR1020" s="56"/>
      <c r="AS1020" s="57"/>
      <c r="AT1020" s="56"/>
      <c r="AU1020" s="57"/>
      <c r="AV1020" s="11"/>
      <c r="AW1020" s="11"/>
      <c r="AX1020" s="11"/>
      <c r="AY1020" s="11"/>
      <c r="AZ1020" s="11"/>
      <c r="BA1020" s="11"/>
      <c r="BB1020" s="56"/>
      <c r="BC1020" s="56"/>
      <c r="BD1020" s="57"/>
      <c r="BE1020" s="56"/>
      <c r="BF1020" s="57"/>
      <c r="BG1020" s="57"/>
      <c r="BH1020" s="57"/>
      <c r="BI1020" s="46"/>
      <c r="BJ1020" s="15"/>
      <c r="BM1020" s="56"/>
      <c r="BN1020" s="56"/>
      <c r="BO1020" s="56"/>
      <c r="BP1020" s="56"/>
      <c r="BQ1020" s="56"/>
      <c r="BR1020" s="56"/>
      <c r="BS1020" s="56"/>
      <c r="BT1020" s="56"/>
      <c r="BU1020" s="56"/>
      <c r="BV1020" s="56"/>
      <c r="BW1020" s="56"/>
      <c r="BX1020" s="56"/>
      <c r="BY1020" s="57"/>
      <c r="BZ1020" s="57"/>
    </row>
    <row r="1021" spans="1:78" ht="15.75" x14ac:dyDescent="0.25">
      <c r="A1021" s="14"/>
      <c r="B1021" s="74"/>
      <c r="C1021" s="56"/>
      <c r="D1021" s="56"/>
      <c r="E1021" s="56"/>
      <c r="F1021" s="56"/>
      <c r="G1021" s="56"/>
      <c r="H1021" s="45"/>
      <c r="I1021" s="56"/>
      <c r="J1021" s="56"/>
      <c r="K1021" s="56"/>
      <c r="L1021" s="56"/>
      <c r="M1021" s="56"/>
      <c r="N1021" s="56"/>
      <c r="O1021" s="56"/>
      <c r="P1021" s="56"/>
      <c r="Q1021" s="56"/>
      <c r="R1021" s="56"/>
      <c r="S1021" s="56"/>
      <c r="T1021" s="56"/>
      <c r="U1021" s="56"/>
      <c r="V1021" s="56"/>
      <c r="W1021" s="56"/>
      <c r="X1021" s="56"/>
      <c r="Y1021" s="56"/>
      <c r="Z1021" s="10"/>
      <c r="AA1021" s="10"/>
      <c r="AB1021" s="10"/>
      <c r="AC1021" s="10"/>
      <c r="AD1021" s="10"/>
      <c r="AE1021" s="10"/>
      <c r="AF1021" s="56"/>
      <c r="AG1021" s="56"/>
      <c r="AH1021" s="57"/>
      <c r="AI1021" s="56"/>
      <c r="AJ1021" s="57"/>
      <c r="AK1021" s="11"/>
      <c r="AL1021" s="11"/>
      <c r="AM1021" s="11"/>
      <c r="AN1021" s="11"/>
      <c r="AO1021" s="11"/>
      <c r="AP1021" s="11"/>
      <c r="AQ1021" s="56"/>
      <c r="AR1021" s="56"/>
      <c r="AS1021" s="57"/>
      <c r="AT1021" s="56"/>
      <c r="AU1021" s="57"/>
      <c r="AV1021" s="11"/>
      <c r="AW1021" s="11"/>
      <c r="AX1021" s="11"/>
      <c r="AY1021" s="11"/>
      <c r="AZ1021" s="11"/>
      <c r="BA1021" s="11"/>
      <c r="BB1021" s="56"/>
      <c r="BC1021" s="56"/>
      <c r="BD1021" s="57"/>
      <c r="BE1021" s="56"/>
      <c r="BF1021" s="57"/>
      <c r="BG1021" s="57"/>
      <c r="BH1021" s="57"/>
      <c r="BI1021" s="46"/>
      <c r="BJ1021" s="15"/>
      <c r="BM1021" s="56"/>
      <c r="BN1021" s="56"/>
      <c r="BO1021" s="56"/>
      <c r="BP1021" s="56"/>
      <c r="BQ1021" s="56"/>
      <c r="BR1021" s="56"/>
      <c r="BS1021" s="56"/>
      <c r="BT1021" s="56"/>
      <c r="BU1021" s="56"/>
      <c r="BV1021" s="56"/>
      <c r="BW1021" s="56"/>
      <c r="BX1021" s="56"/>
      <c r="BY1021" s="57"/>
      <c r="BZ1021" s="57"/>
    </row>
    <row r="1022" spans="1:78" ht="15.75" x14ac:dyDescent="0.25">
      <c r="A1022" s="14"/>
      <c r="B1022" s="74"/>
      <c r="C1022" s="56"/>
      <c r="D1022" s="56"/>
      <c r="E1022" s="56"/>
      <c r="F1022" s="56"/>
      <c r="G1022" s="56"/>
      <c r="H1022" s="45"/>
      <c r="I1022" s="56"/>
      <c r="J1022" s="56"/>
      <c r="K1022" s="56"/>
      <c r="L1022" s="56"/>
      <c r="M1022" s="56"/>
      <c r="N1022" s="56"/>
      <c r="O1022" s="56"/>
      <c r="P1022" s="56"/>
      <c r="Q1022" s="56"/>
      <c r="R1022" s="56"/>
      <c r="S1022" s="56"/>
      <c r="T1022" s="56"/>
      <c r="U1022" s="56"/>
      <c r="V1022" s="56"/>
      <c r="W1022" s="56"/>
      <c r="X1022" s="56"/>
      <c r="Y1022" s="56"/>
      <c r="Z1022" s="10"/>
      <c r="AA1022" s="10"/>
      <c r="AB1022" s="10"/>
      <c r="AC1022" s="10"/>
      <c r="AD1022" s="10"/>
      <c r="AE1022" s="10"/>
      <c r="AF1022" s="56"/>
      <c r="AG1022" s="56"/>
      <c r="AH1022" s="57"/>
      <c r="AI1022" s="56"/>
      <c r="AJ1022" s="57"/>
      <c r="AK1022" s="11"/>
      <c r="AL1022" s="11"/>
      <c r="AM1022" s="11"/>
      <c r="AN1022" s="11"/>
      <c r="AO1022" s="11"/>
      <c r="AP1022" s="11"/>
      <c r="AQ1022" s="56"/>
      <c r="AR1022" s="56"/>
      <c r="AS1022" s="57"/>
      <c r="AT1022" s="56"/>
      <c r="AU1022" s="57"/>
      <c r="AV1022" s="11"/>
      <c r="AW1022" s="11"/>
      <c r="AX1022" s="11"/>
      <c r="AY1022" s="11"/>
      <c r="AZ1022" s="11"/>
      <c r="BA1022" s="11"/>
      <c r="BB1022" s="56"/>
      <c r="BC1022" s="56"/>
      <c r="BD1022" s="57"/>
      <c r="BE1022" s="56"/>
      <c r="BF1022" s="57"/>
      <c r="BG1022" s="57"/>
      <c r="BH1022" s="57"/>
      <c r="BI1022" s="46"/>
      <c r="BJ1022" s="15"/>
      <c r="BM1022" s="56"/>
      <c r="BN1022" s="56"/>
      <c r="BO1022" s="56"/>
      <c r="BP1022" s="56"/>
      <c r="BQ1022" s="56"/>
      <c r="BR1022" s="56"/>
      <c r="BS1022" s="56"/>
      <c r="BT1022" s="56"/>
      <c r="BU1022" s="56"/>
      <c r="BV1022" s="56"/>
      <c r="BW1022" s="56"/>
      <c r="BX1022" s="56"/>
      <c r="BY1022" s="57"/>
      <c r="BZ1022" s="57"/>
    </row>
    <row r="1023" spans="1:78" ht="15.75" x14ac:dyDescent="0.25">
      <c r="A1023" s="14"/>
      <c r="B1023" s="74"/>
      <c r="C1023" s="56"/>
      <c r="D1023" s="56"/>
      <c r="E1023" s="56"/>
      <c r="F1023" s="56"/>
      <c r="G1023" s="56"/>
      <c r="H1023" s="45"/>
      <c r="I1023" s="56"/>
      <c r="J1023" s="56"/>
      <c r="K1023" s="56"/>
      <c r="L1023" s="56"/>
      <c r="M1023" s="56"/>
      <c r="N1023" s="56"/>
      <c r="O1023" s="56"/>
      <c r="P1023" s="56"/>
      <c r="Q1023" s="56"/>
      <c r="R1023" s="56"/>
      <c r="S1023" s="56"/>
      <c r="T1023" s="56"/>
      <c r="U1023" s="56"/>
      <c r="V1023" s="56"/>
      <c r="W1023" s="56"/>
      <c r="X1023" s="56"/>
      <c r="Y1023" s="56"/>
      <c r="Z1023" s="10"/>
      <c r="AA1023" s="10"/>
      <c r="AB1023" s="10"/>
      <c r="AC1023" s="10"/>
      <c r="AD1023" s="10"/>
      <c r="AE1023" s="10"/>
      <c r="AF1023" s="56"/>
      <c r="AG1023" s="56"/>
      <c r="AH1023" s="57"/>
      <c r="AI1023" s="56"/>
      <c r="AJ1023" s="57"/>
      <c r="AK1023" s="11"/>
      <c r="AL1023" s="11"/>
      <c r="AM1023" s="11"/>
      <c r="AN1023" s="11"/>
      <c r="AO1023" s="11"/>
      <c r="AP1023" s="11"/>
      <c r="AQ1023" s="56"/>
      <c r="AR1023" s="56"/>
      <c r="AS1023" s="57"/>
      <c r="AT1023" s="56"/>
      <c r="AU1023" s="57"/>
      <c r="AV1023" s="11"/>
      <c r="AW1023" s="11"/>
      <c r="AX1023" s="11"/>
      <c r="AY1023" s="11"/>
      <c r="AZ1023" s="11"/>
      <c r="BA1023" s="11"/>
      <c r="BB1023" s="56"/>
      <c r="BC1023" s="56"/>
      <c r="BD1023" s="57"/>
      <c r="BE1023" s="56"/>
      <c r="BF1023" s="57"/>
      <c r="BG1023" s="57"/>
      <c r="BH1023" s="57"/>
      <c r="BI1023" s="46"/>
      <c r="BJ1023" s="15"/>
      <c r="BM1023" s="56"/>
      <c r="BN1023" s="56"/>
      <c r="BO1023" s="56"/>
      <c r="BP1023" s="56"/>
      <c r="BQ1023" s="56"/>
      <c r="BR1023" s="56"/>
      <c r="BS1023" s="56"/>
      <c r="BT1023" s="56"/>
      <c r="BU1023" s="56"/>
      <c r="BV1023" s="56"/>
      <c r="BW1023" s="56"/>
      <c r="BX1023" s="56"/>
      <c r="BY1023" s="57"/>
      <c r="BZ1023" s="57"/>
    </row>
    <row r="1024" spans="1:78" ht="15.75" x14ac:dyDescent="0.25">
      <c r="A1024" s="14"/>
      <c r="B1024" s="74"/>
      <c r="C1024" s="56"/>
      <c r="D1024" s="56"/>
      <c r="E1024" s="56"/>
      <c r="F1024" s="56"/>
      <c r="G1024" s="56"/>
      <c r="H1024" s="45"/>
      <c r="I1024" s="56"/>
      <c r="J1024" s="56"/>
      <c r="K1024" s="56"/>
      <c r="L1024" s="56"/>
      <c r="M1024" s="56"/>
      <c r="N1024" s="56"/>
      <c r="O1024" s="56"/>
      <c r="P1024" s="56"/>
      <c r="Q1024" s="56"/>
      <c r="R1024" s="56"/>
      <c r="S1024" s="56"/>
      <c r="T1024" s="56"/>
      <c r="U1024" s="56"/>
      <c r="V1024" s="56"/>
      <c r="W1024" s="56"/>
      <c r="X1024" s="56"/>
      <c r="Y1024" s="56"/>
      <c r="Z1024" s="10"/>
      <c r="AA1024" s="10"/>
      <c r="AB1024" s="10"/>
      <c r="AC1024" s="10"/>
      <c r="AD1024" s="10"/>
      <c r="AE1024" s="10"/>
      <c r="AF1024" s="56"/>
      <c r="AG1024" s="56"/>
      <c r="AH1024" s="57"/>
      <c r="AI1024" s="56"/>
      <c r="AJ1024" s="57"/>
      <c r="AK1024" s="11"/>
      <c r="AL1024" s="11"/>
      <c r="AM1024" s="11"/>
      <c r="AN1024" s="11"/>
      <c r="AO1024" s="11"/>
      <c r="AP1024" s="11"/>
      <c r="AQ1024" s="56"/>
      <c r="AR1024" s="56"/>
      <c r="AS1024" s="57"/>
      <c r="AT1024" s="56"/>
      <c r="AU1024" s="57"/>
      <c r="AV1024" s="11"/>
      <c r="AW1024" s="11"/>
      <c r="AX1024" s="11"/>
      <c r="AY1024" s="11"/>
      <c r="AZ1024" s="11"/>
      <c r="BA1024" s="11"/>
      <c r="BB1024" s="56"/>
      <c r="BC1024" s="56"/>
      <c r="BD1024" s="57"/>
      <c r="BE1024" s="56"/>
      <c r="BF1024" s="57"/>
      <c r="BG1024" s="57"/>
      <c r="BH1024" s="57"/>
      <c r="BI1024" s="46"/>
      <c r="BJ1024" s="15"/>
      <c r="BM1024" s="56"/>
      <c r="BN1024" s="56"/>
      <c r="BO1024" s="56"/>
      <c r="BP1024" s="56"/>
      <c r="BQ1024" s="56"/>
      <c r="BR1024" s="56"/>
      <c r="BS1024" s="56"/>
      <c r="BT1024" s="56"/>
      <c r="BU1024" s="56"/>
      <c r="BV1024" s="56"/>
      <c r="BW1024" s="56"/>
      <c r="BX1024" s="56"/>
      <c r="BY1024" s="57"/>
      <c r="BZ1024" s="57"/>
    </row>
    <row r="1025" spans="1:78" ht="15.75" x14ac:dyDescent="0.25">
      <c r="A1025" s="14"/>
      <c r="B1025" s="74"/>
      <c r="C1025" s="56"/>
      <c r="D1025" s="56"/>
      <c r="E1025" s="56"/>
      <c r="F1025" s="56"/>
      <c r="G1025" s="56"/>
      <c r="H1025" s="45"/>
      <c r="I1025" s="56"/>
      <c r="J1025" s="56"/>
      <c r="K1025" s="56"/>
      <c r="L1025" s="56"/>
      <c r="M1025" s="56"/>
      <c r="N1025" s="56"/>
      <c r="O1025" s="56"/>
      <c r="P1025" s="56"/>
      <c r="Q1025" s="56"/>
      <c r="R1025" s="56"/>
      <c r="S1025" s="56"/>
      <c r="T1025" s="56"/>
      <c r="U1025" s="56"/>
      <c r="V1025" s="56"/>
      <c r="W1025" s="56"/>
      <c r="X1025" s="56"/>
      <c r="Y1025" s="56"/>
      <c r="Z1025" s="10"/>
      <c r="AA1025" s="10"/>
      <c r="AB1025" s="10"/>
      <c r="AC1025" s="10"/>
      <c r="AD1025" s="10"/>
      <c r="AE1025" s="10"/>
      <c r="AF1025" s="56"/>
      <c r="AG1025" s="56"/>
      <c r="AH1025" s="57"/>
      <c r="AI1025" s="56"/>
      <c r="AJ1025" s="57"/>
      <c r="AK1025" s="11"/>
      <c r="AL1025" s="11"/>
      <c r="AM1025" s="11"/>
      <c r="AN1025" s="11"/>
      <c r="AO1025" s="11"/>
      <c r="AP1025" s="11"/>
      <c r="AQ1025" s="56"/>
      <c r="AR1025" s="56"/>
      <c r="AS1025" s="57"/>
      <c r="AT1025" s="56"/>
      <c r="AU1025" s="57"/>
      <c r="AV1025" s="11"/>
      <c r="AW1025" s="11"/>
      <c r="AX1025" s="11"/>
      <c r="AY1025" s="11"/>
      <c r="AZ1025" s="11"/>
      <c r="BA1025" s="11"/>
      <c r="BB1025" s="56"/>
      <c r="BC1025" s="56"/>
      <c r="BD1025" s="57"/>
      <c r="BE1025" s="56"/>
      <c r="BF1025" s="57"/>
      <c r="BG1025" s="57"/>
      <c r="BH1025" s="57"/>
      <c r="BI1025" s="46"/>
      <c r="BJ1025" s="15"/>
      <c r="BM1025" s="56"/>
      <c r="BN1025" s="56"/>
      <c r="BO1025" s="56"/>
      <c r="BP1025" s="56"/>
      <c r="BQ1025" s="56"/>
      <c r="BR1025" s="56"/>
      <c r="BS1025" s="56"/>
      <c r="BT1025" s="56"/>
      <c r="BU1025" s="56"/>
      <c r="BV1025" s="56"/>
      <c r="BW1025" s="56"/>
      <c r="BX1025" s="56"/>
      <c r="BY1025" s="57"/>
      <c r="BZ1025" s="57"/>
    </row>
    <row r="1026" spans="1:78" ht="15.75" x14ac:dyDescent="0.25">
      <c r="A1026" s="14"/>
      <c r="B1026" s="74"/>
      <c r="C1026" s="56"/>
      <c r="D1026" s="56"/>
      <c r="E1026" s="56"/>
      <c r="F1026" s="56"/>
      <c r="G1026" s="56"/>
      <c r="H1026" s="45"/>
      <c r="I1026" s="56"/>
      <c r="J1026" s="56"/>
      <c r="K1026" s="56"/>
      <c r="L1026" s="56"/>
      <c r="M1026" s="56"/>
      <c r="N1026" s="56"/>
      <c r="O1026" s="56"/>
      <c r="P1026" s="56"/>
      <c r="Q1026" s="56"/>
      <c r="R1026" s="56"/>
      <c r="S1026" s="56"/>
      <c r="T1026" s="56"/>
      <c r="U1026" s="56"/>
      <c r="V1026" s="56"/>
      <c r="W1026" s="56"/>
      <c r="X1026" s="56"/>
      <c r="Y1026" s="56"/>
      <c r="Z1026" s="10"/>
      <c r="AA1026" s="10"/>
      <c r="AB1026" s="10"/>
      <c r="AC1026" s="10"/>
      <c r="AD1026" s="10"/>
      <c r="AE1026" s="10"/>
      <c r="AF1026" s="56"/>
      <c r="AG1026" s="56"/>
      <c r="AH1026" s="57"/>
      <c r="AI1026" s="56"/>
      <c r="AJ1026" s="57"/>
      <c r="AK1026" s="11"/>
      <c r="AL1026" s="11"/>
      <c r="AM1026" s="11"/>
      <c r="AN1026" s="11"/>
      <c r="AO1026" s="11"/>
      <c r="AP1026" s="11"/>
      <c r="AQ1026" s="56"/>
      <c r="AR1026" s="56"/>
      <c r="AS1026" s="57"/>
      <c r="AT1026" s="56"/>
      <c r="AU1026" s="57"/>
      <c r="AV1026" s="11"/>
      <c r="AW1026" s="11"/>
      <c r="AX1026" s="11"/>
      <c r="AY1026" s="11"/>
      <c r="AZ1026" s="11"/>
      <c r="BA1026" s="11"/>
      <c r="BB1026" s="56"/>
      <c r="BC1026" s="56"/>
      <c r="BD1026" s="57"/>
      <c r="BE1026" s="56"/>
      <c r="BF1026" s="57"/>
      <c r="BG1026" s="57"/>
      <c r="BH1026" s="57"/>
      <c r="BI1026" s="46"/>
      <c r="BJ1026" s="15"/>
      <c r="BM1026" s="56"/>
      <c r="BN1026" s="56"/>
      <c r="BO1026" s="56"/>
      <c r="BP1026" s="56"/>
      <c r="BQ1026" s="56"/>
      <c r="BR1026" s="56"/>
      <c r="BS1026" s="56"/>
      <c r="BT1026" s="56"/>
      <c r="BU1026" s="56"/>
      <c r="BV1026" s="56"/>
      <c r="BW1026" s="56"/>
      <c r="BX1026" s="56"/>
      <c r="BY1026" s="57"/>
      <c r="BZ1026" s="57"/>
    </row>
    <row r="1027" spans="1:78" ht="15.75" x14ac:dyDescent="0.25">
      <c r="A1027" s="14"/>
      <c r="B1027" s="74"/>
      <c r="C1027" s="56"/>
      <c r="D1027" s="56"/>
      <c r="E1027" s="56"/>
      <c r="F1027" s="56"/>
      <c r="G1027" s="56"/>
      <c r="H1027" s="45"/>
      <c r="I1027" s="56"/>
      <c r="J1027" s="56"/>
      <c r="K1027" s="56"/>
      <c r="L1027" s="56"/>
      <c r="M1027" s="56"/>
      <c r="N1027" s="56"/>
      <c r="O1027" s="56"/>
      <c r="P1027" s="56"/>
      <c r="Q1027" s="56"/>
      <c r="R1027" s="56"/>
      <c r="S1027" s="56"/>
      <c r="T1027" s="56"/>
      <c r="U1027" s="56"/>
      <c r="V1027" s="56"/>
      <c r="W1027" s="56"/>
      <c r="X1027" s="56"/>
      <c r="Y1027" s="56"/>
      <c r="Z1027" s="10"/>
      <c r="AA1027" s="10"/>
      <c r="AB1027" s="10"/>
      <c r="AC1027" s="10"/>
      <c r="AD1027" s="10"/>
      <c r="AE1027" s="10"/>
      <c r="AF1027" s="56"/>
      <c r="AG1027" s="56"/>
      <c r="AH1027" s="57"/>
      <c r="AI1027" s="56"/>
      <c r="AJ1027" s="57"/>
      <c r="AK1027" s="11"/>
      <c r="AL1027" s="11"/>
      <c r="AM1027" s="11"/>
      <c r="AN1027" s="11"/>
      <c r="AO1027" s="11"/>
      <c r="AP1027" s="11"/>
      <c r="AQ1027" s="56"/>
      <c r="AR1027" s="56"/>
      <c r="AS1027" s="57"/>
      <c r="AT1027" s="56"/>
      <c r="AU1027" s="57"/>
      <c r="AV1027" s="11"/>
      <c r="AW1027" s="11"/>
      <c r="AX1027" s="11"/>
      <c r="AY1027" s="11"/>
      <c r="AZ1027" s="11"/>
      <c r="BA1027" s="11"/>
      <c r="BB1027" s="56"/>
      <c r="BC1027" s="56"/>
      <c r="BD1027" s="57"/>
      <c r="BE1027" s="56"/>
      <c r="BF1027" s="57"/>
      <c r="BG1027" s="57"/>
      <c r="BH1027" s="57"/>
      <c r="BI1027" s="46"/>
      <c r="BJ1027" s="15"/>
      <c r="BM1027" s="56"/>
      <c r="BN1027" s="56"/>
      <c r="BO1027" s="56"/>
      <c r="BP1027" s="56"/>
      <c r="BQ1027" s="56"/>
      <c r="BR1027" s="56"/>
      <c r="BS1027" s="56"/>
      <c r="BT1027" s="56"/>
      <c r="BU1027" s="56"/>
      <c r="BV1027" s="56"/>
      <c r="BW1027" s="56"/>
      <c r="BX1027" s="56"/>
      <c r="BY1027" s="57"/>
      <c r="BZ1027" s="57"/>
    </row>
    <row r="1028" spans="1:78" ht="15.75" x14ac:dyDescent="0.25">
      <c r="A1028" s="14"/>
      <c r="B1028" s="74"/>
      <c r="C1028" s="56"/>
      <c r="D1028" s="56"/>
      <c r="E1028" s="56"/>
      <c r="F1028" s="56"/>
      <c r="G1028" s="56"/>
      <c r="H1028" s="45"/>
      <c r="I1028" s="56"/>
      <c r="J1028" s="56"/>
      <c r="K1028" s="56"/>
      <c r="L1028" s="56"/>
      <c r="M1028" s="56"/>
      <c r="N1028" s="56"/>
      <c r="O1028" s="56"/>
      <c r="P1028" s="56"/>
      <c r="Q1028" s="56"/>
      <c r="R1028" s="56"/>
      <c r="S1028" s="56"/>
      <c r="T1028" s="56"/>
      <c r="U1028" s="56"/>
      <c r="V1028" s="56"/>
      <c r="W1028" s="56"/>
      <c r="X1028" s="56"/>
      <c r="Y1028" s="56"/>
      <c r="Z1028" s="10"/>
      <c r="AA1028" s="10"/>
      <c r="AB1028" s="10"/>
      <c r="AC1028" s="10"/>
      <c r="AD1028" s="10"/>
      <c r="AE1028" s="10"/>
      <c r="AF1028" s="56"/>
      <c r="AG1028" s="56"/>
      <c r="AH1028" s="57"/>
      <c r="AI1028" s="56"/>
      <c r="AJ1028" s="57"/>
      <c r="AK1028" s="11"/>
      <c r="AL1028" s="11"/>
      <c r="AM1028" s="11"/>
      <c r="AN1028" s="11"/>
      <c r="AO1028" s="11"/>
      <c r="AP1028" s="11"/>
      <c r="AQ1028" s="56"/>
      <c r="AR1028" s="56"/>
      <c r="AS1028" s="57"/>
      <c r="AT1028" s="56"/>
      <c r="AU1028" s="57"/>
      <c r="AV1028" s="11"/>
      <c r="AW1028" s="11"/>
      <c r="AX1028" s="11"/>
      <c r="AY1028" s="11"/>
      <c r="AZ1028" s="11"/>
      <c r="BA1028" s="11"/>
      <c r="BB1028" s="56"/>
      <c r="BC1028" s="56"/>
      <c r="BD1028" s="57"/>
      <c r="BE1028" s="56"/>
      <c r="BF1028" s="57"/>
      <c r="BG1028" s="57"/>
      <c r="BH1028" s="57"/>
      <c r="BI1028" s="46"/>
      <c r="BJ1028" s="15"/>
      <c r="BM1028" s="56"/>
      <c r="BN1028" s="56"/>
      <c r="BO1028" s="56"/>
      <c r="BP1028" s="56"/>
      <c r="BQ1028" s="56"/>
      <c r="BR1028" s="56"/>
      <c r="BS1028" s="56"/>
      <c r="BT1028" s="56"/>
      <c r="BU1028" s="56"/>
      <c r="BV1028" s="56"/>
      <c r="BW1028" s="56"/>
      <c r="BX1028" s="56"/>
      <c r="BY1028" s="57"/>
      <c r="BZ1028" s="57"/>
    </row>
    <row r="1029" spans="1:78" ht="15.75" x14ac:dyDescent="0.25">
      <c r="A1029" s="14"/>
      <c r="B1029" s="74"/>
      <c r="C1029" s="56"/>
      <c r="D1029" s="56"/>
      <c r="E1029" s="56"/>
      <c r="F1029" s="56"/>
      <c r="G1029" s="56"/>
      <c r="H1029" s="45"/>
      <c r="I1029" s="56"/>
      <c r="J1029" s="56"/>
      <c r="K1029" s="56"/>
      <c r="L1029" s="56"/>
      <c r="M1029" s="56"/>
      <c r="N1029" s="56"/>
      <c r="O1029" s="56"/>
      <c r="P1029" s="56"/>
      <c r="Q1029" s="56"/>
      <c r="R1029" s="56"/>
      <c r="S1029" s="56"/>
      <c r="T1029" s="56"/>
      <c r="U1029" s="56"/>
      <c r="V1029" s="56"/>
      <c r="W1029" s="56"/>
      <c r="X1029" s="56"/>
      <c r="Y1029" s="56"/>
      <c r="Z1029" s="10"/>
      <c r="AA1029" s="10"/>
      <c r="AB1029" s="10"/>
      <c r="AC1029" s="10"/>
      <c r="AD1029" s="10"/>
      <c r="AE1029" s="10"/>
      <c r="AF1029" s="56"/>
      <c r="AG1029" s="56"/>
      <c r="AH1029" s="57"/>
      <c r="AI1029" s="56"/>
      <c r="AJ1029" s="57"/>
      <c r="AK1029" s="11"/>
      <c r="AL1029" s="11"/>
      <c r="AM1029" s="11"/>
      <c r="AN1029" s="11"/>
      <c r="AO1029" s="11"/>
      <c r="AP1029" s="11"/>
      <c r="AQ1029" s="56"/>
      <c r="AR1029" s="56"/>
      <c r="AS1029" s="57"/>
      <c r="AT1029" s="56"/>
      <c r="AU1029" s="57"/>
      <c r="AV1029" s="11"/>
      <c r="AW1029" s="11"/>
      <c r="AX1029" s="11"/>
      <c r="AY1029" s="11"/>
      <c r="AZ1029" s="11"/>
      <c r="BA1029" s="11"/>
      <c r="BB1029" s="56"/>
      <c r="BC1029" s="56"/>
      <c r="BD1029" s="57"/>
      <c r="BE1029" s="56"/>
      <c r="BF1029" s="57"/>
      <c r="BG1029" s="57"/>
      <c r="BH1029" s="57"/>
      <c r="BI1029" s="46"/>
      <c r="BJ1029" s="15"/>
      <c r="BM1029" s="56"/>
      <c r="BN1029" s="56"/>
      <c r="BO1029" s="56"/>
      <c r="BP1029" s="56"/>
      <c r="BQ1029" s="56"/>
      <c r="BR1029" s="56"/>
      <c r="BS1029" s="56"/>
      <c r="BT1029" s="56"/>
      <c r="BU1029" s="56"/>
      <c r="BV1029" s="56"/>
      <c r="BW1029" s="56"/>
      <c r="BX1029" s="56"/>
      <c r="BY1029" s="57"/>
      <c r="BZ1029" s="57"/>
    </row>
    <row r="1030" spans="1:78" ht="15.75" x14ac:dyDescent="0.25">
      <c r="A1030" s="14"/>
      <c r="B1030" s="74"/>
      <c r="C1030" s="56"/>
      <c r="D1030" s="56"/>
      <c r="E1030" s="56"/>
      <c r="F1030" s="56"/>
      <c r="G1030" s="56"/>
      <c r="H1030" s="45"/>
      <c r="I1030" s="56"/>
      <c r="J1030" s="56"/>
      <c r="K1030" s="56"/>
      <c r="L1030" s="56"/>
      <c r="M1030" s="56"/>
      <c r="N1030" s="56"/>
      <c r="O1030" s="56"/>
      <c r="P1030" s="56"/>
      <c r="Q1030" s="56"/>
      <c r="R1030" s="56"/>
      <c r="S1030" s="56"/>
      <c r="T1030" s="56"/>
      <c r="U1030" s="56"/>
      <c r="V1030" s="56"/>
      <c r="W1030" s="56"/>
      <c r="X1030" s="56"/>
      <c r="Y1030" s="56"/>
      <c r="Z1030" s="10"/>
      <c r="AA1030" s="10"/>
      <c r="AB1030" s="10"/>
      <c r="AC1030" s="10"/>
      <c r="AD1030" s="10"/>
      <c r="AE1030" s="10"/>
      <c r="AF1030" s="56"/>
      <c r="AG1030" s="56"/>
      <c r="AH1030" s="57"/>
      <c r="AI1030" s="56"/>
      <c r="AJ1030" s="57"/>
      <c r="AK1030" s="11"/>
      <c r="AL1030" s="11"/>
      <c r="AM1030" s="11"/>
      <c r="AN1030" s="11"/>
      <c r="AO1030" s="11"/>
      <c r="AP1030" s="11"/>
      <c r="AQ1030" s="56"/>
      <c r="AR1030" s="56"/>
      <c r="AS1030" s="57"/>
      <c r="AT1030" s="56"/>
      <c r="AU1030" s="57"/>
      <c r="AV1030" s="11"/>
      <c r="AW1030" s="11"/>
      <c r="AX1030" s="11"/>
      <c r="AY1030" s="11"/>
      <c r="AZ1030" s="11"/>
      <c r="BA1030" s="11"/>
      <c r="BB1030" s="56"/>
      <c r="BC1030" s="56"/>
      <c r="BD1030" s="57"/>
      <c r="BE1030" s="56"/>
      <c r="BF1030" s="57"/>
      <c r="BG1030" s="57"/>
      <c r="BH1030" s="57"/>
      <c r="BI1030" s="46"/>
      <c r="BJ1030" s="15"/>
      <c r="BM1030" s="56"/>
      <c r="BN1030" s="56"/>
      <c r="BO1030" s="56"/>
      <c r="BP1030" s="56"/>
      <c r="BQ1030" s="56"/>
      <c r="BR1030" s="56"/>
      <c r="BS1030" s="56"/>
      <c r="BT1030" s="56"/>
      <c r="BU1030" s="56"/>
      <c r="BV1030" s="56"/>
      <c r="BW1030" s="56"/>
      <c r="BX1030" s="56"/>
      <c r="BY1030" s="57"/>
      <c r="BZ1030" s="57"/>
    </row>
    <row r="1031" spans="1:78" ht="15.75" x14ac:dyDescent="0.25">
      <c r="A1031" s="14"/>
      <c r="B1031" s="74"/>
      <c r="C1031" s="56"/>
      <c r="D1031" s="56"/>
      <c r="E1031" s="56"/>
      <c r="F1031" s="56"/>
      <c r="G1031" s="56"/>
      <c r="H1031" s="45"/>
      <c r="I1031" s="56"/>
      <c r="J1031" s="56"/>
      <c r="K1031" s="56"/>
      <c r="L1031" s="56"/>
      <c r="M1031" s="56"/>
      <c r="N1031" s="56"/>
      <c r="O1031" s="56"/>
      <c r="P1031" s="56"/>
      <c r="Q1031" s="56"/>
      <c r="R1031" s="56"/>
      <c r="S1031" s="56"/>
      <c r="T1031" s="56"/>
      <c r="U1031" s="56"/>
      <c r="V1031" s="56"/>
      <c r="W1031" s="56"/>
      <c r="X1031" s="56"/>
      <c r="Y1031" s="56"/>
      <c r="Z1031" s="10"/>
      <c r="AA1031" s="10"/>
      <c r="AB1031" s="10"/>
      <c r="AC1031" s="10"/>
      <c r="AD1031" s="10"/>
      <c r="AE1031" s="10"/>
      <c r="AF1031" s="56"/>
      <c r="AG1031" s="56"/>
      <c r="AH1031" s="57"/>
      <c r="AI1031" s="56"/>
      <c r="AJ1031" s="57"/>
      <c r="AK1031" s="11"/>
      <c r="AL1031" s="11"/>
      <c r="AM1031" s="11"/>
      <c r="AN1031" s="11"/>
      <c r="AO1031" s="11"/>
      <c r="AP1031" s="11"/>
      <c r="AQ1031" s="56"/>
      <c r="AR1031" s="56"/>
      <c r="AS1031" s="57"/>
      <c r="AT1031" s="56"/>
      <c r="AU1031" s="57"/>
      <c r="AV1031" s="11"/>
      <c r="AW1031" s="11"/>
      <c r="AX1031" s="11"/>
      <c r="AY1031" s="11"/>
      <c r="AZ1031" s="11"/>
      <c r="BA1031" s="11"/>
      <c r="BB1031" s="56"/>
      <c r="BC1031" s="56"/>
      <c r="BD1031" s="57"/>
      <c r="BE1031" s="56"/>
      <c r="BF1031" s="57"/>
      <c r="BG1031" s="57"/>
      <c r="BH1031" s="57"/>
      <c r="BI1031" s="46"/>
      <c r="BJ1031" s="15"/>
      <c r="BM1031" s="56"/>
      <c r="BN1031" s="56"/>
      <c r="BO1031" s="56"/>
      <c r="BP1031" s="56"/>
      <c r="BQ1031" s="56"/>
      <c r="BR1031" s="56"/>
      <c r="BS1031" s="56"/>
      <c r="BT1031" s="56"/>
      <c r="BU1031" s="56"/>
      <c r="BV1031" s="56"/>
      <c r="BW1031" s="56"/>
      <c r="BX1031" s="56"/>
      <c r="BY1031" s="57"/>
      <c r="BZ1031" s="57"/>
    </row>
    <row r="1032" spans="1:78" ht="15.75" x14ac:dyDescent="0.25">
      <c r="A1032" s="14"/>
      <c r="B1032" s="74"/>
      <c r="C1032" s="56"/>
      <c r="D1032" s="56"/>
      <c r="E1032" s="56"/>
      <c r="F1032" s="56"/>
      <c r="G1032" s="56"/>
      <c r="H1032" s="45"/>
      <c r="I1032" s="56"/>
      <c r="J1032" s="56"/>
      <c r="K1032" s="56"/>
      <c r="L1032" s="56"/>
      <c r="M1032" s="56"/>
      <c r="N1032" s="56"/>
      <c r="O1032" s="56"/>
      <c r="P1032" s="56"/>
      <c r="Q1032" s="56"/>
      <c r="R1032" s="56"/>
      <c r="S1032" s="56"/>
      <c r="T1032" s="56"/>
      <c r="U1032" s="56"/>
      <c r="V1032" s="56"/>
      <c r="W1032" s="56"/>
      <c r="X1032" s="56"/>
      <c r="Y1032" s="56"/>
      <c r="Z1032" s="10"/>
      <c r="AA1032" s="10"/>
      <c r="AB1032" s="10"/>
      <c r="AC1032" s="10"/>
      <c r="AD1032" s="10"/>
      <c r="AE1032" s="10"/>
      <c r="AF1032" s="56"/>
      <c r="AG1032" s="56"/>
      <c r="AH1032" s="57"/>
      <c r="AI1032" s="56"/>
      <c r="AJ1032" s="57"/>
      <c r="AK1032" s="11"/>
      <c r="AL1032" s="11"/>
      <c r="AM1032" s="11"/>
      <c r="AN1032" s="11"/>
      <c r="AO1032" s="11"/>
      <c r="AP1032" s="11"/>
      <c r="AQ1032" s="56"/>
      <c r="AR1032" s="56"/>
      <c r="AS1032" s="57"/>
      <c r="AT1032" s="56"/>
      <c r="AU1032" s="57"/>
      <c r="AV1032" s="11"/>
      <c r="AW1032" s="11"/>
      <c r="AX1032" s="11"/>
      <c r="AY1032" s="11"/>
      <c r="AZ1032" s="11"/>
      <c r="BA1032" s="11"/>
      <c r="BB1032" s="56"/>
      <c r="BC1032" s="56"/>
      <c r="BD1032" s="57"/>
      <c r="BE1032" s="56"/>
      <c r="BF1032" s="57"/>
      <c r="BG1032" s="57"/>
      <c r="BH1032" s="57"/>
      <c r="BI1032" s="46"/>
      <c r="BJ1032" s="15"/>
      <c r="BM1032" s="56"/>
      <c r="BN1032" s="56"/>
      <c r="BO1032" s="56"/>
      <c r="BP1032" s="56"/>
      <c r="BQ1032" s="56"/>
      <c r="BR1032" s="56"/>
      <c r="BS1032" s="56"/>
      <c r="BT1032" s="56"/>
      <c r="BU1032" s="56"/>
      <c r="BV1032" s="56"/>
      <c r="BW1032" s="56"/>
      <c r="BX1032" s="56"/>
      <c r="BY1032" s="57"/>
      <c r="BZ1032" s="57"/>
    </row>
    <row r="1033" spans="1:78" ht="15.75" x14ac:dyDescent="0.25">
      <c r="A1033" s="14"/>
      <c r="B1033" s="74"/>
      <c r="C1033" s="56"/>
      <c r="D1033" s="56"/>
      <c r="E1033" s="56"/>
      <c r="F1033" s="56"/>
      <c r="G1033" s="56"/>
      <c r="H1033" s="45"/>
      <c r="I1033" s="56"/>
      <c r="J1033" s="56"/>
      <c r="K1033" s="56"/>
      <c r="L1033" s="56"/>
      <c r="M1033" s="56"/>
      <c r="N1033" s="56"/>
      <c r="O1033" s="56"/>
      <c r="P1033" s="56"/>
      <c r="Q1033" s="56"/>
      <c r="R1033" s="56"/>
      <c r="S1033" s="56"/>
      <c r="T1033" s="56"/>
      <c r="U1033" s="56"/>
      <c r="V1033" s="56"/>
      <c r="W1033" s="56"/>
      <c r="X1033" s="56"/>
      <c r="Y1033" s="56"/>
      <c r="Z1033" s="10"/>
      <c r="AA1033" s="10"/>
      <c r="AB1033" s="10"/>
      <c r="AC1033" s="10"/>
      <c r="AD1033" s="10"/>
      <c r="AE1033" s="10"/>
      <c r="AF1033" s="56"/>
      <c r="AG1033" s="56"/>
      <c r="AH1033" s="57"/>
      <c r="AI1033" s="56"/>
      <c r="AJ1033" s="57"/>
      <c r="AK1033" s="11"/>
      <c r="AL1033" s="11"/>
      <c r="AM1033" s="11"/>
      <c r="AN1033" s="11"/>
      <c r="AO1033" s="11"/>
      <c r="AP1033" s="11"/>
      <c r="AQ1033" s="56"/>
      <c r="AR1033" s="56"/>
      <c r="AS1033" s="57"/>
      <c r="AT1033" s="56"/>
      <c r="AU1033" s="57"/>
      <c r="AV1033" s="11"/>
      <c r="AW1033" s="11"/>
      <c r="AX1033" s="11"/>
      <c r="AY1033" s="11"/>
      <c r="AZ1033" s="11"/>
      <c r="BA1033" s="11"/>
      <c r="BB1033" s="56"/>
      <c r="BC1033" s="56"/>
      <c r="BD1033" s="57"/>
      <c r="BE1033" s="56"/>
      <c r="BF1033" s="57"/>
      <c r="BG1033" s="57"/>
      <c r="BH1033" s="57"/>
      <c r="BI1033" s="46"/>
      <c r="BJ1033" s="15"/>
      <c r="BM1033" s="56"/>
      <c r="BN1033" s="56"/>
      <c r="BO1033" s="56"/>
      <c r="BP1033" s="56"/>
      <c r="BQ1033" s="56"/>
      <c r="BR1033" s="56"/>
      <c r="BS1033" s="56"/>
      <c r="BT1033" s="56"/>
      <c r="BU1033" s="56"/>
      <c r="BV1033" s="56"/>
      <c r="BW1033" s="56"/>
      <c r="BX1033" s="56"/>
      <c r="BY1033" s="57"/>
      <c r="BZ1033" s="57"/>
    </row>
    <row r="1034" spans="1:78" ht="15.75" x14ac:dyDescent="0.25">
      <c r="A1034" s="14"/>
      <c r="B1034" s="74"/>
      <c r="C1034" s="56"/>
      <c r="D1034" s="56"/>
      <c r="E1034" s="56"/>
      <c r="F1034" s="56"/>
      <c r="G1034" s="56"/>
      <c r="H1034" s="45"/>
      <c r="I1034" s="56"/>
      <c r="J1034" s="56"/>
      <c r="K1034" s="56"/>
      <c r="L1034" s="56"/>
      <c r="M1034" s="56"/>
      <c r="N1034" s="56"/>
      <c r="O1034" s="56"/>
      <c r="P1034" s="56"/>
      <c r="Q1034" s="56"/>
      <c r="R1034" s="56"/>
      <c r="S1034" s="56"/>
      <c r="T1034" s="56"/>
      <c r="U1034" s="56"/>
      <c r="V1034" s="56"/>
      <c r="W1034" s="56"/>
      <c r="X1034" s="56"/>
      <c r="Y1034" s="56"/>
      <c r="Z1034" s="10"/>
      <c r="AA1034" s="10"/>
      <c r="AB1034" s="10"/>
      <c r="AC1034" s="10"/>
      <c r="AD1034" s="10"/>
      <c r="AE1034" s="10"/>
      <c r="AF1034" s="56"/>
      <c r="AG1034" s="56"/>
      <c r="AH1034" s="57"/>
      <c r="AI1034" s="56"/>
      <c r="AJ1034" s="57"/>
      <c r="AK1034" s="11"/>
      <c r="AL1034" s="11"/>
      <c r="AM1034" s="11"/>
      <c r="AN1034" s="11"/>
      <c r="AO1034" s="11"/>
      <c r="AP1034" s="11"/>
      <c r="AQ1034" s="56"/>
      <c r="AR1034" s="56"/>
      <c r="AS1034" s="57"/>
      <c r="AT1034" s="56"/>
      <c r="AU1034" s="57"/>
      <c r="AV1034" s="11"/>
      <c r="AW1034" s="11"/>
      <c r="AX1034" s="11"/>
      <c r="AY1034" s="11"/>
      <c r="AZ1034" s="11"/>
      <c r="BA1034" s="11"/>
      <c r="BB1034" s="56"/>
      <c r="BC1034" s="56"/>
      <c r="BD1034" s="57"/>
      <c r="BE1034" s="56"/>
      <c r="BF1034" s="57"/>
      <c r="BG1034" s="57"/>
      <c r="BH1034" s="57"/>
      <c r="BI1034" s="46"/>
      <c r="BJ1034" s="15"/>
      <c r="BM1034" s="56"/>
      <c r="BN1034" s="56"/>
      <c r="BO1034" s="56"/>
      <c r="BP1034" s="56"/>
      <c r="BQ1034" s="56"/>
      <c r="BR1034" s="56"/>
      <c r="BS1034" s="56"/>
      <c r="BT1034" s="56"/>
      <c r="BU1034" s="56"/>
      <c r="BV1034" s="56"/>
      <c r="BW1034" s="56"/>
      <c r="BX1034" s="56"/>
      <c r="BY1034" s="57"/>
      <c r="BZ1034" s="57"/>
    </row>
    <row r="1035" spans="1:78" ht="15.75" x14ac:dyDescent="0.25">
      <c r="A1035" s="14"/>
      <c r="B1035" s="74"/>
      <c r="C1035" s="56"/>
      <c r="D1035" s="56"/>
      <c r="E1035" s="56"/>
      <c r="F1035" s="56"/>
      <c r="G1035" s="56"/>
      <c r="H1035" s="45"/>
      <c r="I1035" s="56"/>
      <c r="J1035" s="56"/>
      <c r="K1035" s="56"/>
      <c r="L1035" s="56"/>
      <c r="M1035" s="56"/>
      <c r="N1035" s="56"/>
      <c r="O1035" s="56"/>
      <c r="P1035" s="56"/>
      <c r="Q1035" s="56"/>
      <c r="R1035" s="56"/>
      <c r="S1035" s="56"/>
      <c r="T1035" s="56"/>
      <c r="U1035" s="56"/>
      <c r="V1035" s="56"/>
      <c r="W1035" s="56"/>
      <c r="X1035" s="56"/>
      <c r="Y1035" s="56"/>
      <c r="Z1035" s="10"/>
      <c r="AA1035" s="10"/>
      <c r="AB1035" s="10"/>
      <c r="AC1035" s="10"/>
      <c r="AD1035" s="10"/>
      <c r="AE1035" s="10"/>
      <c r="AF1035" s="56"/>
      <c r="AG1035" s="56"/>
      <c r="AH1035" s="57"/>
      <c r="AI1035" s="56"/>
      <c r="AJ1035" s="57"/>
      <c r="AK1035" s="11"/>
      <c r="AL1035" s="11"/>
      <c r="AM1035" s="11"/>
      <c r="AN1035" s="11"/>
      <c r="AO1035" s="11"/>
      <c r="AP1035" s="11"/>
      <c r="AQ1035" s="56"/>
      <c r="AR1035" s="56"/>
      <c r="AS1035" s="57"/>
      <c r="AT1035" s="56"/>
      <c r="AU1035" s="57"/>
      <c r="AV1035" s="11"/>
      <c r="AW1035" s="11"/>
      <c r="AX1035" s="11"/>
      <c r="AY1035" s="11"/>
      <c r="AZ1035" s="11"/>
      <c r="BA1035" s="11"/>
      <c r="BB1035" s="56"/>
      <c r="BC1035" s="56"/>
      <c r="BD1035" s="57"/>
      <c r="BE1035" s="56"/>
      <c r="BF1035" s="57"/>
      <c r="BG1035" s="57"/>
      <c r="BH1035" s="57"/>
      <c r="BI1035" s="46"/>
      <c r="BJ1035" s="15"/>
      <c r="BM1035" s="56"/>
      <c r="BN1035" s="56"/>
      <c r="BO1035" s="56"/>
      <c r="BP1035" s="56"/>
      <c r="BQ1035" s="56"/>
      <c r="BR1035" s="56"/>
      <c r="BS1035" s="56"/>
      <c r="BT1035" s="56"/>
      <c r="BU1035" s="56"/>
      <c r="BV1035" s="56"/>
      <c r="BW1035" s="56"/>
      <c r="BX1035" s="56"/>
      <c r="BY1035" s="57"/>
      <c r="BZ1035" s="57"/>
    </row>
    <row r="1036" spans="1:78" ht="15.75" x14ac:dyDescent="0.25">
      <c r="A1036" s="14"/>
      <c r="B1036" s="74"/>
      <c r="C1036" s="56"/>
      <c r="D1036" s="56"/>
      <c r="E1036" s="56"/>
      <c r="F1036" s="56"/>
      <c r="G1036" s="56"/>
      <c r="H1036" s="45"/>
      <c r="I1036" s="56"/>
      <c r="J1036" s="56"/>
      <c r="K1036" s="56"/>
      <c r="L1036" s="56"/>
      <c r="M1036" s="56"/>
      <c r="N1036" s="56"/>
      <c r="O1036" s="56"/>
      <c r="P1036" s="56"/>
      <c r="Q1036" s="56"/>
      <c r="R1036" s="56"/>
      <c r="S1036" s="56"/>
      <c r="T1036" s="56"/>
      <c r="U1036" s="56"/>
      <c r="V1036" s="56"/>
      <c r="W1036" s="56"/>
      <c r="X1036" s="56"/>
      <c r="Y1036" s="56"/>
      <c r="Z1036" s="10"/>
      <c r="AA1036" s="10"/>
      <c r="AB1036" s="10"/>
      <c r="AC1036" s="10"/>
      <c r="AD1036" s="10"/>
      <c r="AE1036" s="10"/>
      <c r="AF1036" s="56"/>
      <c r="AG1036" s="56"/>
      <c r="AH1036" s="57"/>
      <c r="AI1036" s="56"/>
      <c r="AJ1036" s="57"/>
      <c r="AK1036" s="11"/>
      <c r="AL1036" s="11"/>
      <c r="AM1036" s="11"/>
      <c r="AN1036" s="11"/>
      <c r="AO1036" s="11"/>
      <c r="AP1036" s="11"/>
      <c r="AQ1036" s="56"/>
      <c r="AR1036" s="56"/>
      <c r="AS1036" s="57"/>
      <c r="AT1036" s="56"/>
      <c r="AU1036" s="57"/>
      <c r="AV1036" s="11"/>
      <c r="AW1036" s="11"/>
      <c r="AX1036" s="11"/>
      <c r="AY1036" s="11"/>
      <c r="AZ1036" s="11"/>
      <c r="BA1036" s="11"/>
      <c r="BB1036" s="56"/>
      <c r="BC1036" s="56"/>
      <c r="BD1036" s="57"/>
      <c r="BE1036" s="56"/>
      <c r="BF1036" s="57"/>
      <c r="BG1036" s="57"/>
      <c r="BH1036" s="57"/>
      <c r="BI1036" s="46"/>
      <c r="BJ1036" s="15"/>
      <c r="BM1036" s="56"/>
      <c r="BN1036" s="56"/>
      <c r="BO1036" s="56"/>
      <c r="BP1036" s="56"/>
      <c r="BQ1036" s="56"/>
      <c r="BR1036" s="56"/>
      <c r="BS1036" s="56"/>
      <c r="BT1036" s="56"/>
      <c r="BU1036" s="56"/>
      <c r="BV1036" s="56"/>
      <c r="BW1036" s="56"/>
      <c r="BX1036" s="56"/>
      <c r="BY1036" s="57"/>
      <c r="BZ1036" s="57"/>
    </row>
    <row r="1037" spans="1:78" ht="15.75" x14ac:dyDescent="0.25">
      <c r="A1037" s="14"/>
      <c r="B1037" s="74"/>
      <c r="C1037" s="56"/>
      <c r="D1037" s="56"/>
      <c r="E1037" s="56"/>
      <c r="F1037" s="56"/>
      <c r="G1037" s="56"/>
      <c r="H1037" s="45"/>
      <c r="I1037" s="56"/>
      <c r="J1037" s="56"/>
      <c r="K1037" s="56"/>
      <c r="L1037" s="56"/>
      <c r="M1037" s="56"/>
      <c r="N1037" s="56"/>
      <c r="O1037" s="56"/>
      <c r="P1037" s="56"/>
      <c r="Q1037" s="56"/>
      <c r="R1037" s="56"/>
      <c r="S1037" s="56"/>
      <c r="T1037" s="56"/>
      <c r="U1037" s="56"/>
      <c r="V1037" s="56"/>
      <c r="W1037" s="56"/>
      <c r="X1037" s="56"/>
      <c r="Y1037" s="56"/>
      <c r="Z1037" s="10"/>
      <c r="AA1037" s="10"/>
      <c r="AB1037" s="10"/>
      <c r="AC1037" s="10"/>
      <c r="AD1037" s="10"/>
      <c r="AE1037" s="10"/>
      <c r="AF1037" s="56"/>
      <c r="AG1037" s="56"/>
      <c r="AH1037" s="57"/>
      <c r="AI1037" s="56"/>
      <c r="AJ1037" s="57"/>
      <c r="AK1037" s="11"/>
      <c r="AL1037" s="11"/>
      <c r="AM1037" s="11"/>
      <c r="AN1037" s="11"/>
      <c r="AO1037" s="11"/>
      <c r="AP1037" s="11"/>
      <c r="AQ1037" s="56"/>
      <c r="AR1037" s="56"/>
      <c r="AS1037" s="57"/>
      <c r="AT1037" s="56"/>
      <c r="AU1037" s="57"/>
      <c r="AV1037" s="11"/>
      <c r="AW1037" s="11"/>
      <c r="AX1037" s="11"/>
      <c r="AY1037" s="11"/>
      <c r="AZ1037" s="11"/>
      <c r="BA1037" s="11"/>
      <c r="BB1037" s="56"/>
      <c r="BC1037" s="56"/>
      <c r="BD1037" s="57"/>
      <c r="BE1037" s="56"/>
      <c r="BF1037" s="57"/>
      <c r="BG1037" s="57"/>
      <c r="BH1037" s="57"/>
      <c r="BI1037" s="46"/>
      <c r="BJ1037" s="15"/>
      <c r="BM1037" s="56"/>
      <c r="BN1037" s="56"/>
      <c r="BO1037" s="56"/>
      <c r="BP1037" s="56"/>
      <c r="BQ1037" s="56"/>
      <c r="BR1037" s="56"/>
      <c r="BS1037" s="56"/>
      <c r="BT1037" s="56"/>
      <c r="BU1037" s="56"/>
      <c r="BV1037" s="56"/>
      <c r="BW1037" s="56"/>
      <c r="BX1037" s="56"/>
      <c r="BY1037" s="57"/>
      <c r="BZ1037" s="57"/>
    </row>
    <row r="1038" spans="1:78" ht="15.75" x14ac:dyDescent="0.25">
      <c r="A1038" s="14"/>
      <c r="B1038" s="74"/>
      <c r="C1038" s="56"/>
      <c r="D1038" s="56"/>
      <c r="E1038" s="56"/>
      <c r="F1038" s="56"/>
      <c r="G1038" s="56"/>
      <c r="H1038" s="45"/>
      <c r="I1038" s="56"/>
      <c r="J1038" s="56"/>
      <c r="K1038" s="56"/>
      <c r="L1038" s="56"/>
      <c r="M1038" s="56"/>
      <c r="N1038" s="56"/>
      <c r="O1038" s="56"/>
      <c r="P1038" s="56"/>
      <c r="Q1038" s="56"/>
      <c r="R1038" s="56"/>
      <c r="S1038" s="56"/>
      <c r="T1038" s="56"/>
      <c r="U1038" s="56"/>
      <c r="V1038" s="56"/>
      <c r="W1038" s="56"/>
      <c r="X1038" s="56"/>
      <c r="Y1038" s="56"/>
      <c r="Z1038" s="10"/>
      <c r="AA1038" s="10"/>
      <c r="AB1038" s="10"/>
      <c r="AC1038" s="10"/>
      <c r="AD1038" s="10"/>
      <c r="AE1038" s="10"/>
      <c r="AF1038" s="56"/>
      <c r="AG1038" s="56"/>
      <c r="AH1038" s="57"/>
      <c r="AI1038" s="56"/>
      <c r="AJ1038" s="57"/>
      <c r="AK1038" s="11"/>
      <c r="AL1038" s="11"/>
      <c r="AM1038" s="11"/>
      <c r="AN1038" s="11"/>
      <c r="AO1038" s="11"/>
      <c r="AP1038" s="11"/>
      <c r="AQ1038" s="56"/>
      <c r="AR1038" s="56"/>
      <c r="AS1038" s="57"/>
      <c r="AT1038" s="56"/>
      <c r="AU1038" s="57"/>
      <c r="AV1038" s="11"/>
      <c r="AW1038" s="11"/>
      <c r="AX1038" s="11"/>
      <c r="AY1038" s="11"/>
      <c r="AZ1038" s="11"/>
      <c r="BA1038" s="11"/>
      <c r="BB1038" s="56"/>
      <c r="BC1038" s="56"/>
      <c r="BD1038" s="57"/>
      <c r="BE1038" s="56"/>
      <c r="BF1038" s="57"/>
      <c r="BG1038" s="57"/>
      <c r="BH1038" s="57"/>
      <c r="BI1038" s="46"/>
      <c r="BJ1038" s="15"/>
      <c r="BM1038" s="56"/>
      <c r="BN1038" s="56"/>
      <c r="BO1038" s="56"/>
      <c r="BP1038" s="56"/>
      <c r="BQ1038" s="56"/>
      <c r="BR1038" s="56"/>
      <c r="BS1038" s="56"/>
      <c r="BT1038" s="56"/>
      <c r="BU1038" s="56"/>
      <c r="BV1038" s="56"/>
      <c r="BW1038" s="56"/>
      <c r="BX1038" s="56"/>
      <c r="BY1038" s="57"/>
      <c r="BZ1038" s="57"/>
    </row>
    <row r="1039" spans="1:78" ht="15.75" x14ac:dyDescent="0.25">
      <c r="A1039" s="14"/>
      <c r="B1039" s="74"/>
      <c r="C1039" s="56"/>
      <c r="D1039" s="56"/>
      <c r="E1039" s="56"/>
      <c r="F1039" s="56"/>
      <c r="G1039" s="56"/>
      <c r="H1039" s="45"/>
      <c r="I1039" s="56"/>
      <c r="J1039" s="56"/>
      <c r="K1039" s="56"/>
      <c r="L1039" s="56"/>
      <c r="M1039" s="56"/>
      <c r="N1039" s="56"/>
      <c r="O1039" s="56"/>
      <c r="P1039" s="56"/>
      <c r="Q1039" s="56"/>
      <c r="R1039" s="56"/>
      <c r="S1039" s="56"/>
      <c r="T1039" s="56"/>
      <c r="U1039" s="56"/>
      <c r="V1039" s="56"/>
      <c r="W1039" s="56"/>
      <c r="X1039" s="56"/>
      <c r="Y1039" s="56"/>
      <c r="Z1039" s="10"/>
      <c r="AA1039" s="10"/>
      <c r="AB1039" s="10"/>
      <c r="AC1039" s="10"/>
      <c r="AD1039" s="10"/>
      <c r="AE1039" s="10"/>
      <c r="AF1039" s="56"/>
      <c r="AG1039" s="56"/>
      <c r="AH1039" s="57"/>
      <c r="AI1039" s="56"/>
      <c r="AJ1039" s="57"/>
      <c r="AK1039" s="11"/>
      <c r="AL1039" s="11"/>
      <c r="AM1039" s="11"/>
      <c r="AN1039" s="11"/>
      <c r="AO1039" s="11"/>
      <c r="AP1039" s="11"/>
      <c r="AQ1039" s="56"/>
      <c r="AR1039" s="56"/>
      <c r="AS1039" s="57"/>
      <c r="AT1039" s="56"/>
      <c r="AU1039" s="57"/>
      <c r="AV1039" s="11"/>
      <c r="AW1039" s="11"/>
      <c r="AX1039" s="11"/>
      <c r="AY1039" s="11"/>
      <c r="AZ1039" s="11"/>
      <c r="BA1039" s="11"/>
      <c r="BB1039" s="56"/>
      <c r="BC1039" s="56"/>
      <c r="BD1039" s="57"/>
      <c r="BE1039" s="56"/>
      <c r="BF1039" s="57"/>
      <c r="BG1039" s="57"/>
      <c r="BH1039" s="57"/>
      <c r="BI1039" s="46"/>
      <c r="BJ1039" s="15"/>
      <c r="BM1039" s="56"/>
      <c r="BN1039" s="56"/>
      <c r="BO1039" s="56"/>
      <c r="BP1039" s="56"/>
      <c r="BQ1039" s="56"/>
      <c r="BR1039" s="56"/>
      <c r="BS1039" s="56"/>
      <c r="BT1039" s="56"/>
      <c r="BU1039" s="56"/>
      <c r="BV1039" s="56"/>
      <c r="BW1039" s="56"/>
      <c r="BX1039" s="56"/>
      <c r="BY1039" s="57"/>
      <c r="BZ1039" s="57"/>
    </row>
    <row r="1040" spans="1:78" ht="15.75" x14ac:dyDescent="0.25">
      <c r="A1040" s="14"/>
      <c r="B1040" s="74"/>
      <c r="C1040" s="56"/>
      <c r="D1040" s="56"/>
      <c r="E1040" s="56"/>
      <c r="F1040" s="56"/>
      <c r="G1040" s="56"/>
      <c r="H1040" s="45"/>
      <c r="I1040" s="56"/>
      <c r="J1040" s="56"/>
      <c r="K1040" s="56"/>
      <c r="L1040" s="56"/>
      <c r="M1040" s="56"/>
      <c r="N1040" s="56"/>
      <c r="O1040" s="56"/>
      <c r="P1040" s="56"/>
      <c r="Q1040" s="56"/>
      <c r="R1040" s="56"/>
      <c r="S1040" s="56"/>
      <c r="T1040" s="56"/>
      <c r="U1040" s="56"/>
      <c r="V1040" s="56"/>
      <c r="W1040" s="56"/>
      <c r="X1040" s="56"/>
      <c r="Y1040" s="56"/>
      <c r="Z1040" s="10"/>
      <c r="AA1040" s="10"/>
      <c r="AB1040" s="10"/>
      <c r="AC1040" s="10"/>
      <c r="AD1040" s="10"/>
      <c r="AE1040" s="10"/>
      <c r="AF1040" s="56"/>
      <c r="AG1040" s="56"/>
      <c r="AH1040" s="57"/>
      <c r="AI1040" s="56"/>
      <c r="AJ1040" s="57"/>
      <c r="AK1040" s="11"/>
      <c r="AL1040" s="11"/>
      <c r="AM1040" s="11"/>
      <c r="AN1040" s="11"/>
      <c r="AO1040" s="11"/>
      <c r="AP1040" s="11"/>
      <c r="AQ1040" s="56"/>
      <c r="AR1040" s="56"/>
      <c r="AS1040" s="57"/>
      <c r="AT1040" s="56"/>
      <c r="AU1040" s="57"/>
      <c r="AV1040" s="11"/>
      <c r="AW1040" s="11"/>
      <c r="AX1040" s="11"/>
      <c r="AY1040" s="11"/>
      <c r="AZ1040" s="11"/>
      <c r="BA1040" s="11"/>
      <c r="BB1040" s="56"/>
      <c r="BC1040" s="56"/>
      <c r="BD1040" s="57"/>
      <c r="BE1040" s="56"/>
      <c r="BF1040" s="57"/>
      <c r="BG1040" s="57"/>
      <c r="BH1040" s="57"/>
      <c r="BI1040" s="46"/>
      <c r="BJ1040" s="15"/>
      <c r="BM1040" s="56"/>
      <c r="BN1040" s="56"/>
      <c r="BO1040" s="56"/>
      <c r="BP1040" s="56"/>
      <c r="BQ1040" s="56"/>
      <c r="BR1040" s="56"/>
      <c r="BS1040" s="56"/>
      <c r="BT1040" s="56"/>
      <c r="BU1040" s="56"/>
      <c r="BV1040" s="56"/>
      <c r="BW1040" s="56"/>
      <c r="BX1040" s="56"/>
      <c r="BY1040" s="57"/>
      <c r="BZ1040" s="57"/>
    </row>
    <row r="1041" spans="1:78" ht="15.75" x14ac:dyDescent="0.25">
      <c r="A1041" s="14"/>
      <c r="B1041" s="74"/>
      <c r="C1041" s="56"/>
      <c r="D1041" s="56"/>
      <c r="E1041" s="56"/>
      <c r="F1041" s="56"/>
      <c r="G1041" s="56"/>
      <c r="H1041" s="45"/>
      <c r="I1041" s="56"/>
      <c r="J1041" s="56"/>
      <c r="K1041" s="56"/>
      <c r="L1041" s="56"/>
      <c r="M1041" s="56"/>
      <c r="N1041" s="56"/>
      <c r="O1041" s="56"/>
      <c r="P1041" s="56"/>
      <c r="Q1041" s="56"/>
      <c r="R1041" s="56"/>
      <c r="S1041" s="56"/>
      <c r="T1041" s="56"/>
      <c r="U1041" s="56"/>
      <c r="V1041" s="56"/>
      <c r="W1041" s="56"/>
      <c r="X1041" s="56"/>
      <c r="Y1041" s="56"/>
      <c r="Z1041" s="10"/>
      <c r="AA1041" s="10"/>
      <c r="AB1041" s="10"/>
      <c r="AC1041" s="10"/>
      <c r="AD1041" s="10"/>
      <c r="AE1041" s="10"/>
      <c r="AF1041" s="56"/>
      <c r="AG1041" s="56"/>
      <c r="AH1041" s="57"/>
      <c r="AI1041" s="56"/>
      <c r="AJ1041" s="57"/>
      <c r="AK1041" s="11"/>
      <c r="AL1041" s="11"/>
      <c r="AM1041" s="11"/>
      <c r="AN1041" s="11"/>
      <c r="AO1041" s="11"/>
      <c r="AP1041" s="11"/>
      <c r="AQ1041" s="56"/>
      <c r="AR1041" s="56"/>
      <c r="AS1041" s="57"/>
      <c r="AT1041" s="56"/>
      <c r="AU1041" s="57"/>
      <c r="AV1041" s="11"/>
      <c r="AW1041" s="11"/>
      <c r="AX1041" s="11"/>
      <c r="AY1041" s="11"/>
      <c r="AZ1041" s="11"/>
      <c r="BA1041" s="11"/>
      <c r="BB1041" s="56"/>
      <c r="BC1041" s="56"/>
      <c r="BD1041" s="57"/>
      <c r="BE1041" s="56"/>
      <c r="BF1041" s="57"/>
      <c r="BG1041" s="57"/>
      <c r="BH1041" s="57"/>
      <c r="BI1041" s="46"/>
      <c r="BJ1041" s="15"/>
      <c r="BM1041" s="56"/>
      <c r="BN1041" s="56"/>
      <c r="BO1041" s="56"/>
      <c r="BP1041" s="56"/>
      <c r="BQ1041" s="56"/>
      <c r="BR1041" s="56"/>
      <c r="BS1041" s="56"/>
      <c r="BT1041" s="56"/>
      <c r="BU1041" s="56"/>
      <c r="BV1041" s="56"/>
      <c r="BW1041" s="56"/>
      <c r="BX1041" s="56"/>
      <c r="BY1041" s="57"/>
      <c r="BZ1041" s="57"/>
    </row>
    <row r="1042" spans="1:78" ht="15.75" x14ac:dyDescent="0.25">
      <c r="A1042" s="14"/>
      <c r="B1042" s="74"/>
      <c r="C1042" s="56"/>
      <c r="D1042" s="56"/>
      <c r="E1042" s="56"/>
      <c r="F1042" s="56"/>
      <c r="G1042" s="56"/>
      <c r="H1042" s="45"/>
      <c r="I1042" s="56"/>
      <c r="J1042" s="56"/>
      <c r="K1042" s="56"/>
      <c r="L1042" s="56"/>
      <c r="M1042" s="56"/>
      <c r="N1042" s="56"/>
      <c r="O1042" s="56"/>
      <c r="P1042" s="56"/>
      <c r="Q1042" s="56"/>
      <c r="R1042" s="56"/>
      <c r="S1042" s="56"/>
      <c r="T1042" s="56"/>
      <c r="U1042" s="56"/>
      <c r="V1042" s="56"/>
      <c r="W1042" s="56"/>
      <c r="X1042" s="56"/>
      <c r="Y1042" s="56"/>
      <c r="Z1042" s="10"/>
      <c r="AA1042" s="10"/>
      <c r="AB1042" s="10"/>
      <c r="AC1042" s="10"/>
      <c r="AD1042" s="10"/>
      <c r="AE1042" s="10"/>
      <c r="AF1042" s="56"/>
      <c r="AG1042" s="56"/>
      <c r="AH1042" s="57"/>
      <c r="AI1042" s="56"/>
      <c r="AJ1042" s="57"/>
      <c r="AK1042" s="11"/>
      <c r="AL1042" s="11"/>
      <c r="AM1042" s="11"/>
      <c r="AN1042" s="11"/>
      <c r="AO1042" s="11"/>
      <c r="AP1042" s="11"/>
      <c r="AQ1042" s="56"/>
      <c r="AR1042" s="56"/>
      <c r="AS1042" s="57"/>
      <c r="AT1042" s="56"/>
      <c r="AU1042" s="57"/>
      <c r="AV1042" s="11"/>
      <c r="AW1042" s="11"/>
      <c r="AX1042" s="11"/>
      <c r="AY1042" s="11"/>
      <c r="AZ1042" s="11"/>
      <c r="BA1042" s="11"/>
      <c r="BB1042" s="56"/>
      <c r="BC1042" s="56"/>
      <c r="BD1042" s="57"/>
      <c r="BE1042" s="56"/>
      <c r="BF1042" s="57"/>
      <c r="BG1042" s="57"/>
      <c r="BH1042" s="57"/>
      <c r="BI1042" s="46"/>
      <c r="BJ1042" s="15"/>
      <c r="BM1042" s="56"/>
      <c r="BN1042" s="56"/>
      <c r="BO1042" s="56"/>
      <c r="BP1042" s="56"/>
      <c r="BQ1042" s="56"/>
      <c r="BR1042" s="56"/>
      <c r="BS1042" s="56"/>
      <c r="BT1042" s="56"/>
      <c r="BU1042" s="56"/>
      <c r="BV1042" s="56"/>
      <c r="BW1042" s="56"/>
      <c r="BX1042" s="56"/>
      <c r="BY1042" s="57"/>
      <c r="BZ1042" s="57"/>
    </row>
    <row r="1043" spans="1:78" ht="15.75" x14ac:dyDescent="0.25">
      <c r="A1043" s="14"/>
      <c r="B1043" s="74"/>
      <c r="C1043" s="56"/>
      <c r="D1043" s="56"/>
      <c r="E1043" s="56"/>
      <c r="F1043" s="56"/>
      <c r="G1043" s="56"/>
      <c r="H1043" s="45"/>
      <c r="I1043" s="56"/>
      <c r="J1043" s="56"/>
      <c r="K1043" s="56"/>
      <c r="L1043" s="56"/>
      <c r="M1043" s="56"/>
      <c r="N1043" s="56"/>
      <c r="O1043" s="56"/>
      <c r="P1043" s="56"/>
      <c r="Q1043" s="56"/>
      <c r="R1043" s="56"/>
      <c r="S1043" s="56"/>
      <c r="T1043" s="56"/>
      <c r="U1043" s="56"/>
      <c r="V1043" s="56"/>
      <c r="W1043" s="56"/>
      <c r="X1043" s="56"/>
      <c r="Y1043" s="56"/>
      <c r="Z1043" s="10"/>
      <c r="AA1043" s="10"/>
      <c r="AB1043" s="10"/>
      <c r="AC1043" s="10"/>
      <c r="AD1043" s="10"/>
      <c r="AE1043" s="10"/>
      <c r="AF1043" s="56"/>
      <c r="AG1043" s="56"/>
      <c r="AH1043" s="57"/>
      <c r="AI1043" s="56"/>
      <c r="AJ1043" s="57"/>
      <c r="AK1043" s="11"/>
      <c r="AL1043" s="11"/>
      <c r="AM1043" s="11"/>
      <c r="AN1043" s="11"/>
      <c r="AO1043" s="11"/>
      <c r="AP1043" s="11"/>
      <c r="AQ1043" s="56"/>
      <c r="AR1043" s="56"/>
      <c r="AS1043" s="57"/>
      <c r="AT1043" s="56"/>
      <c r="AU1043" s="57"/>
      <c r="AV1043" s="11"/>
      <c r="AW1043" s="11"/>
      <c r="AX1043" s="11"/>
      <c r="AY1043" s="11"/>
      <c r="AZ1043" s="11"/>
      <c r="BA1043" s="11"/>
      <c r="BB1043" s="56"/>
      <c r="BC1043" s="56"/>
      <c r="BD1043" s="57"/>
      <c r="BE1043" s="56"/>
      <c r="BF1043" s="57"/>
      <c r="BG1043" s="57"/>
      <c r="BH1043" s="57"/>
      <c r="BI1043" s="46"/>
      <c r="BJ1043" s="15"/>
      <c r="BM1043" s="56"/>
      <c r="BN1043" s="56"/>
      <c r="BO1043" s="56"/>
      <c r="BP1043" s="56"/>
      <c r="BQ1043" s="56"/>
      <c r="BR1043" s="56"/>
      <c r="BS1043" s="56"/>
      <c r="BT1043" s="56"/>
      <c r="BU1043" s="56"/>
      <c r="BV1043" s="56"/>
      <c r="BW1043" s="56"/>
      <c r="BX1043" s="56"/>
      <c r="BY1043" s="57"/>
      <c r="BZ1043" s="57"/>
    </row>
    <row r="1044" spans="1:78" ht="15.75" x14ac:dyDescent="0.25">
      <c r="A1044" s="14"/>
      <c r="B1044" s="74"/>
      <c r="C1044" s="56"/>
      <c r="D1044" s="56"/>
      <c r="E1044" s="56"/>
      <c r="F1044" s="56"/>
      <c r="G1044" s="56"/>
      <c r="H1044" s="45"/>
      <c r="I1044" s="56"/>
      <c r="J1044" s="56"/>
      <c r="K1044" s="56"/>
      <c r="L1044" s="56"/>
      <c r="M1044" s="56"/>
      <c r="N1044" s="56"/>
      <c r="O1044" s="56"/>
      <c r="P1044" s="56"/>
      <c r="Q1044" s="56"/>
      <c r="R1044" s="56"/>
      <c r="S1044" s="56"/>
      <c r="T1044" s="56"/>
      <c r="U1044" s="56"/>
      <c r="V1044" s="56"/>
      <c r="W1044" s="56"/>
      <c r="X1044" s="56"/>
      <c r="Y1044" s="56"/>
      <c r="Z1044" s="10"/>
      <c r="AA1044" s="10"/>
      <c r="AB1044" s="10"/>
      <c r="AC1044" s="10"/>
      <c r="AD1044" s="10"/>
      <c r="AE1044" s="10"/>
      <c r="AF1044" s="56"/>
      <c r="AG1044" s="56"/>
      <c r="AH1044" s="57"/>
      <c r="AI1044" s="56"/>
      <c r="AJ1044" s="57"/>
      <c r="AK1044" s="11"/>
      <c r="AL1044" s="11"/>
      <c r="AM1044" s="11"/>
      <c r="AN1044" s="11"/>
      <c r="AO1044" s="11"/>
      <c r="AP1044" s="11"/>
      <c r="AQ1044" s="56"/>
      <c r="AR1044" s="56"/>
      <c r="AS1044" s="57"/>
      <c r="AT1044" s="56"/>
      <c r="AU1044" s="57"/>
      <c r="AV1044" s="11"/>
      <c r="AW1044" s="11"/>
      <c r="AX1044" s="11"/>
      <c r="AY1044" s="11"/>
      <c r="AZ1044" s="11"/>
      <c r="BA1044" s="11"/>
      <c r="BB1044" s="56"/>
      <c r="BC1044" s="56"/>
      <c r="BD1044" s="57"/>
      <c r="BE1044" s="56"/>
      <c r="BF1044" s="57"/>
      <c r="BG1044" s="57"/>
      <c r="BH1044" s="57"/>
      <c r="BI1044" s="46"/>
      <c r="BJ1044" s="15"/>
      <c r="BM1044" s="56"/>
      <c r="BN1044" s="56"/>
      <c r="BO1044" s="56"/>
      <c r="BP1044" s="56"/>
      <c r="BQ1044" s="56"/>
      <c r="BR1044" s="56"/>
      <c r="BS1044" s="56"/>
      <c r="BT1044" s="56"/>
      <c r="BU1044" s="56"/>
      <c r="BV1044" s="56"/>
      <c r="BW1044" s="56"/>
      <c r="BX1044" s="56"/>
      <c r="BY1044" s="57"/>
      <c r="BZ1044" s="57"/>
    </row>
    <row r="1045" spans="1:78" ht="15.75" x14ac:dyDescent="0.25">
      <c r="A1045" s="14"/>
      <c r="B1045" s="74"/>
      <c r="C1045" s="56"/>
      <c r="D1045" s="56"/>
      <c r="E1045" s="56"/>
      <c r="F1045" s="56"/>
      <c r="G1045" s="56"/>
      <c r="H1045" s="45"/>
      <c r="I1045" s="56"/>
      <c r="J1045" s="56"/>
      <c r="K1045" s="56"/>
      <c r="L1045" s="56"/>
      <c r="M1045" s="56"/>
      <c r="N1045" s="56"/>
      <c r="O1045" s="56"/>
      <c r="P1045" s="56"/>
      <c r="Q1045" s="56"/>
      <c r="R1045" s="56"/>
      <c r="S1045" s="56"/>
      <c r="T1045" s="56"/>
      <c r="U1045" s="56"/>
      <c r="V1045" s="56"/>
      <c r="W1045" s="56"/>
      <c r="X1045" s="56"/>
      <c r="Y1045" s="56"/>
      <c r="Z1045" s="10"/>
      <c r="AA1045" s="10"/>
      <c r="AB1045" s="10"/>
      <c r="AC1045" s="10"/>
      <c r="AD1045" s="10"/>
      <c r="AE1045" s="10"/>
      <c r="AF1045" s="56"/>
      <c r="AG1045" s="56"/>
      <c r="AH1045" s="57"/>
      <c r="AI1045" s="56"/>
      <c r="AJ1045" s="57"/>
      <c r="AK1045" s="11"/>
      <c r="AL1045" s="11"/>
      <c r="AM1045" s="11"/>
      <c r="AN1045" s="11"/>
      <c r="AO1045" s="11"/>
      <c r="AP1045" s="11"/>
      <c r="AQ1045" s="56"/>
      <c r="AR1045" s="56"/>
      <c r="AS1045" s="57"/>
      <c r="AT1045" s="56"/>
      <c r="AU1045" s="57"/>
      <c r="AV1045" s="11"/>
      <c r="AW1045" s="11"/>
      <c r="AX1045" s="11"/>
      <c r="AY1045" s="11"/>
      <c r="AZ1045" s="11"/>
      <c r="BA1045" s="11"/>
      <c r="BB1045" s="56"/>
      <c r="BC1045" s="56"/>
      <c r="BD1045" s="57"/>
      <c r="BE1045" s="56"/>
      <c r="BF1045" s="57"/>
      <c r="BG1045" s="57"/>
      <c r="BH1045" s="57"/>
      <c r="BI1045" s="46"/>
      <c r="BJ1045" s="15"/>
      <c r="BM1045" s="56"/>
      <c r="BN1045" s="56"/>
      <c r="BO1045" s="56"/>
      <c r="BP1045" s="56"/>
      <c r="BQ1045" s="56"/>
      <c r="BR1045" s="56"/>
      <c r="BS1045" s="56"/>
      <c r="BT1045" s="56"/>
      <c r="BU1045" s="56"/>
      <c r="BV1045" s="56"/>
      <c r="BW1045" s="56"/>
      <c r="BX1045" s="56"/>
      <c r="BY1045" s="57"/>
      <c r="BZ1045" s="57"/>
    </row>
    <row r="1046" spans="1:78" ht="15.75" x14ac:dyDescent="0.25">
      <c r="A1046" s="14"/>
      <c r="B1046" s="74"/>
      <c r="C1046" s="56"/>
      <c r="D1046" s="56"/>
      <c r="E1046" s="56"/>
      <c r="F1046" s="56"/>
      <c r="G1046" s="56"/>
      <c r="H1046" s="45"/>
      <c r="I1046" s="56"/>
      <c r="J1046" s="56"/>
      <c r="K1046" s="56"/>
      <c r="L1046" s="56"/>
      <c r="M1046" s="56"/>
      <c r="N1046" s="56"/>
      <c r="O1046" s="56"/>
      <c r="P1046" s="56"/>
      <c r="Q1046" s="56"/>
      <c r="R1046" s="56"/>
      <c r="S1046" s="56"/>
      <c r="T1046" s="56"/>
      <c r="U1046" s="56"/>
      <c r="V1046" s="56"/>
      <c r="W1046" s="56"/>
      <c r="X1046" s="56"/>
      <c r="Y1046" s="56"/>
      <c r="Z1046" s="10"/>
      <c r="AA1046" s="10"/>
      <c r="AB1046" s="10"/>
      <c r="AC1046" s="10"/>
      <c r="AD1046" s="10"/>
      <c r="AE1046" s="10"/>
      <c r="AF1046" s="56"/>
      <c r="AG1046" s="56"/>
      <c r="AH1046" s="57"/>
      <c r="AI1046" s="56"/>
      <c r="AJ1046" s="57"/>
      <c r="AK1046" s="11"/>
      <c r="AL1046" s="11"/>
      <c r="AM1046" s="11"/>
      <c r="AN1046" s="11"/>
      <c r="AO1046" s="11"/>
      <c r="AP1046" s="11"/>
      <c r="AQ1046" s="56"/>
      <c r="AR1046" s="56"/>
      <c r="AS1046" s="57"/>
      <c r="AT1046" s="56"/>
      <c r="AU1046" s="57"/>
      <c r="AV1046" s="11"/>
      <c r="AW1046" s="11"/>
      <c r="AX1046" s="11"/>
      <c r="AY1046" s="11"/>
      <c r="AZ1046" s="11"/>
      <c r="BA1046" s="11"/>
      <c r="BB1046" s="56"/>
      <c r="BC1046" s="56"/>
      <c r="BD1046" s="57"/>
      <c r="BE1046" s="56"/>
      <c r="BF1046" s="57"/>
      <c r="BG1046" s="57"/>
      <c r="BH1046" s="57"/>
      <c r="BI1046" s="46"/>
      <c r="BJ1046" s="15"/>
      <c r="BM1046" s="56"/>
      <c r="BN1046" s="56"/>
      <c r="BO1046" s="56"/>
      <c r="BP1046" s="56"/>
      <c r="BQ1046" s="56"/>
      <c r="BR1046" s="56"/>
      <c r="BS1046" s="56"/>
      <c r="BT1046" s="56"/>
      <c r="BU1046" s="56"/>
      <c r="BV1046" s="56"/>
      <c r="BW1046" s="56"/>
      <c r="BX1046" s="56"/>
      <c r="BY1046" s="57"/>
      <c r="BZ1046" s="57"/>
    </row>
    <row r="1047" spans="1:78" ht="15.75" x14ac:dyDescent="0.25">
      <c r="A1047" s="14"/>
      <c r="B1047" s="74"/>
      <c r="C1047" s="56"/>
      <c r="D1047" s="56"/>
      <c r="E1047" s="56"/>
      <c r="F1047" s="56"/>
      <c r="G1047" s="56"/>
      <c r="H1047" s="45"/>
      <c r="I1047" s="56"/>
      <c r="J1047" s="56"/>
      <c r="K1047" s="56"/>
      <c r="L1047" s="56"/>
      <c r="M1047" s="56"/>
      <c r="N1047" s="56"/>
      <c r="O1047" s="56"/>
      <c r="P1047" s="56"/>
      <c r="Q1047" s="56"/>
      <c r="R1047" s="56"/>
      <c r="S1047" s="56"/>
      <c r="T1047" s="56"/>
      <c r="U1047" s="56"/>
      <c r="V1047" s="56"/>
      <c r="W1047" s="56"/>
      <c r="X1047" s="56"/>
      <c r="Y1047" s="56"/>
      <c r="Z1047" s="10"/>
      <c r="AA1047" s="10"/>
      <c r="AB1047" s="10"/>
      <c r="AC1047" s="10"/>
      <c r="AD1047" s="10"/>
      <c r="AE1047" s="10"/>
      <c r="AF1047" s="56"/>
      <c r="AG1047" s="56"/>
      <c r="AH1047" s="57"/>
      <c r="AI1047" s="56"/>
      <c r="AJ1047" s="57"/>
      <c r="AK1047" s="11"/>
      <c r="AL1047" s="11"/>
      <c r="AM1047" s="11"/>
      <c r="AN1047" s="11"/>
      <c r="AO1047" s="11"/>
      <c r="AP1047" s="11"/>
      <c r="AQ1047" s="56"/>
      <c r="AR1047" s="56"/>
      <c r="AS1047" s="57"/>
      <c r="AT1047" s="56"/>
      <c r="AU1047" s="57"/>
      <c r="AV1047" s="11"/>
      <c r="AW1047" s="11"/>
      <c r="AX1047" s="11"/>
      <c r="AY1047" s="11"/>
      <c r="AZ1047" s="11"/>
      <c r="BA1047" s="11"/>
      <c r="BB1047" s="56"/>
      <c r="BC1047" s="56"/>
      <c r="BD1047" s="57"/>
      <c r="BE1047" s="56"/>
      <c r="BF1047" s="57"/>
      <c r="BG1047" s="57"/>
      <c r="BH1047" s="57"/>
      <c r="BI1047" s="46"/>
      <c r="BJ1047" s="15"/>
      <c r="BM1047" s="56"/>
      <c r="BN1047" s="56"/>
      <c r="BO1047" s="56"/>
      <c r="BP1047" s="56"/>
      <c r="BQ1047" s="56"/>
      <c r="BR1047" s="56"/>
      <c r="BS1047" s="56"/>
      <c r="BT1047" s="56"/>
      <c r="BU1047" s="56"/>
      <c r="BV1047" s="56"/>
      <c r="BW1047" s="56"/>
      <c r="BX1047" s="56"/>
      <c r="BY1047" s="57"/>
      <c r="BZ1047" s="57"/>
    </row>
    <row r="1048" spans="1:78" ht="15.75" x14ac:dyDescent="0.25">
      <c r="A1048" s="14"/>
      <c r="B1048" s="74"/>
      <c r="C1048" s="56"/>
      <c r="D1048" s="56"/>
      <c r="E1048" s="56"/>
      <c r="F1048" s="56"/>
      <c r="G1048" s="56"/>
      <c r="H1048" s="45"/>
      <c r="I1048" s="56"/>
      <c r="J1048" s="56"/>
      <c r="K1048" s="56"/>
      <c r="L1048" s="56"/>
      <c r="M1048" s="56"/>
      <c r="N1048" s="56"/>
      <c r="O1048" s="56"/>
      <c r="P1048" s="56"/>
      <c r="Q1048" s="56"/>
      <c r="R1048" s="56"/>
      <c r="S1048" s="56"/>
      <c r="T1048" s="56"/>
      <c r="U1048" s="56"/>
      <c r="V1048" s="56"/>
      <c r="W1048" s="56"/>
      <c r="X1048" s="56"/>
      <c r="Y1048" s="56"/>
      <c r="Z1048" s="10"/>
      <c r="AA1048" s="10"/>
      <c r="AB1048" s="10"/>
      <c r="AC1048" s="10"/>
      <c r="AD1048" s="10"/>
      <c r="AE1048" s="10"/>
      <c r="AF1048" s="56"/>
      <c r="AG1048" s="56"/>
      <c r="AH1048" s="57"/>
      <c r="AI1048" s="56"/>
      <c r="AJ1048" s="57"/>
      <c r="AK1048" s="11"/>
      <c r="AL1048" s="11"/>
      <c r="AM1048" s="11"/>
      <c r="AN1048" s="11"/>
      <c r="AO1048" s="11"/>
      <c r="AP1048" s="11"/>
      <c r="AQ1048" s="56"/>
      <c r="AR1048" s="56"/>
      <c r="AS1048" s="57"/>
      <c r="AT1048" s="56"/>
      <c r="AU1048" s="57"/>
      <c r="AV1048" s="11"/>
      <c r="AW1048" s="11"/>
      <c r="AX1048" s="11"/>
      <c r="AY1048" s="11"/>
      <c r="AZ1048" s="11"/>
      <c r="BA1048" s="11"/>
      <c r="BB1048" s="56"/>
      <c r="BC1048" s="56"/>
      <c r="BD1048" s="57"/>
      <c r="BE1048" s="56"/>
      <c r="BF1048" s="57"/>
      <c r="BG1048" s="57"/>
      <c r="BH1048" s="57"/>
      <c r="BI1048" s="46"/>
      <c r="BJ1048" s="15"/>
      <c r="BM1048" s="56"/>
      <c r="BN1048" s="56"/>
      <c r="BO1048" s="56"/>
      <c r="BP1048" s="56"/>
      <c r="BQ1048" s="56"/>
      <c r="BR1048" s="56"/>
      <c r="BS1048" s="56"/>
      <c r="BT1048" s="56"/>
      <c r="BU1048" s="56"/>
      <c r="BV1048" s="56"/>
      <c r="BW1048" s="56"/>
      <c r="BX1048" s="56"/>
      <c r="BY1048" s="57"/>
      <c r="BZ1048" s="57"/>
    </row>
    <row r="1049" spans="1:78" ht="15.75" x14ac:dyDescent="0.25">
      <c r="A1049" s="14"/>
      <c r="B1049" s="74"/>
      <c r="C1049" s="56"/>
      <c r="D1049" s="56"/>
      <c r="E1049" s="56"/>
      <c r="F1049" s="56"/>
      <c r="G1049" s="56"/>
      <c r="H1049" s="45"/>
      <c r="I1049" s="56"/>
      <c r="J1049" s="56"/>
      <c r="K1049" s="56"/>
      <c r="L1049" s="56"/>
      <c r="M1049" s="56"/>
      <c r="N1049" s="56"/>
      <c r="O1049" s="56"/>
      <c r="P1049" s="56"/>
      <c r="Q1049" s="56"/>
      <c r="R1049" s="56"/>
      <c r="S1049" s="56"/>
      <c r="T1049" s="56"/>
      <c r="U1049" s="56"/>
      <c r="V1049" s="56"/>
      <c r="W1049" s="56"/>
      <c r="X1049" s="56"/>
      <c r="Y1049" s="56"/>
      <c r="Z1049" s="10"/>
      <c r="AA1049" s="10"/>
      <c r="AB1049" s="10"/>
      <c r="AC1049" s="10"/>
      <c r="AD1049" s="10"/>
      <c r="AE1049" s="10"/>
      <c r="AF1049" s="56"/>
      <c r="AG1049" s="56"/>
      <c r="AH1049" s="57"/>
      <c r="AI1049" s="56"/>
      <c r="AJ1049" s="57"/>
      <c r="AK1049" s="11"/>
      <c r="AL1049" s="11"/>
      <c r="AM1049" s="11"/>
      <c r="AN1049" s="11"/>
      <c r="AO1049" s="11"/>
      <c r="AP1049" s="11"/>
      <c r="AQ1049" s="56"/>
      <c r="AR1049" s="56"/>
      <c r="AS1049" s="57"/>
      <c r="AT1049" s="56"/>
      <c r="AU1049" s="57"/>
      <c r="AV1049" s="11"/>
      <c r="AW1049" s="11"/>
      <c r="AX1049" s="11"/>
      <c r="AY1049" s="11"/>
      <c r="AZ1049" s="11"/>
      <c r="BA1049" s="11"/>
      <c r="BB1049" s="56"/>
      <c r="BC1049" s="56"/>
      <c r="BD1049" s="57"/>
      <c r="BE1049" s="56"/>
      <c r="BF1049" s="57"/>
      <c r="BG1049" s="57"/>
      <c r="BH1049" s="57"/>
      <c r="BI1049" s="46"/>
      <c r="BJ1049" s="15"/>
      <c r="BM1049" s="56"/>
      <c r="BN1049" s="56"/>
      <c r="BO1049" s="56"/>
      <c r="BP1049" s="56"/>
      <c r="BQ1049" s="56"/>
      <c r="BR1049" s="56"/>
      <c r="BS1049" s="56"/>
      <c r="BT1049" s="56"/>
      <c r="BU1049" s="56"/>
      <c r="BV1049" s="56"/>
      <c r="BW1049" s="56"/>
      <c r="BX1049" s="56"/>
      <c r="BY1049" s="57"/>
      <c r="BZ1049" s="57"/>
    </row>
    <row r="1050" spans="1:78" ht="15.75" x14ac:dyDescent="0.25">
      <c r="A1050" s="14"/>
      <c r="B1050" s="74"/>
      <c r="C1050" s="56"/>
      <c r="D1050" s="56"/>
      <c r="E1050" s="56"/>
      <c r="F1050" s="56"/>
      <c r="G1050" s="56"/>
      <c r="H1050" s="45"/>
      <c r="I1050" s="56"/>
      <c r="J1050" s="56"/>
      <c r="K1050" s="56"/>
      <c r="L1050" s="56"/>
      <c r="M1050" s="56"/>
      <c r="N1050" s="56"/>
      <c r="O1050" s="56"/>
      <c r="P1050" s="56"/>
      <c r="Q1050" s="56"/>
      <c r="R1050" s="56"/>
      <c r="S1050" s="56"/>
      <c r="T1050" s="56"/>
      <c r="U1050" s="56"/>
      <c r="V1050" s="56"/>
      <c r="W1050" s="56"/>
      <c r="X1050" s="56"/>
      <c r="Y1050" s="56"/>
      <c r="Z1050" s="10"/>
      <c r="AA1050" s="10"/>
      <c r="AB1050" s="10"/>
      <c r="AC1050" s="10"/>
      <c r="AD1050" s="10"/>
      <c r="AE1050" s="10"/>
      <c r="AF1050" s="56"/>
      <c r="AG1050" s="56"/>
      <c r="AH1050" s="57"/>
      <c r="AI1050" s="56"/>
      <c r="AJ1050" s="57"/>
      <c r="AK1050" s="11"/>
      <c r="AL1050" s="11"/>
      <c r="AM1050" s="11"/>
      <c r="AN1050" s="11"/>
      <c r="AO1050" s="11"/>
      <c r="AP1050" s="11"/>
      <c r="AQ1050" s="56"/>
      <c r="AR1050" s="56"/>
      <c r="AS1050" s="57"/>
      <c r="AT1050" s="56"/>
      <c r="AU1050" s="57"/>
      <c r="AV1050" s="11"/>
      <c r="AW1050" s="11"/>
      <c r="AX1050" s="11"/>
      <c r="AY1050" s="11"/>
      <c r="AZ1050" s="11"/>
      <c r="BA1050" s="11"/>
      <c r="BB1050" s="56"/>
      <c r="BC1050" s="56"/>
      <c r="BD1050" s="57"/>
      <c r="BE1050" s="56"/>
      <c r="BF1050" s="57"/>
      <c r="BG1050" s="57"/>
      <c r="BH1050" s="57"/>
      <c r="BI1050" s="46"/>
      <c r="BJ1050" s="15"/>
      <c r="BM1050" s="56"/>
      <c r="BN1050" s="56"/>
      <c r="BO1050" s="56"/>
      <c r="BP1050" s="56"/>
      <c r="BQ1050" s="56"/>
      <c r="BR1050" s="56"/>
      <c r="BS1050" s="56"/>
      <c r="BT1050" s="56"/>
      <c r="BU1050" s="56"/>
      <c r="BV1050" s="56"/>
      <c r="BW1050" s="56"/>
      <c r="BX1050" s="56"/>
      <c r="BY1050" s="57"/>
      <c r="BZ1050" s="57"/>
    </row>
    <row r="1051" spans="1:78" ht="15.75" x14ac:dyDescent="0.25">
      <c r="A1051" s="14"/>
      <c r="B1051" s="74"/>
      <c r="C1051" s="56"/>
      <c r="D1051" s="56"/>
      <c r="E1051" s="56"/>
      <c r="F1051" s="56"/>
      <c r="G1051" s="56"/>
      <c r="H1051" s="45"/>
      <c r="I1051" s="56"/>
      <c r="J1051" s="56"/>
      <c r="K1051" s="56"/>
      <c r="L1051" s="56"/>
      <c r="M1051" s="56"/>
      <c r="N1051" s="56"/>
      <c r="O1051" s="56"/>
      <c r="P1051" s="56"/>
      <c r="Q1051" s="56"/>
      <c r="R1051" s="56"/>
      <c r="S1051" s="56"/>
      <c r="T1051" s="56"/>
      <c r="U1051" s="56"/>
      <c r="V1051" s="56"/>
      <c r="W1051" s="56"/>
      <c r="X1051" s="56"/>
      <c r="Y1051" s="56"/>
      <c r="Z1051" s="10"/>
      <c r="AA1051" s="10"/>
      <c r="AB1051" s="10"/>
      <c r="AC1051" s="10"/>
      <c r="AD1051" s="10"/>
      <c r="AE1051" s="10"/>
      <c r="AF1051" s="56"/>
      <c r="AG1051" s="56"/>
      <c r="AH1051" s="57"/>
      <c r="AI1051" s="56"/>
      <c r="AJ1051" s="57"/>
      <c r="AK1051" s="11"/>
      <c r="AL1051" s="11"/>
      <c r="AM1051" s="11"/>
      <c r="AN1051" s="11"/>
      <c r="AO1051" s="11"/>
      <c r="AP1051" s="11"/>
      <c r="AQ1051" s="56"/>
      <c r="AR1051" s="56"/>
      <c r="AS1051" s="57"/>
      <c r="AT1051" s="56"/>
      <c r="AU1051" s="57"/>
      <c r="AV1051" s="11"/>
      <c r="AW1051" s="11"/>
      <c r="AX1051" s="11"/>
      <c r="AY1051" s="11"/>
      <c r="AZ1051" s="11"/>
      <c r="BA1051" s="11"/>
      <c r="BB1051" s="56"/>
      <c r="BC1051" s="56"/>
      <c r="BD1051" s="57"/>
      <c r="BE1051" s="56"/>
      <c r="BF1051" s="57"/>
      <c r="BG1051" s="57"/>
      <c r="BH1051" s="57"/>
      <c r="BI1051" s="46"/>
      <c r="BJ1051" s="15"/>
      <c r="BM1051" s="56"/>
      <c r="BN1051" s="56"/>
      <c r="BO1051" s="56"/>
      <c r="BP1051" s="56"/>
      <c r="BQ1051" s="56"/>
      <c r="BR1051" s="56"/>
      <c r="BS1051" s="56"/>
      <c r="BT1051" s="56"/>
      <c r="BU1051" s="56"/>
      <c r="BV1051" s="56"/>
      <c r="BW1051" s="56"/>
      <c r="BX1051" s="56"/>
      <c r="BY1051" s="57"/>
      <c r="BZ1051" s="57"/>
    </row>
    <row r="1052" spans="1:78" ht="15.75" x14ac:dyDescent="0.25">
      <c r="A1052" s="14"/>
      <c r="B1052" s="74"/>
      <c r="C1052" s="56"/>
      <c r="D1052" s="56"/>
      <c r="E1052" s="56"/>
      <c r="F1052" s="56"/>
      <c r="G1052" s="56"/>
      <c r="H1052" s="45"/>
      <c r="I1052" s="56"/>
      <c r="J1052" s="56"/>
      <c r="K1052" s="56"/>
      <c r="L1052" s="56"/>
      <c r="M1052" s="56"/>
      <c r="N1052" s="56"/>
      <c r="O1052" s="56"/>
      <c r="P1052" s="56"/>
      <c r="Q1052" s="56"/>
      <c r="R1052" s="56"/>
      <c r="S1052" s="56"/>
      <c r="T1052" s="56"/>
      <c r="U1052" s="56"/>
      <c r="V1052" s="56"/>
      <c r="W1052" s="56"/>
      <c r="X1052" s="56"/>
      <c r="Y1052" s="56"/>
      <c r="Z1052" s="10"/>
      <c r="AA1052" s="10"/>
      <c r="AB1052" s="10"/>
      <c r="AC1052" s="10"/>
      <c r="AD1052" s="10"/>
      <c r="AE1052" s="10"/>
      <c r="AF1052" s="56"/>
      <c r="AG1052" s="56"/>
      <c r="AH1052" s="57"/>
      <c r="AI1052" s="56"/>
      <c r="AJ1052" s="57"/>
      <c r="AK1052" s="11"/>
      <c r="AL1052" s="11"/>
      <c r="AM1052" s="11"/>
      <c r="AN1052" s="11"/>
      <c r="AO1052" s="11"/>
      <c r="AP1052" s="11"/>
      <c r="AQ1052" s="56"/>
      <c r="AR1052" s="56"/>
      <c r="AS1052" s="57"/>
      <c r="AT1052" s="56"/>
      <c r="AU1052" s="57"/>
      <c r="AV1052" s="11"/>
      <c r="AW1052" s="11"/>
      <c r="AX1052" s="11"/>
      <c r="AY1052" s="11"/>
      <c r="AZ1052" s="11"/>
      <c r="BA1052" s="11"/>
      <c r="BB1052" s="56"/>
      <c r="BC1052" s="56"/>
      <c r="BD1052" s="57"/>
      <c r="BE1052" s="56"/>
      <c r="BF1052" s="57"/>
      <c r="BG1052" s="57"/>
      <c r="BH1052" s="57"/>
      <c r="BI1052" s="46"/>
      <c r="BJ1052" s="15"/>
      <c r="BM1052" s="56"/>
      <c r="BN1052" s="56"/>
      <c r="BO1052" s="56"/>
      <c r="BP1052" s="56"/>
      <c r="BQ1052" s="56"/>
      <c r="BR1052" s="56"/>
      <c r="BS1052" s="56"/>
      <c r="BT1052" s="56"/>
      <c r="BU1052" s="56"/>
      <c r="BV1052" s="56"/>
      <c r="BW1052" s="56"/>
      <c r="BX1052" s="56"/>
      <c r="BY1052" s="57"/>
      <c r="BZ1052" s="57"/>
    </row>
    <row r="1053" spans="1:78" ht="15.75" x14ac:dyDescent="0.25">
      <c r="A1053" s="14"/>
      <c r="B1053" s="74"/>
      <c r="C1053" s="56"/>
      <c r="D1053" s="56"/>
      <c r="E1053" s="56"/>
      <c r="F1053" s="56"/>
      <c r="G1053" s="56"/>
      <c r="H1053" s="45"/>
      <c r="I1053" s="56"/>
      <c r="J1053" s="56"/>
      <c r="K1053" s="56"/>
      <c r="L1053" s="56"/>
      <c r="M1053" s="56"/>
      <c r="N1053" s="56"/>
      <c r="O1053" s="56"/>
      <c r="P1053" s="56"/>
      <c r="Q1053" s="56"/>
      <c r="R1053" s="56"/>
      <c r="S1053" s="56"/>
      <c r="T1053" s="56"/>
      <c r="U1053" s="56"/>
      <c r="V1053" s="56"/>
      <c r="W1053" s="56"/>
      <c r="X1053" s="56"/>
      <c r="Y1053" s="56"/>
      <c r="Z1053" s="10"/>
      <c r="AA1053" s="10"/>
      <c r="AB1053" s="10"/>
      <c r="AC1053" s="10"/>
      <c r="AD1053" s="10"/>
      <c r="AE1053" s="10"/>
      <c r="AF1053" s="56"/>
      <c r="AG1053" s="56"/>
      <c r="AH1053" s="57"/>
      <c r="AI1053" s="56"/>
      <c r="AJ1053" s="57"/>
      <c r="AK1053" s="11"/>
      <c r="AL1053" s="11"/>
      <c r="AM1053" s="11"/>
      <c r="AN1053" s="11"/>
      <c r="AO1053" s="11"/>
      <c r="AP1053" s="11"/>
      <c r="AQ1053" s="56"/>
      <c r="AR1053" s="56"/>
      <c r="AS1053" s="57"/>
      <c r="AT1053" s="56"/>
      <c r="AU1053" s="57"/>
      <c r="AV1053" s="11"/>
      <c r="AW1053" s="11"/>
      <c r="AX1053" s="11"/>
      <c r="AY1053" s="11"/>
      <c r="AZ1053" s="11"/>
      <c r="BA1053" s="11"/>
      <c r="BB1053" s="56"/>
      <c r="BC1053" s="56"/>
      <c r="BD1053" s="57"/>
      <c r="BE1053" s="56"/>
      <c r="BF1053" s="57"/>
      <c r="BG1053" s="57"/>
      <c r="BH1053" s="57"/>
      <c r="BI1053" s="46"/>
      <c r="BJ1053" s="15"/>
      <c r="BM1053" s="56"/>
      <c r="BN1053" s="56"/>
      <c r="BO1053" s="56"/>
      <c r="BP1053" s="56"/>
      <c r="BQ1053" s="56"/>
      <c r="BR1053" s="56"/>
      <c r="BS1053" s="56"/>
      <c r="BT1053" s="56"/>
      <c r="BU1053" s="56"/>
      <c r="BV1053" s="56"/>
      <c r="BW1053" s="56"/>
      <c r="BX1053" s="56"/>
      <c r="BY1053" s="57"/>
      <c r="BZ1053" s="57"/>
    </row>
    <row r="1054" spans="1:78" ht="15.75" x14ac:dyDescent="0.25">
      <c r="A1054" s="14"/>
      <c r="B1054" s="74"/>
      <c r="C1054" s="56"/>
      <c r="D1054" s="56"/>
      <c r="E1054" s="56"/>
      <c r="F1054" s="56"/>
      <c r="G1054" s="56"/>
      <c r="H1054" s="45"/>
      <c r="I1054" s="56"/>
      <c r="J1054" s="56"/>
      <c r="K1054" s="56"/>
      <c r="L1054" s="56"/>
      <c r="M1054" s="56"/>
      <c r="N1054" s="56"/>
      <c r="O1054" s="56"/>
      <c r="P1054" s="56"/>
      <c r="Q1054" s="56"/>
      <c r="R1054" s="56"/>
      <c r="S1054" s="56"/>
      <c r="T1054" s="56"/>
      <c r="U1054" s="56"/>
      <c r="V1054" s="56"/>
      <c r="W1054" s="56"/>
      <c r="X1054" s="56"/>
      <c r="Y1054" s="56"/>
      <c r="Z1054" s="10"/>
      <c r="AA1054" s="10"/>
      <c r="AB1054" s="10"/>
      <c r="AC1054" s="10"/>
      <c r="AD1054" s="10"/>
      <c r="AE1054" s="10"/>
      <c r="AF1054" s="56"/>
      <c r="AG1054" s="56"/>
      <c r="AH1054" s="57"/>
      <c r="AI1054" s="56"/>
      <c r="AJ1054" s="57"/>
      <c r="AK1054" s="11"/>
      <c r="AL1054" s="11"/>
      <c r="AM1054" s="11"/>
      <c r="AN1054" s="11"/>
      <c r="AO1054" s="11"/>
      <c r="AP1054" s="11"/>
      <c r="AQ1054" s="56"/>
      <c r="AR1054" s="56"/>
      <c r="AS1054" s="57"/>
      <c r="AT1054" s="56"/>
      <c r="AU1054" s="57"/>
      <c r="AV1054" s="11"/>
      <c r="AW1054" s="11"/>
      <c r="AX1054" s="11"/>
      <c r="AY1054" s="11"/>
      <c r="AZ1054" s="11"/>
      <c r="BA1054" s="11"/>
      <c r="BB1054" s="56"/>
      <c r="BC1054" s="56"/>
      <c r="BD1054" s="57"/>
      <c r="BE1054" s="56"/>
      <c r="BF1054" s="57"/>
      <c r="BG1054" s="57"/>
      <c r="BH1054" s="57"/>
      <c r="BI1054" s="46"/>
      <c r="BJ1054" s="15"/>
      <c r="BM1054" s="56"/>
      <c r="BN1054" s="56"/>
      <c r="BO1054" s="56"/>
      <c r="BP1054" s="56"/>
      <c r="BQ1054" s="56"/>
      <c r="BR1054" s="56"/>
      <c r="BS1054" s="56"/>
      <c r="BT1054" s="56"/>
      <c r="BU1054" s="56"/>
      <c r="BV1054" s="56"/>
      <c r="BW1054" s="56"/>
      <c r="BX1054" s="56"/>
      <c r="BY1054" s="57"/>
      <c r="BZ1054" s="57"/>
    </row>
    <row r="1055" spans="1:78" ht="15.75" x14ac:dyDescent="0.25">
      <c r="A1055" s="14"/>
      <c r="B1055" s="74"/>
      <c r="C1055" s="56"/>
      <c r="D1055" s="56"/>
      <c r="E1055" s="56"/>
      <c r="F1055" s="56"/>
      <c r="G1055" s="56"/>
      <c r="H1055" s="45"/>
      <c r="I1055" s="56"/>
      <c r="J1055" s="56"/>
      <c r="K1055" s="56"/>
      <c r="L1055" s="56"/>
      <c r="M1055" s="56"/>
      <c r="N1055" s="56"/>
      <c r="O1055" s="56"/>
      <c r="P1055" s="56"/>
      <c r="Q1055" s="56"/>
      <c r="R1055" s="56"/>
      <c r="S1055" s="56"/>
      <c r="T1055" s="56"/>
      <c r="U1055" s="56"/>
      <c r="V1055" s="56"/>
      <c r="W1055" s="56"/>
      <c r="X1055" s="56"/>
      <c r="Y1055" s="56"/>
      <c r="Z1055" s="10"/>
      <c r="AA1055" s="10"/>
      <c r="AB1055" s="10"/>
      <c r="AC1055" s="10"/>
      <c r="AD1055" s="10"/>
      <c r="AE1055" s="10"/>
      <c r="AF1055" s="56"/>
      <c r="AG1055" s="56"/>
      <c r="AH1055" s="57"/>
      <c r="AI1055" s="56"/>
      <c r="AJ1055" s="57"/>
      <c r="AK1055" s="11"/>
      <c r="AL1055" s="11"/>
      <c r="AM1055" s="11"/>
      <c r="AN1055" s="11"/>
      <c r="AO1055" s="11"/>
      <c r="AP1055" s="11"/>
      <c r="AQ1055" s="56"/>
      <c r="AR1055" s="56"/>
      <c r="AS1055" s="57"/>
      <c r="AT1055" s="56"/>
      <c r="AU1055" s="57"/>
      <c r="AV1055" s="11"/>
      <c r="AW1055" s="11"/>
      <c r="AX1055" s="11"/>
      <c r="AY1055" s="11"/>
      <c r="AZ1055" s="11"/>
      <c r="BA1055" s="11"/>
      <c r="BB1055" s="56"/>
      <c r="BC1055" s="56"/>
      <c r="BD1055" s="57"/>
      <c r="BE1055" s="56"/>
      <c r="BF1055" s="57"/>
      <c r="BG1055" s="57"/>
      <c r="BH1055" s="57"/>
      <c r="BI1055" s="46"/>
      <c r="BJ1055" s="15"/>
      <c r="BM1055" s="56"/>
      <c r="BN1055" s="56"/>
      <c r="BO1055" s="56"/>
      <c r="BP1055" s="56"/>
      <c r="BQ1055" s="56"/>
      <c r="BR1055" s="56"/>
      <c r="BS1055" s="56"/>
      <c r="BT1055" s="56"/>
      <c r="BU1055" s="56"/>
      <c r="BV1055" s="56"/>
      <c r="BW1055" s="56"/>
      <c r="BX1055" s="56"/>
      <c r="BY1055" s="57"/>
      <c r="BZ1055" s="57"/>
    </row>
    <row r="1056" spans="1:78" ht="15.75" x14ac:dyDescent="0.25">
      <c r="A1056" s="14"/>
      <c r="B1056" s="74"/>
      <c r="C1056" s="56"/>
      <c r="D1056" s="56"/>
      <c r="E1056" s="56"/>
      <c r="F1056" s="56"/>
      <c r="G1056" s="56"/>
      <c r="H1056" s="45"/>
      <c r="I1056" s="56"/>
      <c r="J1056" s="56"/>
      <c r="K1056" s="56"/>
      <c r="L1056" s="56"/>
      <c r="M1056" s="56"/>
      <c r="N1056" s="56"/>
      <c r="O1056" s="56"/>
      <c r="P1056" s="56"/>
      <c r="Q1056" s="56"/>
      <c r="R1056" s="56"/>
      <c r="S1056" s="56"/>
      <c r="T1056" s="56"/>
      <c r="U1056" s="56"/>
      <c r="V1056" s="56"/>
      <c r="W1056" s="56"/>
      <c r="X1056" s="56"/>
      <c r="Y1056" s="56"/>
      <c r="Z1056" s="10"/>
      <c r="AA1056" s="10"/>
      <c r="AB1056" s="10"/>
      <c r="AC1056" s="10"/>
      <c r="AD1056" s="10"/>
      <c r="AE1056" s="10"/>
      <c r="AF1056" s="56"/>
      <c r="AG1056" s="56"/>
      <c r="AH1056" s="57"/>
      <c r="AI1056" s="56"/>
      <c r="AJ1056" s="57"/>
      <c r="AK1056" s="11"/>
      <c r="AL1056" s="11"/>
      <c r="AM1056" s="11"/>
      <c r="AN1056" s="11"/>
      <c r="AO1056" s="11"/>
      <c r="AP1056" s="11"/>
      <c r="AQ1056" s="56"/>
      <c r="AR1056" s="56"/>
      <c r="AS1056" s="57"/>
      <c r="AT1056" s="56"/>
      <c r="AU1056" s="57"/>
      <c r="AV1056" s="11"/>
      <c r="AW1056" s="11"/>
      <c r="AX1056" s="11"/>
      <c r="AY1056" s="11"/>
      <c r="AZ1056" s="11"/>
      <c r="BA1056" s="11"/>
      <c r="BB1056" s="56"/>
      <c r="BC1056" s="56"/>
      <c r="BD1056" s="57"/>
      <c r="BE1056" s="56"/>
      <c r="BF1056" s="57"/>
      <c r="BG1056" s="57"/>
      <c r="BH1056" s="57"/>
      <c r="BI1056" s="46"/>
      <c r="BJ1056" s="15"/>
      <c r="BM1056" s="56"/>
      <c r="BN1056" s="56"/>
      <c r="BO1056" s="56"/>
      <c r="BP1056" s="56"/>
      <c r="BQ1056" s="56"/>
      <c r="BR1056" s="56"/>
      <c r="BS1056" s="56"/>
      <c r="BT1056" s="56"/>
      <c r="BU1056" s="56"/>
      <c r="BV1056" s="56"/>
      <c r="BW1056" s="56"/>
      <c r="BX1056" s="56"/>
      <c r="BY1056" s="57"/>
      <c r="BZ1056" s="57"/>
    </row>
    <row r="1057" spans="1:78" ht="15.75" x14ac:dyDescent="0.25">
      <c r="A1057" s="14"/>
      <c r="B1057" s="74"/>
      <c r="C1057" s="56"/>
      <c r="D1057" s="56"/>
      <c r="E1057" s="56"/>
      <c r="F1057" s="56"/>
      <c r="G1057" s="56"/>
      <c r="H1057" s="45"/>
      <c r="I1057" s="56"/>
      <c r="J1057" s="56"/>
      <c r="K1057" s="56"/>
      <c r="L1057" s="56"/>
      <c r="M1057" s="56"/>
      <c r="N1057" s="56"/>
      <c r="O1057" s="56"/>
      <c r="P1057" s="56"/>
      <c r="Q1057" s="56"/>
      <c r="R1057" s="56"/>
      <c r="S1057" s="56"/>
      <c r="T1057" s="56"/>
      <c r="U1057" s="56"/>
      <c r="V1057" s="56"/>
      <c r="W1057" s="56"/>
      <c r="X1057" s="56"/>
      <c r="Y1057" s="56"/>
      <c r="Z1057" s="10"/>
      <c r="AA1057" s="10"/>
      <c r="AB1057" s="10"/>
      <c r="AC1057" s="10"/>
      <c r="AD1057" s="10"/>
      <c r="AE1057" s="10"/>
      <c r="AF1057" s="56"/>
      <c r="AG1057" s="56"/>
      <c r="AH1057" s="57"/>
      <c r="AI1057" s="56"/>
      <c r="AJ1057" s="57"/>
      <c r="AK1057" s="11"/>
      <c r="AL1057" s="11"/>
      <c r="AM1057" s="11"/>
      <c r="AN1057" s="11"/>
      <c r="AO1057" s="11"/>
      <c r="AP1057" s="11"/>
      <c r="AQ1057" s="56"/>
      <c r="AR1057" s="56"/>
      <c r="AS1057" s="57"/>
      <c r="AT1057" s="56"/>
      <c r="AU1057" s="57"/>
      <c r="AV1057" s="11"/>
      <c r="AW1057" s="11"/>
      <c r="AX1057" s="11"/>
      <c r="AY1057" s="11"/>
      <c r="AZ1057" s="11"/>
      <c r="BA1057" s="11"/>
      <c r="BB1057" s="56"/>
      <c r="BC1057" s="56"/>
      <c r="BD1057" s="57"/>
      <c r="BE1057" s="56"/>
      <c r="BF1057" s="57"/>
      <c r="BG1057" s="57"/>
      <c r="BH1057" s="57"/>
      <c r="BI1057" s="46"/>
      <c r="BJ1057" s="15"/>
      <c r="BM1057" s="56"/>
      <c r="BN1057" s="56"/>
      <c r="BO1057" s="56"/>
      <c r="BP1057" s="56"/>
      <c r="BQ1057" s="56"/>
      <c r="BR1057" s="56"/>
      <c r="BS1057" s="56"/>
      <c r="BT1057" s="56"/>
      <c r="BU1057" s="56"/>
      <c r="BV1057" s="56"/>
      <c r="BW1057" s="56"/>
      <c r="BX1057" s="56"/>
      <c r="BY1057" s="57"/>
      <c r="BZ1057" s="57"/>
    </row>
    <row r="1058" spans="1:78" ht="15.75" x14ac:dyDescent="0.25">
      <c r="A1058" s="14"/>
      <c r="B1058" s="74"/>
      <c r="C1058" s="56"/>
      <c r="D1058" s="56"/>
      <c r="E1058" s="56"/>
      <c r="F1058" s="56"/>
      <c r="G1058" s="56"/>
      <c r="H1058" s="45"/>
      <c r="I1058" s="56"/>
      <c r="J1058" s="56"/>
      <c r="K1058" s="56"/>
      <c r="L1058" s="56"/>
      <c r="M1058" s="56"/>
      <c r="N1058" s="56"/>
      <c r="O1058" s="56"/>
      <c r="P1058" s="56"/>
      <c r="Q1058" s="56"/>
      <c r="R1058" s="56"/>
      <c r="S1058" s="56"/>
      <c r="T1058" s="56"/>
      <c r="U1058" s="56"/>
      <c r="V1058" s="56"/>
      <c r="W1058" s="56"/>
      <c r="X1058" s="56"/>
      <c r="Y1058" s="56"/>
      <c r="Z1058" s="10"/>
      <c r="AA1058" s="10"/>
      <c r="AB1058" s="10"/>
      <c r="AC1058" s="10"/>
      <c r="AD1058" s="10"/>
      <c r="AE1058" s="10"/>
      <c r="AF1058" s="56"/>
      <c r="AG1058" s="56"/>
      <c r="AH1058" s="57"/>
      <c r="AI1058" s="56"/>
      <c r="AJ1058" s="57"/>
      <c r="AK1058" s="11"/>
      <c r="AL1058" s="11"/>
      <c r="AM1058" s="11"/>
      <c r="AN1058" s="11"/>
      <c r="AO1058" s="11"/>
      <c r="AP1058" s="11"/>
      <c r="AQ1058" s="56"/>
      <c r="AR1058" s="56"/>
      <c r="AS1058" s="57"/>
      <c r="AT1058" s="56"/>
      <c r="AU1058" s="57"/>
      <c r="AV1058" s="11"/>
      <c r="AW1058" s="11"/>
      <c r="AX1058" s="11"/>
      <c r="AY1058" s="11"/>
      <c r="AZ1058" s="11"/>
      <c r="BA1058" s="11"/>
      <c r="BB1058" s="56"/>
      <c r="BC1058" s="56"/>
      <c r="BD1058" s="57"/>
      <c r="BE1058" s="56"/>
      <c r="BF1058" s="57"/>
      <c r="BG1058" s="57"/>
      <c r="BH1058" s="57"/>
      <c r="BI1058" s="46"/>
      <c r="BJ1058" s="15"/>
      <c r="BM1058" s="56"/>
      <c r="BN1058" s="56"/>
      <c r="BO1058" s="56"/>
      <c r="BP1058" s="56"/>
      <c r="BQ1058" s="56"/>
      <c r="BR1058" s="56"/>
      <c r="BS1058" s="56"/>
      <c r="BT1058" s="56"/>
      <c r="BU1058" s="56"/>
      <c r="BV1058" s="56"/>
      <c r="BW1058" s="56"/>
      <c r="BX1058" s="56"/>
      <c r="BY1058" s="57"/>
      <c r="BZ1058" s="57"/>
    </row>
    <row r="1059" spans="1:78" ht="15.75" x14ac:dyDescent="0.25">
      <c r="A1059" s="14"/>
      <c r="B1059" s="74"/>
      <c r="C1059" s="56"/>
      <c r="D1059" s="56"/>
      <c r="E1059" s="56"/>
      <c r="F1059" s="56"/>
      <c r="G1059" s="56"/>
      <c r="H1059" s="45"/>
      <c r="I1059" s="56"/>
      <c r="J1059" s="56"/>
      <c r="K1059" s="56"/>
      <c r="L1059" s="56"/>
      <c r="M1059" s="56"/>
      <c r="N1059" s="56"/>
      <c r="O1059" s="56"/>
      <c r="P1059" s="56"/>
      <c r="Q1059" s="56"/>
      <c r="R1059" s="56"/>
      <c r="S1059" s="56"/>
      <c r="T1059" s="56"/>
      <c r="U1059" s="56"/>
      <c r="V1059" s="56"/>
      <c r="W1059" s="56"/>
      <c r="X1059" s="56"/>
      <c r="Y1059" s="56"/>
      <c r="Z1059" s="10"/>
      <c r="AA1059" s="10"/>
      <c r="AB1059" s="10"/>
      <c r="AC1059" s="10"/>
      <c r="AD1059" s="10"/>
      <c r="AE1059" s="10"/>
      <c r="AF1059" s="56"/>
      <c r="AG1059" s="56"/>
      <c r="AH1059" s="57"/>
      <c r="AI1059" s="56"/>
      <c r="AJ1059" s="57"/>
      <c r="AK1059" s="11"/>
      <c r="AL1059" s="11"/>
      <c r="AM1059" s="11"/>
      <c r="AN1059" s="11"/>
      <c r="AO1059" s="11"/>
      <c r="AP1059" s="11"/>
      <c r="AQ1059" s="56"/>
      <c r="AR1059" s="56"/>
      <c r="AS1059" s="57"/>
      <c r="AT1059" s="56"/>
      <c r="AU1059" s="57"/>
      <c r="AV1059" s="11"/>
      <c r="AW1059" s="11"/>
      <c r="AX1059" s="11"/>
      <c r="AY1059" s="11"/>
      <c r="AZ1059" s="11"/>
      <c r="BA1059" s="11"/>
      <c r="BB1059" s="56"/>
      <c r="BC1059" s="56"/>
      <c r="BD1059" s="57"/>
      <c r="BE1059" s="56"/>
      <c r="BF1059" s="57"/>
      <c r="BG1059" s="57"/>
      <c r="BH1059" s="57"/>
      <c r="BI1059" s="46"/>
      <c r="BJ1059" s="15"/>
      <c r="BM1059" s="56"/>
      <c r="BN1059" s="56"/>
      <c r="BO1059" s="56"/>
      <c r="BP1059" s="56"/>
      <c r="BQ1059" s="56"/>
      <c r="BR1059" s="56"/>
      <c r="BS1059" s="56"/>
      <c r="BT1059" s="56"/>
      <c r="BU1059" s="56"/>
      <c r="BV1059" s="56"/>
      <c r="BW1059" s="56"/>
      <c r="BX1059" s="56"/>
      <c r="BY1059" s="57"/>
      <c r="BZ1059" s="57"/>
    </row>
    <row r="1060" spans="1:78" ht="15.75" x14ac:dyDescent="0.25">
      <c r="A1060" s="14"/>
      <c r="B1060" s="74"/>
      <c r="C1060" s="56"/>
      <c r="D1060" s="56"/>
      <c r="E1060" s="56"/>
      <c r="F1060" s="56"/>
      <c r="G1060" s="56"/>
      <c r="H1060" s="45"/>
      <c r="I1060" s="56"/>
      <c r="J1060" s="56"/>
      <c r="K1060" s="56"/>
      <c r="L1060" s="56"/>
      <c r="M1060" s="56"/>
      <c r="N1060" s="56"/>
      <c r="O1060" s="56"/>
      <c r="P1060" s="56"/>
      <c r="Q1060" s="56"/>
      <c r="R1060" s="56"/>
      <c r="S1060" s="56"/>
      <c r="T1060" s="56"/>
      <c r="U1060" s="56"/>
      <c r="V1060" s="56"/>
      <c r="W1060" s="56"/>
      <c r="X1060" s="56"/>
      <c r="Y1060" s="56"/>
      <c r="Z1060" s="10"/>
      <c r="AA1060" s="10"/>
      <c r="AB1060" s="10"/>
      <c r="AC1060" s="10"/>
      <c r="AD1060" s="10"/>
      <c r="AE1060" s="10"/>
      <c r="AF1060" s="56"/>
      <c r="AG1060" s="56"/>
      <c r="AH1060" s="57"/>
      <c r="AI1060" s="56"/>
      <c r="AJ1060" s="57"/>
      <c r="AK1060" s="11"/>
      <c r="AL1060" s="11"/>
      <c r="AM1060" s="11"/>
      <c r="AN1060" s="11"/>
      <c r="AO1060" s="11"/>
      <c r="AP1060" s="11"/>
      <c r="AQ1060" s="56"/>
      <c r="AR1060" s="56"/>
      <c r="AS1060" s="57"/>
      <c r="AT1060" s="56"/>
      <c r="AU1060" s="57"/>
      <c r="AV1060" s="11"/>
      <c r="AW1060" s="11"/>
      <c r="AX1060" s="11"/>
      <c r="AY1060" s="11"/>
      <c r="AZ1060" s="11"/>
      <c r="BA1060" s="11"/>
      <c r="BB1060" s="56"/>
      <c r="BC1060" s="56"/>
      <c r="BD1060" s="57"/>
      <c r="BE1060" s="56"/>
      <c r="BF1060" s="57"/>
      <c r="BG1060" s="57"/>
      <c r="BH1060" s="57"/>
      <c r="BI1060" s="46"/>
      <c r="BJ1060" s="15"/>
      <c r="BM1060" s="56"/>
      <c r="BN1060" s="56"/>
      <c r="BO1060" s="56"/>
      <c r="BP1060" s="56"/>
      <c r="BQ1060" s="56"/>
      <c r="BR1060" s="56"/>
      <c r="BS1060" s="56"/>
      <c r="BT1060" s="56"/>
      <c r="BU1060" s="56"/>
      <c r="BV1060" s="56"/>
      <c r="BW1060" s="56"/>
      <c r="BX1060" s="56"/>
      <c r="BY1060" s="57"/>
      <c r="BZ1060" s="57"/>
    </row>
    <row r="1061" spans="1:78" ht="15.75" x14ac:dyDescent="0.25">
      <c r="A1061" s="14"/>
      <c r="B1061" s="74"/>
      <c r="C1061" s="56"/>
      <c r="D1061" s="56"/>
      <c r="E1061" s="56"/>
      <c r="F1061" s="56"/>
      <c r="G1061" s="56"/>
      <c r="H1061" s="45"/>
      <c r="I1061" s="56"/>
      <c r="J1061" s="56"/>
      <c r="K1061" s="56"/>
      <c r="L1061" s="56"/>
      <c r="M1061" s="56"/>
      <c r="N1061" s="56"/>
      <c r="O1061" s="56"/>
      <c r="P1061" s="56"/>
      <c r="Q1061" s="56"/>
      <c r="R1061" s="56"/>
      <c r="S1061" s="56"/>
      <c r="T1061" s="56"/>
      <c r="U1061" s="56"/>
      <c r="V1061" s="56"/>
      <c r="W1061" s="56"/>
      <c r="X1061" s="56"/>
      <c r="Y1061" s="56"/>
      <c r="Z1061" s="10"/>
      <c r="AA1061" s="10"/>
      <c r="AB1061" s="10"/>
      <c r="AC1061" s="10"/>
      <c r="AD1061" s="10"/>
      <c r="AE1061" s="10"/>
      <c r="AF1061" s="56"/>
      <c r="AG1061" s="56"/>
      <c r="AH1061" s="57"/>
      <c r="AI1061" s="56"/>
      <c r="AJ1061" s="57"/>
      <c r="AK1061" s="11"/>
      <c r="AL1061" s="11"/>
      <c r="AM1061" s="11"/>
      <c r="AN1061" s="11"/>
      <c r="AO1061" s="11"/>
      <c r="AP1061" s="11"/>
      <c r="AQ1061" s="56"/>
      <c r="AR1061" s="56"/>
      <c r="AS1061" s="57"/>
      <c r="AT1061" s="56"/>
      <c r="AU1061" s="57"/>
      <c r="AV1061" s="11"/>
      <c r="AW1061" s="11"/>
      <c r="AX1061" s="11"/>
      <c r="AY1061" s="11"/>
      <c r="AZ1061" s="11"/>
      <c r="BA1061" s="11"/>
      <c r="BB1061" s="56"/>
      <c r="BC1061" s="56"/>
      <c r="BD1061" s="57"/>
      <c r="BE1061" s="56"/>
      <c r="BF1061" s="57"/>
      <c r="BG1061" s="57"/>
      <c r="BH1061" s="57"/>
      <c r="BI1061" s="46"/>
      <c r="BJ1061" s="15"/>
      <c r="BM1061" s="56"/>
      <c r="BN1061" s="56"/>
      <c r="BO1061" s="56"/>
      <c r="BP1061" s="56"/>
      <c r="BQ1061" s="56"/>
      <c r="BR1061" s="56"/>
      <c r="BS1061" s="56"/>
      <c r="BT1061" s="56"/>
      <c r="BU1061" s="56"/>
      <c r="BV1061" s="56"/>
      <c r="BW1061" s="56"/>
      <c r="BX1061" s="56"/>
      <c r="BY1061" s="57"/>
      <c r="BZ1061" s="57"/>
    </row>
    <row r="1062" spans="1:78" ht="15.75" x14ac:dyDescent="0.25">
      <c r="A1062" s="14"/>
      <c r="B1062" s="74"/>
      <c r="C1062" s="56"/>
      <c r="D1062" s="56"/>
      <c r="E1062" s="56"/>
      <c r="F1062" s="56"/>
      <c r="G1062" s="56"/>
      <c r="H1062" s="45"/>
      <c r="I1062" s="56"/>
      <c r="J1062" s="56"/>
      <c r="K1062" s="56"/>
      <c r="L1062" s="56"/>
      <c r="M1062" s="56"/>
      <c r="N1062" s="56"/>
      <c r="O1062" s="56"/>
      <c r="P1062" s="56"/>
      <c r="Q1062" s="56"/>
      <c r="R1062" s="56"/>
      <c r="S1062" s="56"/>
      <c r="T1062" s="56"/>
      <c r="U1062" s="56"/>
      <c r="V1062" s="56"/>
      <c r="W1062" s="56"/>
      <c r="X1062" s="56"/>
      <c r="Y1062" s="56"/>
      <c r="Z1062" s="10"/>
      <c r="AA1062" s="10"/>
      <c r="AB1062" s="10"/>
      <c r="AC1062" s="10"/>
      <c r="AD1062" s="10"/>
      <c r="AE1062" s="10"/>
      <c r="AF1062" s="56"/>
      <c r="AG1062" s="56"/>
      <c r="AH1062" s="57"/>
      <c r="AI1062" s="56"/>
      <c r="AJ1062" s="57"/>
      <c r="AK1062" s="11"/>
      <c r="AL1062" s="11"/>
      <c r="AM1062" s="11"/>
      <c r="AN1062" s="11"/>
      <c r="AO1062" s="11"/>
      <c r="AP1062" s="11"/>
      <c r="AQ1062" s="56"/>
      <c r="AR1062" s="56"/>
      <c r="AS1062" s="57"/>
      <c r="AT1062" s="56"/>
      <c r="AU1062" s="57"/>
      <c r="AV1062" s="11"/>
      <c r="AW1062" s="11"/>
      <c r="AX1062" s="11"/>
      <c r="AY1062" s="11"/>
      <c r="AZ1062" s="11"/>
      <c r="BA1062" s="11"/>
      <c r="BB1062" s="56"/>
      <c r="BC1062" s="56"/>
      <c r="BD1062" s="57"/>
      <c r="BE1062" s="56"/>
      <c r="BF1062" s="57"/>
      <c r="BG1062" s="57"/>
      <c r="BH1062" s="57"/>
      <c r="BI1062" s="46"/>
      <c r="BJ1062" s="15"/>
      <c r="BM1062" s="56"/>
      <c r="BN1062" s="56"/>
      <c r="BO1062" s="56"/>
      <c r="BP1062" s="56"/>
      <c r="BQ1062" s="56"/>
      <c r="BR1062" s="56"/>
      <c r="BS1062" s="56"/>
      <c r="BT1062" s="56"/>
      <c r="BU1062" s="56"/>
      <c r="BV1062" s="56"/>
      <c r="BW1062" s="56"/>
      <c r="BX1062" s="56"/>
      <c r="BY1062" s="57"/>
      <c r="BZ1062" s="57"/>
    </row>
    <row r="1063" spans="1:78" ht="15.75" x14ac:dyDescent="0.25">
      <c r="A1063" s="14"/>
      <c r="B1063" s="74"/>
      <c r="C1063" s="56"/>
      <c r="D1063" s="56"/>
      <c r="E1063" s="56"/>
      <c r="F1063" s="56"/>
      <c r="G1063" s="56"/>
      <c r="H1063" s="45"/>
      <c r="I1063" s="56"/>
      <c r="J1063" s="56"/>
      <c r="K1063" s="56"/>
      <c r="L1063" s="56"/>
      <c r="M1063" s="56"/>
      <c r="N1063" s="56"/>
      <c r="O1063" s="56"/>
      <c r="P1063" s="56"/>
      <c r="Q1063" s="56"/>
      <c r="R1063" s="56"/>
      <c r="S1063" s="56"/>
      <c r="T1063" s="56"/>
      <c r="U1063" s="56"/>
      <c r="V1063" s="56"/>
      <c r="W1063" s="56"/>
      <c r="X1063" s="56"/>
      <c r="Y1063" s="56"/>
      <c r="Z1063" s="10"/>
      <c r="AA1063" s="10"/>
      <c r="AB1063" s="10"/>
      <c r="AC1063" s="10"/>
      <c r="AD1063" s="10"/>
      <c r="AE1063" s="10"/>
      <c r="AF1063" s="56"/>
      <c r="AG1063" s="56"/>
      <c r="AH1063" s="57"/>
      <c r="AI1063" s="56"/>
      <c r="AJ1063" s="57"/>
      <c r="AK1063" s="11"/>
      <c r="AL1063" s="11"/>
      <c r="AM1063" s="11"/>
      <c r="AN1063" s="11"/>
      <c r="AO1063" s="11"/>
      <c r="AP1063" s="11"/>
      <c r="AQ1063" s="56"/>
      <c r="AR1063" s="56"/>
      <c r="AS1063" s="57"/>
      <c r="AT1063" s="56"/>
      <c r="AU1063" s="57"/>
      <c r="AV1063" s="11"/>
      <c r="AW1063" s="11"/>
      <c r="AX1063" s="11"/>
      <c r="AY1063" s="11"/>
      <c r="AZ1063" s="11"/>
      <c r="BA1063" s="11"/>
      <c r="BB1063" s="56"/>
      <c r="BC1063" s="56"/>
      <c r="BD1063" s="57"/>
      <c r="BE1063" s="56"/>
      <c r="BF1063" s="57"/>
      <c r="BG1063" s="57"/>
      <c r="BH1063" s="57"/>
      <c r="BI1063" s="46"/>
      <c r="BJ1063" s="15"/>
      <c r="BM1063" s="56"/>
      <c r="BN1063" s="56"/>
      <c r="BO1063" s="56"/>
      <c r="BP1063" s="56"/>
      <c r="BQ1063" s="56"/>
      <c r="BR1063" s="56"/>
      <c r="BS1063" s="56"/>
      <c r="BT1063" s="56"/>
      <c r="BU1063" s="56"/>
      <c r="BV1063" s="56"/>
      <c r="BW1063" s="56"/>
      <c r="BX1063" s="56"/>
      <c r="BY1063" s="57"/>
      <c r="BZ1063" s="57"/>
    </row>
    <row r="1064" spans="1:78" ht="15.75" x14ac:dyDescent="0.25">
      <c r="A1064" s="14"/>
      <c r="B1064" s="74"/>
      <c r="C1064" s="56"/>
      <c r="D1064" s="56"/>
      <c r="E1064" s="56"/>
      <c r="F1064" s="56"/>
      <c r="G1064" s="56"/>
      <c r="H1064" s="45"/>
      <c r="I1064" s="56"/>
      <c r="J1064" s="56"/>
      <c r="K1064" s="56"/>
      <c r="L1064" s="56"/>
      <c r="M1064" s="56"/>
      <c r="N1064" s="56"/>
      <c r="O1064" s="56"/>
      <c r="P1064" s="56"/>
      <c r="Q1064" s="56"/>
      <c r="R1064" s="56"/>
      <c r="S1064" s="56"/>
      <c r="T1064" s="56"/>
      <c r="U1064" s="56"/>
      <c r="V1064" s="56"/>
      <c r="W1064" s="56"/>
      <c r="X1064" s="56"/>
      <c r="Y1064" s="56"/>
      <c r="Z1064" s="10"/>
      <c r="AA1064" s="10"/>
      <c r="AB1064" s="10"/>
      <c r="AC1064" s="10"/>
      <c r="AD1064" s="10"/>
      <c r="AE1064" s="10"/>
      <c r="AF1064" s="56"/>
      <c r="AG1064" s="56"/>
      <c r="AH1064" s="57"/>
      <c r="AI1064" s="56"/>
      <c r="AJ1064" s="57"/>
      <c r="AK1064" s="11"/>
      <c r="AL1064" s="11"/>
      <c r="AM1064" s="11"/>
      <c r="AN1064" s="11"/>
      <c r="AO1064" s="11"/>
      <c r="AP1064" s="11"/>
      <c r="AQ1064" s="56"/>
      <c r="AR1064" s="56"/>
      <c r="AS1064" s="57"/>
      <c r="AT1064" s="56"/>
      <c r="AU1064" s="57"/>
      <c r="AV1064" s="11"/>
      <c r="AW1064" s="11"/>
      <c r="AX1064" s="11"/>
      <c r="AY1064" s="11"/>
      <c r="AZ1064" s="11"/>
      <c r="BA1064" s="11"/>
      <c r="BB1064" s="56"/>
      <c r="BC1064" s="56"/>
      <c r="BD1064" s="57"/>
      <c r="BE1064" s="56"/>
      <c r="BF1064" s="57"/>
      <c r="BG1064" s="57"/>
      <c r="BH1064" s="57"/>
      <c r="BI1064" s="46"/>
      <c r="BJ1064" s="15"/>
      <c r="BM1064" s="56"/>
      <c r="BN1064" s="56"/>
      <c r="BO1064" s="56"/>
      <c r="BP1064" s="56"/>
      <c r="BQ1064" s="56"/>
      <c r="BR1064" s="56"/>
      <c r="BS1064" s="56"/>
      <c r="BT1064" s="56"/>
      <c r="BU1064" s="56"/>
      <c r="BV1064" s="56"/>
      <c r="BW1064" s="56"/>
      <c r="BX1064" s="56"/>
      <c r="BY1064" s="57"/>
      <c r="BZ1064" s="57"/>
    </row>
    <row r="1065" spans="1:78" ht="15.75" x14ac:dyDescent="0.25">
      <c r="A1065" s="14"/>
      <c r="B1065" s="74"/>
      <c r="C1065" s="56"/>
      <c r="D1065" s="56"/>
      <c r="E1065" s="56"/>
      <c r="F1065" s="56"/>
      <c r="G1065" s="56"/>
      <c r="H1065" s="45"/>
      <c r="I1065" s="56"/>
      <c r="J1065" s="56"/>
      <c r="K1065" s="56"/>
      <c r="L1065" s="56"/>
      <c r="M1065" s="56"/>
      <c r="N1065" s="56"/>
      <c r="O1065" s="56"/>
      <c r="P1065" s="56"/>
      <c r="Q1065" s="56"/>
      <c r="R1065" s="56"/>
      <c r="S1065" s="56"/>
      <c r="T1065" s="56"/>
      <c r="U1065" s="56"/>
      <c r="V1065" s="56"/>
      <c r="W1065" s="56"/>
      <c r="X1065" s="56"/>
      <c r="Y1065" s="56"/>
      <c r="Z1065" s="10"/>
      <c r="AA1065" s="10"/>
      <c r="AB1065" s="10"/>
      <c r="AC1065" s="10"/>
      <c r="AD1065" s="10"/>
      <c r="AE1065" s="10"/>
      <c r="AF1065" s="56"/>
      <c r="AG1065" s="56"/>
      <c r="AH1065" s="57"/>
      <c r="AI1065" s="56"/>
      <c r="AJ1065" s="57"/>
      <c r="AK1065" s="11"/>
      <c r="AL1065" s="11"/>
      <c r="AM1065" s="11"/>
      <c r="AN1065" s="11"/>
      <c r="AO1065" s="11"/>
      <c r="AP1065" s="11"/>
      <c r="AQ1065" s="56"/>
      <c r="AR1065" s="56"/>
      <c r="AS1065" s="57"/>
      <c r="AT1065" s="56"/>
      <c r="AU1065" s="57"/>
      <c r="AV1065" s="11"/>
      <c r="AW1065" s="11"/>
      <c r="AX1065" s="11"/>
      <c r="AY1065" s="11"/>
      <c r="AZ1065" s="11"/>
      <c r="BA1065" s="11"/>
      <c r="BB1065" s="56"/>
      <c r="BC1065" s="56"/>
      <c r="BD1065" s="57"/>
      <c r="BE1065" s="56"/>
      <c r="BF1065" s="57"/>
      <c r="BG1065" s="57"/>
      <c r="BH1065" s="57"/>
      <c r="BI1065" s="46"/>
      <c r="BJ1065" s="15"/>
      <c r="BM1065" s="56"/>
      <c r="BN1065" s="56"/>
      <c r="BO1065" s="56"/>
      <c r="BP1065" s="56"/>
      <c r="BQ1065" s="56"/>
      <c r="BR1065" s="56"/>
      <c r="BS1065" s="56"/>
      <c r="BT1065" s="56"/>
      <c r="BU1065" s="56"/>
      <c r="BV1065" s="56"/>
      <c r="BW1065" s="56"/>
      <c r="BX1065" s="56"/>
      <c r="BY1065" s="57"/>
      <c r="BZ1065" s="57"/>
    </row>
    <row r="1066" spans="1:78" ht="15.75" x14ac:dyDescent="0.25">
      <c r="A1066" s="14"/>
      <c r="B1066" s="74"/>
      <c r="C1066" s="56"/>
      <c r="D1066" s="56"/>
      <c r="E1066" s="56"/>
      <c r="F1066" s="56"/>
      <c r="G1066" s="56"/>
      <c r="H1066" s="45"/>
      <c r="I1066" s="56"/>
      <c r="J1066" s="56"/>
      <c r="K1066" s="56"/>
      <c r="L1066" s="56"/>
      <c r="M1066" s="56"/>
      <c r="N1066" s="56"/>
      <c r="O1066" s="56"/>
      <c r="P1066" s="56"/>
      <c r="Q1066" s="56"/>
      <c r="R1066" s="56"/>
      <c r="S1066" s="56"/>
      <c r="T1066" s="56"/>
      <c r="U1066" s="56"/>
      <c r="V1066" s="56"/>
      <c r="W1066" s="56"/>
      <c r="X1066" s="56"/>
      <c r="Y1066" s="56"/>
      <c r="Z1066" s="10"/>
      <c r="AA1066" s="10"/>
      <c r="AB1066" s="10"/>
      <c r="AC1066" s="10"/>
      <c r="AD1066" s="10"/>
      <c r="AE1066" s="10"/>
      <c r="AF1066" s="56"/>
      <c r="AG1066" s="56"/>
      <c r="AH1066" s="57"/>
      <c r="AI1066" s="56"/>
      <c r="AJ1066" s="57"/>
      <c r="AK1066" s="11"/>
      <c r="AL1066" s="11"/>
      <c r="AM1066" s="11"/>
      <c r="AN1066" s="11"/>
      <c r="AO1066" s="11"/>
      <c r="AP1066" s="11"/>
      <c r="AQ1066" s="56"/>
      <c r="AR1066" s="56"/>
      <c r="AS1066" s="57"/>
      <c r="AT1066" s="56"/>
      <c r="AU1066" s="57"/>
      <c r="AV1066" s="11"/>
      <c r="AW1066" s="11"/>
      <c r="AX1066" s="11"/>
      <c r="AY1066" s="11"/>
      <c r="AZ1066" s="11"/>
      <c r="BA1066" s="11"/>
      <c r="BB1066" s="56"/>
      <c r="BC1066" s="56"/>
      <c r="BD1066" s="57"/>
      <c r="BE1066" s="56"/>
      <c r="BF1066" s="57"/>
      <c r="BG1066" s="57"/>
      <c r="BH1066" s="57"/>
      <c r="BI1066" s="46"/>
      <c r="BJ1066" s="15"/>
      <c r="BM1066" s="56"/>
      <c r="BN1066" s="56"/>
      <c r="BO1066" s="56"/>
      <c r="BP1066" s="56"/>
      <c r="BQ1066" s="56"/>
      <c r="BR1066" s="56"/>
      <c r="BS1066" s="56"/>
      <c r="BT1066" s="56"/>
      <c r="BU1066" s="56"/>
      <c r="BV1066" s="56"/>
      <c r="BW1066" s="56"/>
      <c r="BX1066" s="56"/>
      <c r="BY1066" s="57"/>
      <c r="BZ1066" s="57"/>
    </row>
    <row r="1067" spans="1:78" ht="15.75" x14ac:dyDescent="0.25">
      <c r="A1067" s="14"/>
      <c r="B1067" s="74"/>
      <c r="C1067" s="56"/>
      <c r="D1067" s="56"/>
      <c r="E1067" s="56"/>
      <c r="F1067" s="56"/>
      <c r="G1067" s="56"/>
      <c r="H1067" s="45"/>
      <c r="I1067" s="56"/>
      <c r="J1067" s="56"/>
      <c r="K1067" s="56"/>
      <c r="L1067" s="56"/>
      <c r="M1067" s="56"/>
      <c r="N1067" s="56"/>
      <c r="O1067" s="56"/>
      <c r="P1067" s="56"/>
      <c r="Q1067" s="56"/>
      <c r="R1067" s="56"/>
      <c r="S1067" s="56"/>
      <c r="T1067" s="56"/>
      <c r="U1067" s="56"/>
      <c r="V1067" s="56"/>
      <c r="W1067" s="56"/>
      <c r="X1067" s="56"/>
      <c r="Y1067" s="56"/>
      <c r="Z1067" s="10"/>
      <c r="AA1067" s="10"/>
      <c r="AB1067" s="10"/>
      <c r="AC1067" s="10"/>
      <c r="AD1067" s="10"/>
      <c r="AE1067" s="10"/>
      <c r="AF1067" s="56"/>
      <c r="AG1067" s="56"/>
      <c r="AH1067" s="57"/>
      <c r="AI1067" s="56"/>
      <c r="AJ1067" s="57"/>
      <c r="AK1067" s="11"/>
      <c r="AL1067" s="11"/>
      <c r="AM1067" s="11"/>
      <c r="AN1067" s="11"/>
      <c r="AO1067" s="11"/>
      <c r="AP1067" s="11"/>
      <c r="AQ1067" s="56"/>
      <c r="AR1067" s="56"/>
      <c r="AS1067" s="57"/>
      <c r="AT1067" s="56"/>
      <c r="AU1067" s="57"/>
      <c r="AV1067" s="11"/>
      <c r="AW1067" s="11"/>
      <c r="AX1067" s="11"/>
      <c r="AY1067" s="11"/>
      <c r="AZ1067" s="11"/>
      <c r="BA1067" s="11"/>
      <c r="BB1067" s="56"/>
      <c r="BC1067" s="56"/>
      <c r="BD1067" s="57"/>
      <c r="BE1067" s="56"/>
      <c r="BF1067" s="57"/>
      <c r="BG1067" s="57"/>
      <c r="BH1067" s="57"/>
      <c r="BI1067" s="46"/>
      <c r="BJ1067" s="15"/>
      <c r="BM1067" s="56"/>
      <c r="BN1067" s="56"/>
      <c r="BO1067" s="56"/>
      <c r="BP1067" s="56"/>
      <c r="BQ1067" s="56"/>
      <c r="BR1067" s="56"/>
      <c r="BS1067" s="56"/>
      <c r="BT1067" s="56"/>
      <c r="BU1067" s="56"/>
      <c r="BV1067" s="56"/>
      <c r="BW1067" s="56"/>
      <c r="BX1067" s="56"/>
      <c r="BY1067" s="57"/>
      <c r="BZ1067" s="57"/>
    </row>
    <row r="1068" spans="1:78" ht="15.75" x14ac:dyDescent="0.25">
      <c r="A1068" s="14"/>
      <c r="B1068" s="74"/>
      <c r="C1068" s="56"/>
      <c r="D1068" s="56"/>
      <c r="E1068" s="56"/>
      <c r="F1068" s="56"/>
      <c r="G1068" s="56"/>
      <c r="H1068" s="45"/>
      <c r="I1068" s="56"/>
      <c r="J1068" s="56"/>
      <c r="K1068" s="56"/>
      <c r="L1068" s="56"/>
      <c r="M1068" s="56"/>
      <c r="N1068" s="56"/>
      <c r="O1068" s="56"/>
      <c r="P1068" s="56"/>
      <c r="Q1068" s="56"/>
      <c r="R1068" s="56"/>
      <c r="S1068" s="56"/>
      <c r="T1068" s="56"/>
      <c r="U1068" s="56"/>
      <c r="V1068" s="56"/>
      <c r="W1068" s="56"/>
      <c r="X1068" s="56"/>
      <c r="Y1068" s="56"/>
      <c r="Z1068" s="10"/>
      <c r="AA1068" s="10"/>
      <c r="AB1068" s="10"/>
      <c r="AC1068" s="10"/>
      <c r="AD1068" s="10"/>
      <c r="AE1068" s="10"/>
      <c r="AF1068" s="56"/>
      <c r="AG1068" s="56"/>
      <c r="AH1068" s="57"/>
      <c r="AI1068" s="56"/>
      <c r="AJ1068" s="57"/>
      <c r="AK1068" s="11"/>
      <c r="AL1068" s="11"/>
      <c r="AM1068" s="11"/>
      <c r="AN1068" s="11"/>
      <c r="AO1068" s="11"/>
      <c r="AP1068" s="11"/>
      <c r="AQ1068" s="56"/>
      <c r="AR1068" s="56"/>
      <c r="AS1068" s="57"/>
      <c r="AT1068" s="56"/>
      <c r="AU1068" s="57"/>
      <c r="AV1068" s="11"/>
      <c r="AW1068" s="11"/>
      <c r="AX1068" s="11"/>
      <c r="AY1068" s="11"/>
      <c r="AZ1068" s="11"/>
      <c r="BA1068" s="11"/>
      <c r="BB1068" s="56"/>
      <c r="BC1068" s="56"/>
      <c r="BD1068" s="57"/>
      <c r="BE1068" s="56"/>
      <c r="BF1068" s="57"/>
      <c r="BG1068" s="57"/>
      <c r="BH1068" s="57"/>
      <c r="BI1068" s="46"/>
      <c r="BJ1068" s="15"/>
      <c r="BM1068" s="56"/>
      <c r="BN1068" s="56"/>
      <c r="BO1068" s="56"/>
      <c r="BP1068" s="56"/>
      <c r="BQ1068" s="56"/>
      <c r="BR1068" s="56"/>
      <c r="BS1068" s="56"/>
      <c r="BT1068" s="56"/>
      <c r="BU1068" s="56"/>
      <c r="BV1068" s="56"/>
      <c r="BW1068" s="56"/>
      <c r="BX1068" s="56"/>
      <c r="BY1068" s="57"/>
      <c r="BZ1068" s="57"/>
    </row>
  </sheetData>
  <sheetProtection formatColumns="0" formatRows="0" insertRows="0"/>
  <mergeCells count="275">
    <mergeCell ref="N125:X125"/>
    <mergeCell ref="N126:R126"/>
    <mergeCell ref="S126:V126"/>
    <mergeCell ref="N127:R128"/>
    <mergeCell ref="S127:V128"/>
    <mergeCell ref="W127:W128"/>
    <mergeCell ref="X127:X128"/>
    <mergeCell ref="N66:R67"/>
    <mergeCell ref="S66:V67"/>
    <mergeCell ref="W66:W67"/>
    <mergeCell ref="X66:X67"/>
    <mergeCell ref="N85:X85"/>
    <mergeCell ref="N86:R86"/>
    <mergeCell ref="S86:V86"/>
    <mergeCell ref="N87:R88"/>
    <mergeCell ref="S87:V88"/>
    <mergeCell ref="W87:W88"/>
    <mergeCell ref="X87:X88"/>
    <mergeCell ref="N39:X39"/>
    <mergeCell ref="N40:R40"/>
    <mergeCell ref="S40:V40"/>
    <mergeCell ref="N41:R42"/>
    <mergeCell ref="S41:V42"/>
    <mergeCell ref="W41:W42"/>
    <mergeCell ref="X41:X42"/>
    <mergeCell ref="N64:X64"/>
    <mergeCell ref="N65:R65"/>
    <mergeCell ref="S65:V65"/>
    <mergeCell ref="BY129:BZ129"/>
    <mergeCell ref="AO129:AP129"/>
    <mergeCell ref="AV129:AW129"/>
    <mergeCell ref="AX129:AY129"/>
    <mergeCell ref="AZ129:BA129"/>
    <mergeCell ref="BI129:BI130"/>
    <mergeCell ref="BM129:BO129"/>
    <mergeCell ref="BP129:BR129"/>
    <mergeCell ref="BS129:BU129"/>
    <mergeCell ref="BV129:BX129"/>
    <mergeCell ref="L129:M129"/>
    <mergeCell ref="O129:P129"/>
    <mergeCell ref="Q129:R129"/>
    <mergeCell ref="S129:T129"/>
    <mergeCell ref="Z129:AA129"/>
    <mergeCell ref="AB129:AC129"/>
    <mergeCell ref="AD129:AE129"/>
    <mergeCell ref="AK129:AL129"/>
    <mergeCell ref="AM129:AN129"/>
    <mergeCell ref="C129:C130"/>
    <mergeCell ref="D129:D130"/>
    <mergeCell ref="E129:E130"/>
    <mergeCell ref="F129:F130"/>
    <mergeCell ref="G129:G130"/>
    <mergeCell ref="H129:H130"/>
    <mergeCell ref="I129:I130"/>
    <mergeCell ref="J129:J130"/>
    <mergeCell ref="K129:K130"/>
    <mergeCell ref="BY115:BZ115"/>
    <mergeCell ref="C125:F125"/>
    <mergeCell ref="G125:M125"/>
    <mergeCell ref="C126:F126"/>
    <mergeCell ref="G126:M126"/>
    <mergeCell ref="C127:F127"/>
    <mergeCell ref="G127:M127"/>
    <mergeCell ref="BM127:BZ127"/>
    <mergeCell ref="C128:F128"/>
    <mergeCell ref="G128:M128"/>
    <mergeCell ref="L115:M115"/>
    <mergeCell ref="O115:P115"/>
    <mergeCell ref="Q115:R115"/>
    <mergeCell ref="S115:T115"/>
    <mergeCell ref="Z115:AA115"/>
    <mergeCell ref="AB115:AC115"/>
    <mergeCell ref="AD115:AE115"/>
    <mergeCell ref="AK115:AL115"/>
    <mergeCell ref="AM115:AN115"/>
    <mergeCell ref="AO115:AP115"/>
    <mergeCell ref="AV115:AW115"/>
    <mergeCell ref="AX115:AY115"/>
    <mergeCell ref="AZ115:BA115"/>
    <mergeCell ref="BI115:BI116"/>
    <mergeCell ref="C111:F111"/>
    <mergeCell ref="G111:M111"/>
    <mergeCell ref="C112:F112"/>
    <mergeCell ref="G112:M112"/>
    <mergeCell ref="C113:F113"/>
    <mergeCell ref="G113:M113"/>
    <mergeCell ref="BM113:BZ113"/>
    <mergeCell ref="C114:F114"/>
    <mergeCell ref="G114:M114"/>
    <mergeCell ref="N111:X111"/>
    <mergeCell ref="N112:R112"/>
    <mergeCell ref="S112:V112"/>
    <mergeCell ref="N113:R114"/>
    <mergeCell ref="S113:V114"/>
    <mergeCell ref="W113:W114"/>
    <mergeCell ref="X113:X114"/>
    <mergeCell ref="BM115:BO115"/>
    <mergeCell ref="BP115:BR115"/>
    <mergeCell ref="BS115:BU115"/>
    <mergeCell ref="BV115:BX115"/>
    <mergeCell ref="C115:C116"/>
    <mergeCell ref="D115:D116"/>
    <mergeCell ref="E115:E116"/>
    <mergeCell ref="F115:F116"/>
    <mergeCell ref="G115:G116"/>
    <mergeCell ref="H115:H116"/>
    <mergeCell ref="I115:I116"/>
    <mergeCell ref="J115:J116"/>
    <mergeCell ref="K115:K116"/>
    <mergeCell ref="BY89:BZ89"/>
    <mergeCell ref="AO89:AP89"/>
    <mergeCell ref="AV89:AW89"/>
    <mergeCell ref="AX89:AY89"/>
    <mergeCell ref="AZ89:BA89"/>
    <mergeCell ref="BI89:BI90"/>
    <mergeCell ref="BM89:BO89"/>
    <mergeCell ref="BP89:BR89"/>
    <mergeCell ref="BS89:BU89"/>
    <mergeCell ref="BV89:BX89"/>
    <mergeCell ref="L89:M89"/>
    <mergeCell ref="O89:P89"/>
    <mergeCell ref="Q89:R89"/>
    <mergeCell ref="S89:T89"/>
    <mergeCell ref="Z89:AA89"/>
    <mergeCell ref="AB89:AC89"/>
    <mergeCell ref="AD89:AE89"/>
    <mergeCell ref="AK89:AL89"/>
    <mergeCell ref="AM89:AN89"/>
    <mergeCell ref="C89:C90"/>
    <mergeCell ref="D89:D90"/>
    <mergeCell ref="E89:E90"/>
    <mergeCell ref="F89:F90"/>
    <mergeCell ref="G89:G90"/>
    <mergeCell ref="H89:H90"/>
    <mergeCell ref="I89:I90"/>
    <mergeCell ref="J89:J90"/>
    <mergeCell ref="K89:K90"/>
    <mergeCell ref="E1:BI1"/>
    <mergeCell ref="C85:F85"/>
    <mergeCell ref="G85:M85"/>
    <mergeCell ref="C86:F86"/>
    <mergeCell ref="G86:M86"/>
    <mergeCell ref="C87:F87"/>
    <mergeCell ref="G87:M87"/>
    <mergeCell ref="BM87:BZ87"/>
    <mergeCell ref="C88:F88"/>
    <mergeCell ref="G88:M88"/>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39:F39"/>
    <mergeCell ref="G39:M39"/>
    <mergeCell ref="C40:F40"/>
    <mergeCell ref="G40:M40"/>
    <mergeCell ref="C41:F41"/>
    <mergeCell ref="G41:M41"/>
    <mergeCell ref="E13:E14"/>
    <mergeCell ref="G7:M7"/>
    <mergeCell ref="C6:F6"/>
    <mergeCell ref="C13:C14"/>
    <mergeCell ref="BM41:BZ41"/>
    <mergeCell ref="C42:F42"/>
    <mergeCell ref="G42:M42"/>
    <mergeCell ref="C43:C44"/>
    <mergeCell ref="D43:D44"/>
    <mergeCell ref="E43:E44"/>
    <mergeCell ref="F43:F44"/>
    <mergeCell ref="G43:G44"/>
    <mergeCell ref="H43:H44"/>
    <mergeCell ref="I43:I44"/>
    <mergeCell ref="J43:J44"/>
    <mergeCell ref="K43:K44"/>
    <mergeCell ref="L43:M43"/>
    <mergeCell ref="O43:P43"/>
    <mergeCell ref="Q43:R43"/>
    <mergeCell ref="S43:T43"/>
    <mergeCell ref="BV43:BX43"/>
    <mergeCell ref="BY43:BZ43"/>
    <mergeCell ref="AO43:AP43"/>
    <mergeCell ref="AV43:AW43"/>
    <mergeCell ref="AX43:AY43"/>
    <mergeCell ref="AZ43:BA43"/>
    <mergeCell ref="BI43:BI44"/>
    <mergeCell ref="Z43:AA43"/>
    <mergeCell ref="AB43:AC43"/>
    <mergeCell ref="AD43:AE43"/>
    <mergeCell ref="AK43:AL43"/>
    <mergeCell ref="AM43:AN43"/>
    <mergeCell ref="C64:F64"/>
    <mergeCell ref="G64:M64"/>
    <mergeCell ref="C65:F65"/>
    <mergeCell ref="G65:M65"/>
    <mergeCell ref="C66:F66"/>
    <mergeCell ref="G66:M66"/>
    <mergeCell ref="BM43:BO43"/>
    <mergeCell ref="BP43:BR43"/>
    <mergeCell ref="BS43:BU43"/>
    <mergeCell ref="Z68:AA68"/>
    <mergeCell ref="AB68:AC68"/>
    <mergeCell ref="AD68:AE68"/>
    <mergeCell ref="AK68:AL68"/>
    <mergeCell ref="AM68:AN68"/>
    <mergeCell ref="BM66:BZ66"/>
    <mergeCell ref="C67:F67"/>
    <mergeCell ref="G67:M67"/>
    <mergeCell ref="C68:C69"/>
    <mergeCell ref="D68:D69"/>
    <mergeCell ref="E68:E69"/>
    <mergeCell ref="F68:F69"/>
    <mergeCell ref="G68:G69"/>
    <mergeCell ref="H68:H69"/>
    <mergeCell ref="I68:I69"/>
    <mergeCell ref="J68:J69"/>
    <mergeCell ref="K68:K69"/>
    <mergeCell ref="L68:M68"/>
    <mergeCell ref="O68:P68"/>
    <mergeCell ref="Q68:R68"/>
    <mergeCell ref="S68:T68"/>
    <mergeCell ref="BM68:BO68"/>
    <mergeCell ref="BP68:BR68"/>
    <mergeCell ref="BS68:BU68"/>
    <mergeCell ref="BV68:BX68"/>
    <mergeCell ref="BY68:BZ68"/>
    <mergeCell ref="AO68:AP68"/>
    <mergeCell ref="AV68:AW68"/>
    <mergeCell ref="AX68:AY68"/>
    <mergeCell ref="AZ68:BA68"/>
    <mergeCell ref="BI68:BI69"/>
  </mergeCells>
  <conditionalFormatting sqref="BH83 BH145:BH147 BH15:BH37">
    <cfRule type="cellIs" dxfId="381" priority="1966" stopIfTrue="1" operator="greaterThan">
      <formula>0.9</formula>
    </cfRule>
  </conditionalFormatting>
  <conditionalFormatting sqref="V37 BZ37 BQ37 BT37 BN37 BW37 V83 BC83 AR83 BH83 BZ83 BQ83 BT83 BN83 BW83 V147 BC145:BC147 AR145:AR147 BH145:BH147 AG145 AG83 AG19:AG36 AR16:AR37 BC16:BC37 BH15:BH37">
    <cfRule type="cellIs" dxfId="380" priority="1967" stopIfTrue="1" operator="between">
      <formula>0.7</formula>
      <formula>0.89</formula>
    </cfRule>
  </conditionalFormatting>
  <conditionalFormatting sqref="V37 BZ37 BQ37 BT37 BN37 BW37 V83 BC83 AR83 BH83 BZ83 BQ83 BT83 BN83 BW83 V147 BC145:BC147 AR145:AR147 BH145:BH147 AG145 AG83 AG19:AG36 AR16:AR37 BC16:BC37 BH15:BH37">
    <cfRule type="cellIs" dxfId="379" priority="1968" stopIfTrue="1" operator="between">
      <formula>0</formula>
      <formula>0.69</formula>
    </cfRule>
  </conditionalFormatting>
  <conditionalFormatting sqref="BQ15">
    <cfRule type="cellIs" dxfId="378" priority="1477" stopIfTrue="1" operator="between">
      <formula>0.7</formula>
      <formula>0.89</formula>
    </cfRule>
  </conditionalFormatting>
  <conditionalFormatting sqref="BQ15">
    <cfRule type="cellIs" dxfId="377" priority="1478" stopIfTrue="1" operator="between">
      <formula>0</formula>
      <formula>0.69</formula>
    </cfRule>
  </conditionalFormatting>
  <conditionalFormatting sqref="BZ15:BZ36">
    <cfRule type="cellIs" dxfId="376" priority="1480" stopIfTrue="1" operator="between">
      <formula>0.7</formula>
      <formula>0.89</formula>
    </cfRule>
  </conditionalFormatting>
  <conditionalFormatting sqref="BZ15:BZ36">
    <cfRule type="cellIs" dxfId="375" priority="1481" stopIfTrue="1" operator="between">
      <formula>0</formula>
      <formula>0.69</formula>
    </cfRule>
  </conditionalFormatting>
  <conditionalFormatting sqref="V37 BQ37 BT37 BN37 BW37 BZ37 V83 BC83 AR83 BQ83 BT83 BN83 BW83 BZ83 V147 BC145:BC147 AR145:AR147 AG145 AG83 AG19:AG36 AR16:AR37 BC16:BC37">
    <cfRule type="cellIs" dxfId="374" priority="1875" stopIfTrue="1" operator="greaterThanOrEqual">
      <formula>0.9</formula>
    </cfRule>
  </conditionalFormatting>
  <conditionalFormatting sqref="V15:V36">
    <cfRule type="cellIs" dxfId="373" priority="2124" stopIfTrue="1" operator="greaterThanOrEqual">
      <formula>0.9</formula>
    </cfRule>
  </conditionalFormatting>
  <conditionalFormatting sqref="V15:V36">
    <cfRule type="cellIs" dxfId="372" priority="2125" stopIfTrue="1" operator="between">
      <formula>0.7</formula>
      <formula>0.89</formula>
    </cfRule>
  </conditionalFormatting>
  <conditionalFormatting sqref="V15:V36">
    <cfRule type="cellIs" dxfId="371" priority="2126" stopIfTrue="1" operator="between">
      <formula>0</formula>
      <formula>0.69</formula>
    </cfRule>
  </conditionalFormatting>
  <conditionalFormatting sqref="AG15 AG37">
    <cfRule type="cellIs" dxfId="370" priority="2127" stopIfTrue="1" operator="greaterThanOrEqual">
      <formula>0.9</formula>
    </cfRule>
  </conditionalFormatting>
  <conditionalFormatting sqref="AG15 AG37">
    <cfRule type="cellIs" dxfId="369" priority="2128" stopIfTrue="1" operator="between">
      <formula>0.7</formula>
      <formula>0.89</formula>
    </cfRule>
  </conditionalFormatting>
  <conditionalFormatting sqref="AG15 AG37">
    <cfRule type="cellIs" dxfId="368" priority="2129" stopIfTrue="1" operator="between">
      <formula>0</formula>
      <formula>0.69</formula>
    </cfRule>
  </conditionalFormatting>
  <conditionalFormatting sqref="AR15">
    <cfRule type="cellIs" dxfId="367" priority="2130" stopIfTrue="1" operator="greaterThanOrEqual">
      <formula>0.9</formula>
    </cfRule>
  </conditionalFormatting>
  <conditionalFormatting sqref="AR15">
    <cfRule type="cellIs" dxfId="366" priority="2131" stopIfTrue="1" operator="between">
      <formula>0.7</formula>
      <formula>0.89</formula>
    </cfRule>
  </conditionalFormatting>
  <conditionalFormatting sqref="AR15">
    <cfRule type="cellIs" dxfId="365" priority="2132" stopIfTrue="1" operator="between">
      <formula>0</formula>
      <formula>0.69</formula>
    </cfRule>
  </conditionalFormatting>
  <conditionalFormatting sqref="BC15">
    <cfRule type="cellIs" dxfId="364" priority="2133" stopIfTrue="1" operator="greaterThanOrEqual">
      <formula>0.9</formula>
    </cfRule>
  </conditionalFormatting>
  <conditionalFormatting sqref="BC15">
    <cfRule type="cellIs" dxfId="363" priority="2134" stopIfTrue="1" operator="between">
      <formula>0.7</formula>
      <formula>0.89</formula>
    </cfRule>
  </conditionalFormatting>
  <conditionalFormatting sqref="BC15">
    <cfRule type="cellIs" dxfId="362" priority="2135" stopIfTrue="1" operator="between">
      <formula>0</formula>
      <formula>0.69</formula>
    </cfRule>
  </conditionalFormatting>
  <conditionalFormatting sqref="BQ16 BQ23:BQ25">
    <cfRule type="cellIs" dxfId="361" priority="1506" stopIfTrue="1" operator="greaterThanOrEqual">
      <formula>0.9</formula>
    </cfRule>
  </conditionalFormatting>
  <conditionalFormatting sqref="BQ16 BQ23:BQ25">
    <cfRule type="cellIs" dxfId="360" priority="1507" stopIfTrue="1" operator="between">
      <formula>0.7</formula>
      <formula>0.89</formula>
    </cfRule>
  </conditionalFormatting>
  <conditionalFormatting sqref="BQ16 BQ23:BQ25">
    <cfRule type="cellIs" dxfId="359" priority="1508" stopIfTrue="1" operator="between">
      <formula>0</formula>
      <formula>0.69</formula>
    </cfRule>
  </conditionalFormatting>
  <conditionalFormatting sqref="BQ17:BQ22">
    <cfRule type="cellIs" dxfId="358" priority="1523" stopIfTrue="1" operator="between">
      <formula>0</formula>
      <formula>0.69</formula>
    </cfRule>
  </conditionalFormatting>
  <conditionalFormatting sqref="BT26:BT36">
    <cfRule type="cellIs" dxfId="357" priority="1503" stopIfTrue="1" operator="greaterThanOrEqual">
      <formula>0.9</formula>
    </cfRule>
  </conditionalFormatting>
  <conditionalFormatting sqref="BT26:BT36">
    <cfRule type="cellIs" dxfId="356" priority="1504" stopIfTrue="1" operator="between">
      <formula>0.7</formula>
      <formula>0.89</formula>
    </cfRule>
  </conditionalFormatting>
  <conditionalFormatting sqref="BT26:BT36">
    <cfRule type="cellIs" dxfId="355" priority="1505" stopIfTrue="1" operator="between">
      <formula>0</formula>
      <formula>0.69</formula>
    </cfRule>
  </conditionalFormatting>
  <conditionalFormatting sqref="BQ17:BQ22">
    <cfRule type="cellIs" dxfId="354" priority="1509" stopIfTrue="1" operator="greaterThanOrEqual">
      <formula>0.9</formula>
    </cfRule>
  </conditionalFormatting>
  <conditionalFormatting sqref="BQ17:BQ22">
    <cfRule type="cellIs" dxfId="353" priority="1510" stopIfTrue="1" operator="between">
      <formula>0.7</formula>
      <formula>0.89</formula>
    </cfRule>
  </conditionalFormatting>
  <conditionalFormatting sqref="BT15:BT16 BT23:BT25">
    <cfRule type="cellIs" dxfId="352" priority="1497" stopIfTrue="1" operator="greaterThanOrEqual">
      <formula>0.9</formula>
    </cfRule>
  </conditionalFormatting>
  <conditionalFormatting sqref="BT15:BT16 BT23:BT25">
    <cfRule type="cellIs" dxfId="351" priority="1498" stopIfTrue="1" operator="between">
      <formula>0.7</formula>
      <formula>0.89</formula>
    </cfRule>
  </conditionalFormatting>
  <conditionalFormatting sqref="BT15:BT16 BT23:BT25">
    <cfRule type="cellIs" dxfId="350" priority="1499" stopIfTrue="1" operator="between">
      <formula>0</formula>
      <formula>0.69</formula>
    </cfRule>
  </conditionalFormatting>
  <conditionalFormatting sqref="BT17:BT22">
    <cfRule type="cellIs" dxfId="349" priority="1500" stopIfTrue="1" operator="greaterThanOrEqual">
      <formula>0.9</formula>
    </cfRule>
  </conditionalFormatting>
  <conditionalFormatting sqref="BT17:BT22">
    <cfRule type="cellIs" dxfId="348" priority="1501" stopIfTrue="1" operator="between">
      <formula>0.7</formula>
      <formula>0.89</formula>
    </cfRule>
  </conditionalFormatting>
  <conditionalFormatting sqref="BT17:BT22">
    <cfRule type="cellIs" dxfId="347" priority="1502" stopIfTrue="1" operator="between">
      <formula>0</formula>
      <formula>0.69</formula>
    </cfRule>
  </conditionalFormatting>
  <conditionalFormatting sqref="BW17:BW22">
    <cfRule type="cellIs" dxfId="346" priority="1491" stopIfTrue="1" operator="greaterThanOrEqual">
      <formula>0.9</formula>
    </cfRule>
  </conditionalFormatting>
  <conditionalFormatting sqref="BW17:BW22">
    <cfRule type="cellIs" dxfId="345" priority="1492" stopIfTrue="1" operator="between">
      <formula>0.7</formula>
      <formula>0.89</formula>
    </cfRule>
  </conditionalFormatting>
  <conditionalFormatting sqref="BW17:BW22">
    <cfRule type="cellIs" dxfId="344" priority="1493" stopIfTrue="1" operator="between">
      <formula>0</formula>
      <formula>0.69</formula>
    </cfRule>
  </conditionalFormatting>
  <conditionalFormatting sqref="BW26:BW36">
    <cfRule type="cellIs" dxfId="343" priority="1494" stopIfTrue="1" operator="greaterThanOrEqual">
      <formula>0.9</formula>
    </cfRule>
  </conditionalFormatting>
  <conditionalFormatting sqref="BW26:BW36">
    <cfRule type="cellIs" dxfId="342" priority="1495" stopIfTrue="1" operator="between">
      <formula>0.7</formula>
      <formula>0.89</formula>
    </cfRule>
  </conditionalFormatting>
  <conditionalFormatting sqref="BW26:BW36">
    <cfRule type="cellIs" dxfId="341" priority="1496" stopIfTrue="1" operator="between">
      <formula>0</formula>
      <formula>0.69</formula>
    </cfRule>
  </conditionalFormatting>
  <conditionalFormatting sqref="BN15:BN16 BN23:BN25">
    <cfRule type="cellIs" dxfId="340" priority="1514" stopIfTrue="1" operator="greaterThanOrEqual">
      <formula>0.9</formula>
    </cfRule>
  </conditionalFormatting>
  <conditionalFormatting sqref="BN15:BN16 BN23:BN25">
    <cfRule type="cellIs" dxfId="339" priority="1515" stopIfTrue="1" operator="between">
      <formula>0.7</formula>
      <formula>0.89</formula>
    </cfRule>
  </conditionalFormatting>
  <conditionalFormatting sqref="BN15:BN16 BN23:BN25">
    <cfRule type="cellIs" dxfId="338" priority="1516" stopIfTrue="1" operator="between">
      <formula>0</formula>
      <formula>0.69</formula>
    </cfRule>
  </conditionalFormatting>
  <conditionalFormatting sqref="BN17:BN22">
    <cfRule type="cellIs" dxfId="337" priority="1517" stopIfTrue="1" operator="greaterThanOrEqual">
      <formula>0.9</formula>
    </cfRule>
  </conditionalFormatting>
  <conditionalFormatting sqref="BN17:BN22">
    <cfRule type="cellIs" dxfId="336" priority="1518" stopIfTrue="1" operator="between">
      <formula>0.7</formula>
      <formula>0.89</formula>
    </cfRule>
  </conditionalFormatting>
  <conditionalFormatting sqref="BN17:BN22">
    <cfRule type="cellIs" dxfId="335" priority="1519" stopIfTrue="1" operator="between">
      <formula>0</formula>
      <formula>0.69</formula>
    </cfRule>
  </conditionalFormatting>
  <conditionalFormatting sqref="BN26:BN36">
    <cfRule type="cellIs" dxfId="334" priority="1520" stopIfTrue="1" operator="greaterThanOrEqual">
      <formula>0.9</formula>
    </cfRule>
  </conditionalFormatting>
  <conditionalFormatting sqref="BN26:BN36">
    <cfRule type="cellIs" dxfId="333" priority="1521" stopIfTrue="1" operator="between">
      <formula>0.7</formula>
      <formula>0.89</formula>
    </cfRule>
  </conditionalFormatting>
  <conditionalFormatting sqref="BN26:BN36">
    <cfRule type="cellIs" dxfId="332" priority="1522" stopIfTrue="1" operator="between">
      <formula>0</formula>
      <formula>0.69</formula>
    </cfRule>
  </conditionalFormatting>
  <conditionalFormatting sqref="BQ26:BQ36">
    <cfRule type="cellIs" dxfId="331" priority="1511" stopIfTrue="1" operator="greaterThanOrEqual">
      <formula>0.9</formula>
    </cfRule>
  </conditionalFormatting>
  <conditionalFormatting sqref="BQ26:BQ36">
    <cfRule type="cellIs" dxfId="330" priority="1512" stopIfTrue="1" operator="between">
      <formula>0.7</formula>
      <formula>0.89</formula>
    </cfRule>
  </conditionalFormatting>
  <conditionalFormatting sqref="BQ26:BQ36">
    <cfRule type="cellIs" dxfId="329" priority="1513" stopIfTrue="1" operator="between">
      <formula>0</formula>
      <formula>0.69</formula>
    </cfRule>
  </conditionalFormatting>
  <conditionalFormatting sqref="BW15:BW16 BW23:BW25">
    <cfRule type="cellIs" dxfId="328" priority="1488" stopIfTrue="1" operator="greaterThanOrEqual">
      <formula>0.9</formula>
    </cfRule>
  </conditionalFormatting>
  <conditionalFormatting sqref="BW15:BW16 BW23:BW25">
    <cfRule type="cellIs" dxfId="327" priority="1489" stopIfTrue="1" operator="between">
      <formula>0.7</formula>
      <formula>0.89</formula>
    </cfRule>
  </conditionalFormatting>
  <conditionalFormatting sqref="BW15:BW16 BW23:BW25">
    <cfRule type="cellIs" dxfId="326" priority="1490" stopIfTrue="1" operator="between">
      <formula>0</formula>
      <formula>0.69</formula>
    </cfRule>
  </conditionalFormatting>
  <conditionalFormatting sqref="BZ15:BZ36">
    <cfRule type="cellIs" dxfId="325" priority="1479" stopIfTrue="1" operator="greaterThanOrEqual">
      <formula>0.9</formula>
    </cfRule>
  </conditionalFormatting>
  <conditionalFormatting sqref="BQ15">
    <cfRule type="cellIs" dxfId="324" priority="1476" stopIfTrue="1" operator="greaterThanOrEqual">
      <formula>0.9</formula>
    </cfRule>
  </conditionalFormatting>
  <conditionalFormatting sqref="BH45:BH62">
    <cfRule type="cellIs" dxfId="323" priority="444" stopIfTrue="1" operator="greaterThan">
      <formula>0.9</formula>
    </cfRule>
  </conditionalFormatting>
  <conditionalFormatting sqref="BC62 AR61:AR62 AG61 BH45:BH62">
    <cfRule type="cellIs" dxfId="322" priority="445" stopIfTrue="1" operator="between">
      <formula>0.7</formula>
      <formula>0.89</formula>
    </cfRule>
  </conditionalFormatting>
  <conditionalFormatting sqref="BC62 AR61:AR62 AG61 BH45:BH62">
    <cfRule type="cellIs" dxfId="321" priority="446" stopIfTrue="1" operator="between">
      <formula>0</formula>
      <formula>0.69</formula>
    </cfRule>
  </conditionalFormatting>
  <conditionalFormatting sqref="BQ45">
    <cfRule type="cellIs" dxfId="320" priority="392" stopIfTrue="1" operator="between">
      <formula>0.7</formula>
      <formula>0.89</formula>
    </cfRule>
  </conditionalFormatting>
  <conditionalFormatting sqref="BQ45">
    <cfRule type="cellIs" dxfId="319" priority="393" stopIfTrue="1" operator="between">
      <formula>0</formula>
      <formula>0.69</formula>
    </cfRule>
  </conditionalFormatting>
  <conditionalFormatting sqref="BZ45:BZ54 BZ56 BZ61:BZ62">
    <cfRule type="cellIs" dxfId="318" priority="395" stopIfTrue="1" operator="between">
      <formula>0.7</formula>
      <formula>0.89</formula>
    </cfRule>
  </conditionalFormatting>
  <conditionalFormatting sqref="BZ45:BZ54 BZ56 BZ61:BZ62">
    <cfRule type="cellIs" dxfId="317" priority="396" stopIfTrue="1" operator="between">
      <formula>0</formula>
      <formula>0.69</formula>
    </cfRule>
  </conditionalFormatting>
  <conditionalFormatting sqref="BC62 AR61:AR62 AG61">
    <cfRule type="cellIs" dxfId="316" priority="443" stopIfTrue="1" operator="greaterThanOrEqual">
      <formula>0.9</formula>
    </cfRule>
  </conditionalFormatting>
  <conditionalFormatting sqref="AG62 AG45:AG60">
    <cfRule type="cellIs" dxfId="315" priority="450" stopIfTrue="1" operator="greaterThanOrEqual">
      <formula>0.9</formula>
    </cfRule>
  </conditionalFormatting>
  <conditionalFormatting sqref="AG62 AG45:AG60">
    <cfRule type="cellIs" dxfId="314" priority="451" stopIfTrue="1" operator="between">
      <formula>0.7</formula>
      <formula>0.89</formula>
    </cfRule>
  </conditionalFormatting>
  <conditionalFormatting sqref="AG62 AG45:AG60">
    <cfRule type="cellIs" dxfId="313" priority="452" stopIfTrue="1" operator="between">
      <formula>0</formula>
      <formula>0.69</formula>
    </cfRule>
  </conditionalFormatting>
  <conditionalFormatting sqref="AR45:AR60">
    <cfRule type="cellIs" dxfId="312" priority="453" stopIfTrue="1" operator="greaterThanOrEqual">
      <formula>0.9</formula>
    </cfRule>
  </conditionalFormatting>
  <conditionalFormatting sqref="AR45:AR60">
    <cfRule type="cellIs" dxfId="311" priority="454" stopIfTrue="1" operator="between">
      <formula>0.7</formula>
      <formula>0.89</formula>
    </cfRule>
  </conditionalFormatting>
  <conditionalFormatting sqref="AR45:AR60">
    <cfRule type="cellIs" dxfId="310" priority="455" stopIfTrue="1" operator="between">
      <formula>0</formula>
      <formula>0.69</formula>
    </cfRule>
  </conditionalFormatting>
  <conditionalFormatting sqref="BC45:BC61">
    <cfRule type="cellIs" dxfId="309" priority="456" stopIfTrue="1" operator="greaterThanOrEqual">
      <formula>0.9</formula>
    </cfRule>
  </conditionalFormatting>
  <conditionalFormatting sqref="BC45:BC61">
    <cfRule type="cellIs" dxfId="308" priority="457" stopIfTrue="1" operator="between">
      <formula>0.7</formula>
      <formula>0.89</formula>
    </cfRule>
  </conditionalFormatting>
  <conditionalFormatting sqref="BC45:BC61">
    <cfRule type="cellIs" dxfId="307" priority="458" stopIfTrue="1" operator="between">
      <formula>0</formula>
      <formula>0.69</formula>
    </cfRule>
  </conditionalFormatting>
  <conditionalFormatting sqref="BQ46:BQ54 BQ56 BQ61:BQ62">
    <cfRule type="cellIs" dxfId="306" priority="421" stopIfTrue="1" operator="greaterThanOrEqual">
      <formula>0.9</formula>
    </cfRule>
  </conditionalFormatting>
  <conditionalFormatting sqref="BQ46:BQ54 BQ56 BQ61:BQ62">
    <cfRule type="cellIs" dxfId="305" priority="422" stopIfTrue="1" operator="between">
      <formula>0.7</formula>
      <formula>0.89</formula>
    </cfRule>
  </conditionalFormatting>
  <conditionalFormatting sqref="BQ46:BQ54 BQ56 BQ61:BQ62">
    <cfRule type="cellIs" dxfId="304" priority="423" stopIfTrue="1" operator="between">
      <formula>0</formula>
      <formula>0.69</formula>
    </cfRule>
  </conditionalFormatting>
  <conditionalFormatting sqref="BQ55">
    <cfRule type="cellIs" dxfId="303" priority="438" stopIfTrue="1" operator="between">
      <formula>0</formula>
      <formula>0.69</formula>
    </cfRule>
  </conditionalFormatting>
  <conditionalFormatting sqref="BT57:BT60">
    <cfRule type="cellIs" dxfId="302" priority="418" stopIfTrue="1" operator="greaterThanOrEqual">
      <formula>0.9</formula>
    </cfRule>
  </conditionalFormatting>
  <conditionalFormatting sqref="BT57:BT60">
    <cfRule type="cellIs" dxfId="301" priority="419" stopIfTrue="1" operator="between">
      <formula>0.7</formula>
      <formula>0.89</formula>
    </cfRule>
  </conditionalFormatting>
  <conditionalFormatting sqref="BT57:BT60">
    <cfRule type="cellIs" dxfId="300" priority="420" stopIfTrue="1" operator="between">
      <formula>0</formula>
      <formula>0.69</formula>
    </cfRule>
  </conditionalFormatting>
  <conditionalFormatting sqref="BQ55">
    <cfRule type="cellIs" dxfId="299" priority="424" stopIfTrue="1" operator="greaterThanOrEqual">
      <formula>0.9</formula>
    </cfRule>
  </conditionalFormatting>
  <conditionalFormatting sqref="BQ55">
    <cfRule type="cellIs" dxfId="298" priority="425" stopIfTrue="1" operator="between">
      <formula>0.7</formula>
      <formula>0.89</formula>
    </cfRule>
  </conditionalFormatting>
  <conditionalFormatting sqref="BT45:BT54 BT56 BT61:BT62">
    <cfRule type="cellIs" dxfId="297" priority="412" stopIfTrue="1" operator="greaterThanOrEqual">
      <formula>0.9</formula>
    </cfRule>
  </conditionalFormatting>
  <conditionalFormatting sqref="BT45:BT54 BT56 BT61:BT62">
    <cfRule type="cellIs" dxfId="296" priority="413" stopIfTrue="1" operator="between">
      <formula>0.7</formula>
      <formula>0.89</formula>
    </cfRule>
  </conditionalFormatting>
  <conditionalFormatting sqref="BT45:BT54 BT56 BT61:BT62">
    <cfRule type="cellIs" dxfId="295" priority="414" stopIfTrue="1" operator="between">
      <formula>0</formula>
      <formula>0.69</formula>
    </cfRule>
  </conditionalFormatting>
  <conditionalFormatting sqref="BT55">
    <cfRule type="cellIs" dxfId="294" priority="415" stopIfTrue="1" operator="greaterThanOrEqual">
      <formula>0.9</formula>
    </cfRule>
  </conditionalFormatting>
  <conditionalFormatting sqref="BT55">
    <cfRule type="cellIs" dxfId="293" priority="416" stopIfTrue="1" operator="between">
      <formula>0.7</formula>
      <formula>0.89</formula>
    </cfRule>
  </conditionalFormatting>
  <conditionalFormatting sqref="BT55">
    <cfRule type="cellIs" dxfId="292" priority="417" stopIfTrue="1" operator="between">
      <formula>0</formula>
      <formula>0.69</formula>
    </cfRule>
  </conditionalFormatting>
  <conditionalFormatting sqref="BW55">
    <cfRule type="cellIs" dxfId="291" priority="406" stopIfTrue="1" operator="greaterThanOrEqual">
      <formula>0.9</formula>
    </cfRule>
  </conditionalFormatting>
  <conditionalFormatting sqref="BW55">
    <cfRule type="cellIs" dxfId="290" priority="407" stopIfTrue="1" operator="between">
      <formula>0.7</formula>
      <formula>0.89</formula>
    </cfRule>
  </conditionalFormatting>
  <conditionalFormatting sqref="BW55">
    <cfRule type="cellIs" dxfId="289" priority="408" stopIfTrue="1" operator="between">
      <formula>0</formula>
      <formula>0.69</formula>
    </cfRule>
  </conditionalFormatting>
  <conditionalFormatting sqref="BW57:BW60">
    <cfRule type="cellIs" dxfId="288" priority="409" stopIfTrue="1" operator="greaterThanOrEqual">
      <formula>0.9</formula>
    </cfRule>
  </conditionalFormatting>
  <conditionalFormatting sqref="BW57:BW60">
    <cfRule type="cellIs" dxfId="287" priority="410" stopIfTrue="1" operator="between">
      <formula>0.7</formula>
      <formula>0.89</formula>
    </cfRule>
  </conditionalFormatting>
  <conditionalFormatting sqref="BW57:BW60">
    <cfRule type="cellIs" dxfId="286" priority="411" stopIfTrue="1" operator="between">
      <formula>0</formula>
      <formula>0.69</formula>
    </cfRule>
  </conditionalFormatting>
  <conditionalFormatting sqref="BN45:BN54 BN56 BN61:BN62">
    <cfRule type="cellIs" dxfId="285" priority="429" stopIfTrue="1" operator="greaterThanOrEqual">
      <formula>0.9</formula>
    </cfRule>
  </conditionalFormatting>
  <conditionalFormatting sqref="BN45:BN54 BN56 BN61:BN62">
    <cfRule type="cellIs" dxfId="284" priority="430" stopIfTrue="1" operator="between">
      <formula>0.7</formula>
      <formula>0.89</formula>
    </cfRule>
  </conditionalFormatting>
  <conditionalFormatting sqref="BN45:BN54 BN56 BN61:BN62">
    <cfRule type="cellIs" dxfId="283" priority="431" stopIfTrue="1" operator="between">
      <formula>0</formula>
      <formula>0.69</formula>
    </cfRule>
  </conditionalFormatting>
  <conditionalFormatting sqref="BN55">
    <cfRule type="cellIs" dxfId="282" priority="432" stopIfTrue="1" operator="greaterThanOrEqual">
      <formula>0.9</formula>
    </cfRule>
  </conditionalFormatting>
  <conditionalFormatting sqref="BN55">
    <cfRule type="cellIs" dxfId="281" priority="433" stopIfTrue="1" operator="between">
      <formula>0.7</formula>
      <formula>0.89</formula>
    </cfRule>
  </conditionalFormatting>
  <conditionalFormatting sqref="BN55">
    <cfRule type="cellIs" dxfId="280" priority="434" stopIfTrue="1" operator="between">
      <formula>0</formula>
      <formula>0.69</formula>
    </cfRule>
  </conditionalFormatting>
  <conditionalFormatting sqref="BN57:BN60">
    <cfRule type="cellIs" dxfId="279" priority="435" stopIfTrue="1" operator="greaterThanOrEqual">
      <formula>0.9</formula>
    </cfRule>
  </conditionalFormatting>
  <conditionalFormatting sqref="BN57:BN60">
    <cfRule type="cellIs" dxfId="278" priority="436" stopIfTrue="1" operator="between">
      <formula>0.7</formula>
      <formula>0.89</formula>
    </cfRule>
  </conditionalFormatting>
  <conditionalFormatting sqref="BN57:BN60">
    <cfRule type="cellIs" dxfId="277" priority="437" stopIfTrue="1" operator="between">
      <formula>0</formula>
      <formula>0.69</formula>
    </cfRule>
  </conditionalFormatting>
  <conditionalFormatting sqref="BQ57:BQ60">
    <cfRule type="cellIs" dxfId="276" priority="426" stopIfTrue="1" operator="greaterThanOrEqual">
      <formula>0.9</formula>
    </cfRule>
  </conditionalFormatting>
  <conditionalFormatting sqref="BQ57:BQ60">
    <cfRule type="cellIs" dxfId="275" priority="427" stopIfTrue="1" operator="between">
      <formula>0.7</formula>
      <formula>0.89</formula>
    </cfRule>
  </conditionalFormatting>
  <conditionalFormatting sqref="BQ57:BQ60">
    <cfRule type="cellIs" dxfId="274" priority="428" stopIfTrue="1" operator="between">
      <formula>0</formula>
      <formula>0.69</formula>
    </cfRule>
  </conditionalFormatting>
  <conditionalFormatting sqref="BW45:BW54 BW56 BW61:BW62">
    <cfRule type="cellIs" dxfId="273" priority="403" stopIfTrue="1" operator="greaterThanOrEqual">
      <formula>0.9</formula>
    </cfRule>
  </conditionalFormatting>
  <conditionalFormatting sqref="BW45:BW54 BW56 BW61:BW62">
    <cfRule type="cellIs" dxfId="272" priority="404" stopIfTrue="1" operator="between">
      <formula>0.7</formula>
      <formula>0.89</formula>
    </cfRule>
  </conditionalFormatting>
  <conditionalFormatting sqref="BW45:BW54 BW56 BW61:BW62">
    <cfRule type="cellIs" dxfId="271" priority="405" stopIfTrue="1" operator="between">
      <formula>0</formula>
      <formula>0.69</formula>
    </cfRule>
  </conditionalFormatting>
  <conditionalFormatting sqref="BZ45:BZ54 BZ56 BZ61:BZ62">
    <cfRule type="cellIs" dxfId="270" priority="394" stopIfTrue="1" operator="greaterThanOrEqual">
      <formula>0.9</formula>
    </cfRule>
  </conditionalFormatting>
  <conditionalFormatting sqref="BZ55">
    <cfRule type="cellIs" dxfId="269" priority="397" stopIfTrue="1" operator="greaterThanOrEqual">
      <formula>0.9</formula>
    </cfRule>
  </conditionalFormatting>
  <conditionalFormatting sqref="BZ55">
    <cfRule type="cellIs" dxfId="268" priority="398" stopIfTrue="1" operator="between">
      <formula>0.7</formula>
      <formula>0.89</formula>
    </cfRule>
  </conditionalFormatting>
  <conditionalFormatting sqref="BZ55">
    <cfRule type="cellIs" dxfId="267" priority="399" stopIfTrue="1" operator="between">
      <formula>0</formula>
      <formula>0.69</formula>
    </cfRule>
  </conditionalFormatting>
  <conditionalFormatting sqref="BZ57:BZ60">
    <cfRule type="cellIs" dxfId="266" priority="400" stopIfTrue="1" operator="greaterThanOrEqual">
      <formula>0.9</formula>
    </cfRule>
  </conditionalFormatting>
  <conditionalFormatting sqref="BZ57:BZ60">
    <cfRule type="cellIs" dxfId="265" priority="401" stopIfTrue="1" operator="between">
      <formula>0.7</formula>
      <formula>0.89</formula>
    </cfRule>
  </conditionalFormatting>
  <conditionalFormatting sqref="BZ57:BZ60">
    <cfRule type="cellIs" dxfId="264" priority="402" stopIfTrue="1" operator="between">
      <formula>0</formula>
      <formula>0.69</formula>
    </cfRule>
  </conditionalFormatting>
  <conditionalFormatting sqref="BQ45">
    <cfRule type="cellIs" dxfId="263" priority="391" stopIfTrue="1" operator="greaterThanOrEqual">
      <formula>0.9</formula>
    </cfRule>
  </conditionalFormatting>
  <conditionalFormatting sqref="BQ70:BQ82">
    <cfRule type="cellIs" dxfId="262" priority="324" stopIfTrue="1" operator="between">
      <formula>0.7</formula>
      <formula>0.89</formula>
    </cfRule>
  </conditionalFormatting>
  <conditionalFormatting sqref="BQ70:BQ82">
    <cfRule type="cellIs" dxfId="261" priority="325" stopIfTrue="1" operator="between">
      <formula>0</formula>
      <formula>0.69</formula>
    </cfRule>
  </conditionalFormatting>
  <conditionalFormatting sqref="BZ70:BZ82">
    <cfRule type="cellIs" dxfId="260" priority="327" stopIfTrue="1" operator="between">
      <formula>0.7</formula>
      <formula>0.89</formula>
    </cfRule>
  </conditionalFormatting>
  <conditionalFormatting sqref="BZ70:BZ82">
    <cfRule type="cellIs" dxfId="259" priority="328" stopIfTrue="1" operator="between">
      <formula>0</formula>
      <formula>0.69</formula>
    </cfRule>
  </conditionalFormatting>
  <conditionalFormatting sqref="BT70:BT82">
    <cfRule type="cellIs" dxfId="258" priority="344" stopIfTrue="1" operator="greaterThanOrEqual">
      <formula>0.9</formula>
    </cfRule>
  </conditionalFormatting>
  <conditionalFormatting sqref="BT70:BT82">
    <cfRule type="cellIs" dxfId="257" priority="345" stopIfTrue="1" operator="between">
      <formula>0.7</formula>
      <formula>0.89</formula>
    </cfRule>
  </conditionalFormatting>
  <conditionalFormatting sqref="BT70:BT82">
    <cfRule type="cellIs" dxfId="256" priority="346" stopIfTrue="1" operator="between">
      <formula>0</formula>
      <formula>0.69</formula>
    </cfRule>
  </conditionalFormatting>
  <conditionalFormatting sqref="BN70:BN82">
    <cfRule type="cellIs" dxfId="255" priority="361" stopIfTrue="1" operator="greaterThanOrEqual">
      <formula>0.9</formula>
    </cfRule>
  </conditionalFormatting>
  <conditionalFormatting sqref="BN70:BN82">
    <cfRule type="cellIs" dxfId="254" priority="362" stopIfTrue="1" operator="between">
      <formula>0.7</formula>
      <formula>0.89</formula>
    </cfRule>
  </conditionalFormatting>
  <conditionalFormatting sqref="BN70:BN82">
    <cfRule type="cellIs" dxfId="253" priority="363" stopIfTrue="1" operator="between">
      <formula>0</formula>
      <formula>0.69</formula>
    </cfRule>
  </conditionalFormatting>
  <conditionalFormatting sqref="BW70:BW82">
    <cfRule type="cellIs" dxfId="252" priority="335" stopIfTrue="1" operator="greaterThanOrEqual">
      <formula>0.9</formula>
    </cfRule>
  </conditionalFormatting>
  <conditionalFormatting sqref="BW70:BW82">
    <cfRule type="cellIs" dxfId="251" priority="336" stopIfTrue="1" operator="between">
      <formula>0.7</formula>
      <formula>0.89</formula>
    </cfRule>
  </conditionalFormatting>
  <conditionalFormatting sqref="BW70:BW82">
    <cfRule type="cellIs" dxfId="250" priority="337" stopIfTrue="1" operator="between">
      <formula>0</formula>
      <formula>0.69</formula>
    </cfRule>
  </conditionalFormatting>
  <conditionalFormatting sqref="BZ70:BZ82">
    <cfRule type="cellIs" dxfId="249" priority="326" stopIfTrue="1" operator="greaterThanOrEqual">
      <formula>0.9</formula>
    </cfRule>
  </conditionalFormatting>
  <conditionalFormatting sqref="BQ70:BQ82">
    <cfRule type="cellIs" dxfId="248" priority="323" stopIfTrue="1" operator="greaterThanOrEqual">
      <formula>0.9</formula>
    </cfRule>
  </conditionalFormatting>
  <conditionalFormatting sqref="BQ91:BQ103">
    <cfRule type="cellIs" dxfId="247" priority="256" stopIfTrue="1" operator="between">
      <formula>0.7</formula>
      <formula>0.89</formula>
    </cfRule>
  </conditionalFormatting>
  <conditionalFormatting sqref="BQ91:BQ103">
    <cfRule type="cellIs" dxfId="246" priority="257" stopIfTrue="1" operator="between">
      <formula>0</formula>
      <formula>0.69</formula>
    </cfRule>
  </conditionalFormatting>
  <conditionalFormatting sqref="BZ91:BZ104 BZ106 BZ108:BZ109">
    <cfRule type="cellIs" dxfId="245" priority="259" stopIfTrue="1" operator="between">
      <formula>0.7</formula>
      <formula>0.89</formula>
    </cfRule>
  </conditionalFormatting>
  <conditionalFormatting sqref="BZ91:BZ104 BZ106 BZ108:BZ109">
    <cfRule type="cellIs" dxfId="244" priority="260" stopIfTrue="1" operator="between">
      <formula>0</formula>
      <formula>0.69</formula>
    </cfRule>
  </conditionalFormatting>
  <conditionalFormatting sqref="BQ104 BQ106 BQ108:BQ109">
    <cfRule type="cellIs" dxfId="243" priority="285" stopIfTrue="1" operator="greaterThanOrEqual">
      <formula>0.9</formula>
    </cfRule>
  </conditionalFormatting>
  <conditionalFormatting sqref="BQ104 BQ106 BQ108:BQ109">
    <cfRule type="cellIs" dxfId="242" priority="286" stopIfTrue="1" operator="between">
      <formula>0.7</formula>
      <formula>0.89</formula>
    </cfRule>
  </conditionalFormatting>
  <conditionalFormatting sqref="BQ104 BQ106 BQ108:BQ109">
    <cfRule type="cellIs" dxfId="241" priority="287" stopIfTrue="1" operator="between">
      <formula>0</formula>
      <formula>0.69</formula>
    </cfRule>
  </conditionalFormatting>
  <conditionalFormatting sqref="BQ105">
    <cfRule type="cellIs" dxfId="240" priority="302" stopIfTrue="1" operator="between">
      <formula>0</formula>
      <formula>0.69</formula>
    </cfRule>
  </conditionalFormatting>
  <conditionalFormatting sqref="BT107">
    <cfRule type="cellIs" dxfId="239" priority="282" stopIfTrue="1" operator="greaterThanOrEqual">
      <formula>0.9</formula>
    </cfRule>
  </conditionalFormatting>
  <conditionalFormatting sqref="BT107">
    <cfRule type="cellIs" dxfId="238" priority="283" stopIfTrue="1" operator="between">
      <formula>0.7</formula>
      <formula>0.89</formula>
    </cfRule>
  </conditionalFormatting>
  <conditionalFormatting sqref="BT107">
    <cfRule type="cellIs" dxfId="237" priority="284" stopIfTrue="1" operator="between">
      <formula>0</formula>
      <formula>0.69</formula>
    </cfRule>
  </conditionalFormatting>
  <conditionalFormatting sqref="BQ105">
    <cfRule type="cellIs" dxfId="236" priority="288" stopIfTrue="1" operator="greaterThanOrEqual">
      <formula>0.9</formula>
    </cfRule>
  </conditionalFormatting>
  <conditionalFormatting sqref="BQ105">
    <cfRule type="cellIs" dxfId="235" priority="289" stopIfTrue="1" operator="between">
      <formula>0.7</formula>
      <formula>0.89</formula>
    </cfRule>
  </conditionalFormatting>
  <conditionalFormatting sqref="BT91:BT104 BT106 BT108:BT109">
    <cfRule type="cellIs" dxfId="234" priority="276" stopIfTrue="1" operator="greaterThanOrEqual">
      <formula>0.9</formula>
    </cfRule>
  </conditionalFormatting>
  <conditionalFormatting sqref="BT91:BT104 BT106 BT108:BT109">
    <cfRule type="cellIs" dxfId="233" priority="277" stopIfTrue="1" operator="between">
      <formula>0.7</formula>
      <formula>0.89</formula>
    </cfRule>
  </conditionalFormatting>
  <conditionalFormatting sqref="BT91:BT104 BT106 BT108:BT109">
    <cfRule type="cellIs" dxfId="232" priority="278" stopIfTrue="1" operator="between">
      <formula>0</formula>
      <formula>0.69</formula>
    </cfRule>
  </conditionalFormatting>
  <conditionalFormatting sqref="BT105">
    <cfRule type="cellIs" dxfId="231" priority="279" stopIfTrue="1" operator="greaterThanOrEqual">
      <formula>0.9</formula>
    </cfRule>
  </conditionalFormatting>
  <conditionalFormatting sqref="BT105">
    <cfRule type="cellIs" dxfId="230" priority="280" stopIfTrue="1" operator="between">
      <formula>0.7</formula>
      <formula>0.89</formula>
    </cfRule>
  </conditionalFormatting>
  <conditionalFormatting sqref="BT105">
    <cfRule type="cellIs" dxfId="229" priority="281" stopIfTrue="1" operator="between">
      <formula>0</formula>
      <formula>0.69</formula>
    </cfRule>
  </conditionalFormatting>
  <conditionalFormatting sqref="BW105">
    <cfRule type="cellIs" dxfId="228" priority="270" stopIfTrue="1" operator="greaterThanOrEqual">
      <formula>0.9</formula>
    </cfRule>
  </conditionalFormatting>
  <conditionalFormatting sqref="BW105">
    <cfRule type="cellIs" dxfId="227" priority="271" stopIfTrue="1" operator="between">
      <formula>0.7</formula>
      <formula>0.89</formula>
    </cfRule>
  </conditionalFormatting>
  <conditionalFormatting sqref="BW105">
    <cfRule type="cellIs" dxfId="226" priority="272" stopIfTrue="1" operator="between">
      <formula>0</formula>
      <formula>0.69</formula>
    </cfRule>
  </conditionalFormatting>
  <conditionalFormatting sqref="BW107">
    <cfRule type="cellIs" dxfId="225" priority="273" stopIfTrue="1" operator="greaterThanOrEqual">
      <formula>0.9</formula>
    </cfRule>
  </conditionalFormatting>
  <conditionalFormatting sqref="BW107">
    <cfRule type="cellIs" dxfId="224" priority="274" stopIfTrue="1" operator="between">
      <formula>0.7</formula>
      <formula>0.89</formula>
    </cfRule>
  </conditionalFormatting>
  <conditionalFormatting sqref="BW107">
    <cfRule type="cellIs" dxfId="223" priority="275" stopIfTrue="1" operator="between">
      <formula>0</formula>
      <formula>0.69</formula>
    </cfRule>
  </conditionalFormatting>
  <conditionalFormatting sqref="BN91:BN104 BN106 BN108:BN109">
    <cfRule type="cellIs" dxfId="222" priority="293" stopIfTrue="1" operator="greaterThanOrEqual">
      <formula>0.9</formula>
    </cfRule>
  </conditionalFormatting>
  <conditionalFormatting sqref="BN91:BN104 BN106 BN108:BN109">
    <cfRule type="cellIs" dxfId="221" priority="294" stopIfTrue="1" operator="between">
      <formula>0.7</formula>
      <formula>0.89</formula>
    </cfRule>
  </conditionalFormatting>
  <conditionalFormatting sqref="BN91:BN104 BN106 BN108:BN109">
    <cfRule type="cellIs" dxfId="220" priority="295" stopIfTrue="1" operator="between">
      <formula>0</formula>
      <formula>0.69</formula>
    </cfRule>
  </conditionalFormatting>
  <conditionalFormatting sqref="BN105">
    <cfRule type="cellIs" dxfId="219" priority="296" stopIfTrue="1" operator="greaterThanOrEqual">
      <formula>0.9</formula>
    </cfRule>
  </conditionalFormatting>
  <conditionalFormatting sqref="BN105">
    <cfRule type="cellIs" dxfId="218" priority="297" stopIfTrue="1" operator="between">
      <formula>0.7</formula>
      <formula>0.89</formula>
    </cfRule>
  </conditionalFormatting>
  <conditionalFormatting sqref="BN105">
    <cfRule type="cellIs" dxfId="217" priority="298" stopIfTrue="1" operator="between">
      <formula>0</formula>
      <formula>0.69</formula>
    </cfRule>
  </conditionalFormatting>
  <conditionalFormatting sqref="BN107">
    <cfRule type="cellIs" dxfId="216" priority="299" stopIfTrue="1" operator="greaterThanOrEqual">
      <formula>0.9</formula>
    </cfRule>
  </conditionalFormatting>
  <conditionalFormatting sqref="BN107">
    <cfRule type="cellIs" dxfId="215" priority="300" stopIfTrue="1" operator="between">
      <formula>0.7</formula>
      <formula>0.89</formula>
    </cfRule>
  </conditionalFormatting>
  <conditionalFormatting sqref="BN107">
    <cfRule type="cellIs" dxfId="214" priority="301" stopIfTrue="1" operator="between">
      <formula>0</formula>
      <formula>0.69</formula>
    </cfRule>
  </conditionalFormatting>
  <conditionalFormatting sqref="BQ107">
    <cfRule type="cellIs" dxfId="213" priority="290" stopIfTrue="1" operator="greaterThanOrEqual">
      <formula>0.9</formula>
    </cfRule>
  </conditionalFormatting>
  <conditionalFormatting sqref="BQ107">
    <cfRule type="cellIs" dxfId="212" priority="291" stopIfTrue="1" operator="between">
      <formula>0.7</formula>
      <formula>0.89</formula>
    </cfRule>
  </conditionalFormatting>
  <conditionalFormatting sqref="BQ107">
    <cfRule type="cellIs" dxfId="211" priority="292" stopIfTrue="1" operator="between">
      <formula>0</formula>
      <formula>0.69</formula>
    </cfRule>
  </conditionalFormatting>
  <conditionalFormatting sqref="BW91:BW104 BW106 BW108:BW109">
    <cfRule type="cellIs" dxfId="210" priority="267" stopIfTrue="1" operator="greaterThanOrEqual">
      <formula>0.9</formula>
    </cfRule>
  </conditionalFormatting>
  <conditionalFormatting sqref="BW91:BW104 BW106 BW108:BW109">
    <cfRule type="cellIs" dxfId="209" priority="268" stopIfTrue="1" operator="between">
      <formula>0.7</formula>
      <formula>0.89</formula>
    </cfRule>
  </conditionalFormatting>
  <conditionalFormatting sqref="BW91:BW104 BW106 BW108:BW109">
    <cfRule type="cellIs" dxfId="208" priority="269" stopIfTrue="1" operator="between">
      <formula>0</formula>
      <formula>0.69</formula>
    </cfRule>
  </conditionalFormatting>
  <conditionalFormatting sqref="BZ91:BZ104 BZ106 BZ108:BZ109">
    <cfRule type="cellIs" dxfId="207" priority="258" stopIfTrue="1" operator="greaterThanOrEqual">
      <formula>0.9</formula>
    </cfRule>
  </conditionalFormatting>
  <conditionalFormatting sqref="BZ105">
    <cfRule type="cellIs" dxfId="206" priority="261" stopIfTrue="1" operator="greaterThanOrEqual">
      <formula>0.9</formula>
    </cfRule>
  </conditionalFormatting>
  <conditionalFormatting sqref="BZ105">
    <cfRule type="cellIs" dxfId="205" priority="262" stopIfTrue="1" operator="between">
      <formula>0.7</formula>
      <formula>0.89</formula>
    </cfRule>
  </conditionalFormatting>
  <conditionalFormatting sqref="BZ105">
    <cfRule type="cellIs" dxfId="204" priority="263" stopIfTrue="1" operator="between">
      <formula>0</formula>
      <formula>0.69</formula>
    </cfRule>
  </conditionalFormatting>
  <conditionalFormatting sqref="BZ107">
    <cfRule type="cellIs" dxfId="203" priority="264" stopIfTrue="1" operator="greaterThanOrEqual">
      <formula>0.9</formula>
    </cfRule>
  </conditionalFormatting>
  <conditionalFormatting sqref="BZ107">
    <cfRule type="cellIs" dxfId="202" priority="265" stopIfTrue="1" operator="between">
      <formula>0.7</formula>
      <formula>0.89</formula>
    </cfRule>
  </conditionalFormatting>
  <conditionalFormatting sqref="BZ107">
    <cfRule type="cellIs" dxfId="201" priority="266" stopIfTrue="1" operator="between">
      <formula>0</formula>
      <formula>0.69</formula>
    </cfRule>
  </conditionalFormatting>
  <conditionalFormatting sqref="BQ91:BQ103">
    <cfRule type="cellIs" dxfId="200" priority="255" stopIfTrue="1" operator="greaterThanOrEqual">
      <formula>0.9</formula>
    </cfRule>
  </conditionalFormatting>
  <conditionalFormatting sqref="BH117:BH119 BH121:BH124">
    <cfRule type="cellIs" dxfId="199" priority="240" stopIfTrue="1" operator="greaterThan">
      <formula>0.9</formula>
    </cfRule>
  </conditionalFormatting>
  <conditionalFormatting sqref="AG118:AG119 BH117:BH119 AR118:AR119 V118:V119 V121:V124 BC121:BC124 AR121:AR124 BH121:BH124 AG121:AG122 BC118:BC119">
    <cfRule type="cellIs" dxfId="198" priority="241" stopIfTrue="1" operator="between">
      <formula>0.7</formula>
      <formula>0.89</formula>
    </cfRule>
  </conditionalFormatting>
  <conditionalFormatting sqref="AG118:AG119 BH117:BH119 AR118:AR119 V118:V119 V121:V124 BC121:BC124 AR121:AR124 BH121:BH124 AG121:AG122 BC118:BC119">
    <cfRule type="cellIs" dxfId="197" priority="242" stopIfTrue="1" operator="between">
      <formula>0</formula>
      <formula>0.69</formula>
    </cfRule>
  </conditionalFormatting>
  <conditionalFormatting sqref="BQ117">
    <cfRule type="cellIs" dxfId="196" priority="188" stopIfTrue="1" operator="between">
      <formula>0.7</formula>
      <formula>0.89</formula>
    </cfRule>
  </conditionalFormatting>
  <conditionalFormatting sqref="BQ117">
    <cfRule type="cellIs" dxfId="195" priority="189" stopIfTrue="1" operator="between">
      <formula>0</formula>
      <formula>0.69</formula>
    </cfRule>
  </conditionalFormatting>
  <conditionalFormatting sqref="BZ117:BZ118 BZ120 BZ122:BZ124">
    <cfRule type="cellIs" dxfId="194" priority="191" stopIfTrue="1" operator="between">
      <formula>0.7</formula>
      <formula>0.89</formula>
    </cfRule>
  </conditionalFormatting>
  <conditionalFormatting sqref="BZ117:BZ118 BZ120 BZ122:BZ124">
    <cfRule type="cellIs" dxfId="193" priority="192" stopIfTrue="1" operator="between">
      <formula>0</formula>
      <formula>0.69</formula>
    </cfRule>
  </conditionalFormatting>
  <conditionalFormatting sqref="AG118:AG119 AR118:AR119 V118:V119 V121:V124 BC121:BC124 AR121:AR124 AG121:AG122 BC118:BC119">
    <cfRule type="cellIs" dxfId="192" priority="239" stopIfTrue="1" operator="greaterThanOrEqual">
      <formula>0.9</formula>
    </cfRule>
  </conditionalFormatting>
  <conditionalFormatting sqref="AG117 AG123:AG124">
    <cfRule type="cellIs" dxfId="191" priority="246" stopIfTrue="1" operator="greaterThanOrEqual">
      <formula>0.9</formula>
    </cfRule>
  </conditionalFormatting>
  <conditionalFormatting sqref="AG117 AG123:AG124">
    <cfRule type="cellIs" dxfId="190" priority="247" stopIfTrue="1" operator="between">
      <formula>0.7</formula>
      <formula>0.89</formula>
    </cfRule>
  </conditionalFormatting>
  <conditionalFormatting sqref="AG117 AG123:AG124">
    <cfRule type="cellIs" dxfId="189" priority="248" stopIfTrue="1" operator="between">
      <formula>0</formula>
      <formula>0.69</formula>
    </cfRule>
  </conditionalFormatting>
  <conditionalFormatting sqref="AR117">
    <cfRule type="cellIs" dxfId="188" priority="249" stopIfTrue="1" operator="greaterThanOrEqual">
      <formula>0.9</formula>
    </cfRule>
  </conditionalFormatting>
  <conditionalFormatting sqref="AR117">
    <cfRule type="cellIs" dxfId="187" priority="250" stopIfTrue="1" operator="between">
      <formula>0.7</formula>
      <formula>0.89</formula>
    </cfRule>
  </conditionalFormatting>
  <conditionalFormatting sqref="AR117">
    <cfRule type="cellIs" dxfId="186" priority="251" stopIfTrue="1" operator="between">
      <formula>0</formula>
      <formula>0.69</formula>
    </cfRule>
  </conditionalFormatting>
  <conditionalFormatting sqref="BC117">
    <cfRule type="cellIs" dxfId="185" priority="252" stopIfTrue="1" operator="greaterThanOrEqual">
      <formula>0.9</formula>
    </cfRule>
  </conditionalFormatting>
  <conditionalFormatting sqref="BC117">
    <cfRule type="cellIs" dxfId="184" priority="253" stopIfTrue="1" operator="between">
      <formula>0.7</formula>
      <formula>0.89</formula>
    </cfRule>
  </conditionalFormatting>
  <conditionalFormatting sqref="BC117">
    <cfRule type="cellIs" dxfId="183" priority="254" stopIfTrue="1" operator="between">
      <formula>0</formula>
      <formula>0.69</formula>
    </cfRule>
  </conditionalFormatting>
  <conditionalFormatting sqref="BH120">
    <cfRule type="cellIs" dxfId="182" priority="236" stopIfTrue="1" operator="greaterThan">
      <formula>0.9</formula>
    </cfRule>
  </conditionalFormatting>
  <conditionalFormatting sqref="AG120 BH120 AR120 BC120 V120">
    <cfRule type="cellIs" dxfId="181" priority="237" stopIfTrue="1" operator="between">
      <formula>0.7</formula>
      <formula>0.89</formula>
    </cfRule>
  </conditionalFormatting>
  <conditionalFormatting sqref="AG120 BH120 AR120 BC120 V120">
    <cfRule type="cellIs" dxfId="180" priority="238" stopIfTrue="1" operator="between">
      <formula>0</formula>
      <formula>0.69</formula>
    </cfRule>
  </conditionalFormatting>
  <conditionalFormatting sqref="AG120 AR120 BC120 V120">
    <cfRule type="cellIs" dxfId="179" priority="235" stopIfTrue="1" operator="greaterThanOrEqual">
      <formula>0.9</formula>
    </cfRule>
  </conditionalFormatting>
  <conditionalFormatting sqref="BQ118 BQ120 BQ122:BQ124">
    <cfRule type="cellIs" dxfId="178" priority="217" stopIfTrue="1" operator="greaterThanOrEqual">
      <formula>0.9</formula>
    </cfRule>
  </conditionalFormatting>
  <conditionalFormatting sqref="BQ118 BQ120 BQ122:BQ124">
    <cfRule type="cellIs" dxfId="177" priority="218" stopIfTrue="1" operator="between">
      <formula>0.7</formula>
      <formula>0.89</formula>
    </cfRule>
  </conditionalFormatting>
  <conditionalFormatting sqref="BQ118 BQ120 BQ122:BQ124">
    <cfRule type="cellIs" dxfId="176" priority="219" stopIfTrue="1" operator="between">
      <formula>0</formula>
      <formula>0.69</formula>
    </cfRule>
  </conditionalFormatting>
  <conditionalFormatting sqref="BQ119">
    <cfRule type="cellIs" dxfId="175" priority="234" stopIfTrue="1" operator="between">
      <formula>0</formula>
      <formula>0.69</formula>
    </cfRule>
  </conditionalFormatting>
  <conditionalFormatting sqref="BT121">
    <cfRule type="cellIs" dxfId="174" priority="214" stopIfTrue="1" operator="greaterThanOrEqual">
      <formula>0.9</formula>
    </cfRule>
  </conditionalFormatting>
  <conditionalFormatting sqref="BT121">
    <cfRule type="cellIs" dxfId="173" priority="215" stopIfTrue="1" operator="between">
      <formula>0.7</formula>
      <formula>0.89</formula>
    </cfRule>
  </conditionalFormatting>
  <conditionalFormatting sqref="BT121">
    <cfRule type="cellIs" dxfId="172" priority="216" stopIfTrue="1" operator="between">
      <formula>0</formula>
      <formula>0.69</formula>
    </cfRule>
  </conditionalFormatting>
  <conditionalFormatting sqref="BQ119">
    <cfRule type="cellIs" dxfId="171" priority="220" stopIfTrue="1" operator="greaterThanOrEqual">
      <formula>0.9</formula>
    </cfRule>
  </conditionalFormatting>
  <conditionalFormatting sqref="BQ119">
    <cfRule type="cellIs" dxfId="170" priority="221" stopIfTrue="1" operator="between">
      <formula>0.7</formula>
      <formula>0.89</formula>
    </cfRule>
  </conditionalFormatting>
  <conditionalFormatting sqref="BT117:BT118 BT120 BT122:BT124">
    <cfRule type="cellIs" dxfId="169" priority="208" stopIfTrue="1" operator="greaterThanOrEqual">
      <formula>0.9</formula>
    </cfRule>
  </conditionalFormatting>
  <conditionalFormatting sqref="BT117:BT118 BT120 BT122:BT124">
    <cfRule type="cellIs" dxfId="168" priority="209" stopIfTrue="1" operator="between">
      <formula>0.7</formula>
      <formula>0.89</formula>
    </cfRule>
  </conditionalFormatting>
  <conditionalFormatting sqref="BT117:BT118 BT120 BT122:BT124">
    <cfRule type="cellIs" dxfId="167" priority="210" stopIfTrue="1" operator="between">
      <formula>0</formula>
      <formula>0.69</formula>
    </cfRule>
  </conditionalFormatting>
  <conditionalFormatting sqref="BT119">
    <cfRule type="cellIs" dxfId="166" priority="211" stopIfTrue="1" operator="greaterThanOrEqual">
      <formula>0.9</formula>
    </cfRule>
  </conditionalFormatting>
  <conditionalFormatting sqref="BT119">
    <cfRule type="cellIs" dxfId="165" priority="212" stopIfTrue="1" operator="between">
      <formula>0.7</formula>
      <formula>0.89</formula>
    </cfRule>
  </conditionalFormatting>
  <conditionalFormatting sqref="BT119">
    <cfRule type="cellIs" dxfId="164" priority="213" stopIfTrue="1" operator="between">
      <formula>0</formula>
      <formula>0.69</formula>
    </cfRule>
  </conditionalFormatting>
  <conditionalFormatting sqref="BW119">
    <cfRule type="cellIs" dxfId="163" priority="202" stopIfTrue="1" operator="greaterThanOrEqual">
      <formula>0.9</formula>
    </cfRule>
  </conditionalFormatting>
  <conditionalFormatting sqref="BW119">
    <cfRule type="cellIs" dxfId="162" priority="203" stopIfTrue="1" operator="between">
      <formula>0.7</formula>
      <formula>0.89</formula>
    </cfRule>
  </conditionalFormatting>
  <conditionalFormatting sqref="BW119">
    <cfRule type="cellIs" dxfId="161" priority="204" stopIfTrue="1" operator="between">
      <formula>0</formula>
      <formula>0.69</formula>
    </cfRule>
  </conditionalFormatting>
  <conditionalFormatting sqref="BW121">
    <cfRule type="cellIs" dxfId="160" priority="205" stopIfTrue="1" operator="greaterThanOrEqual">
      <formula>0.9</formula>
    </cfRule>
  </conditionalFormatting>
  <conditionalFormatting sqref="BW121">
    <cfRule type="cellIs" dxfId="159" priority="206" stopIfTrue="1" operator="between">
      <formula>0.7</formula>
      <formula>0.89</formula>
    </cfRule>
  </conditionalFormatting>
  <conditionalFormatting sqref="BW121">
    <cfRule type="cellIs" dxfId="158" priority="207" stopIfTrue="1" operator="between">
      <formula>0</formula>
      <formula>0.69</formula>
    </cfRule>
  </conditionalFormatting>
  <conditionalFormatting sqref="BN117:BN118 BN120 BN122:BN124">
    <cfRule type="cellIs" dxfId="157" priority="225" stopIfTrue="1" operator="greaterThanOrEqual">
      <formula>0.9</formula>
    </cfRule>
  </conditionalFormatting>
  <conditionalFormatting sqref="BN117:BN118 BN120 BN122:BN124">
    <cfRule type="cellIs" dxfId="156" priority="226" stopIfTrue="1" operator="between">
      <formula>0.7</formula>
      <formula>0.89</formula>
    </cfRule>
  </conditionalFormatting>
  <conditionalFormatting sqref="BN117:BN118 BN120 BN122:BN124">
    <cfRule type="cellIs" dxfId="155" priority="227" stopIfTrue="1" operator="between">
      <formula>0</formula>
      <formula>0.69</formula>
    </cfRule>
  </conditionalFormatting>
  <conditionalFormatting sqref="BN119">
    <cfRule type="cellIs" dxfId="154" priority="228" stopIfTrue="1" operator="greaterThanOrEqual">
      <formula>0.9</formula>
    </cfRule>
  </conditionalFormatting>
  <conditionalFormatting sqref="BN119">
    <cfRule type="cellIs" dxfId="153" priority="229" stopIfTrue="1" operator="between">
      <formula>0.7</formula>
      <formula>0.89</formula>
    </cfRule>
  </conditionalFormatting>
  <conditionalFormatting sqref="BN119">
    <cfRule type="cellIs" dxfId="152" priority="230" stopIfTrue="1" operator="between">
      <formula>0</formula>
      <formula>0.69</formula>
    </cfRule>
  </conditionalFormatting>
  <conditionalFormatting sqref="BN121">
    <cfRule type="cellIs" dxfId="151" priority="231" stopIfTrue="1" operator="greaterThanOrEqual">
      <formula>0.9</formula>
    </cfRule>
  </conditionalFormatting>
  <conditionalFormatting sqref="BN121">
    <cfRule type="cellIs" dxfId="150" priority="232" stopIfTrue="1" operator="between">
      <formula>0.7</formula>
      <formula>0.89</formula>
    </cfRule>
  </conditionalFormatting>
  <conditionalFormatting sqref="BN121">
    <cfRule type="cellIs" dxfId="149" priority="233" stopIfTrue="1" operator="between">
      <formula>0</formula>
      <formula>0.69</formula>
    </cfRule>
  </conditionalFormatting>
  <conditionalFormatting sqref="BQ121">
    <cfRule type="cellIs" dxfId="148" priority="222" stopIfTrue="1" operator="greaterThanOrEqual">
      <formula>0.9</formula>
    </cfRule>
  </conditionalFormatting>
  <conditionalFormatting sqref="BQ121">
    <cfRule type="cellIs" dxfId="147" priority="223" stopIfTrue="1" operator="between">
      <formula>0.7</formula>
      <formula>0.89</formula>
    </cfRule>
  </conditionalFormatting>
  <conditionalFormatting sqref="BQ121">
    <cfRule type="cellIs" dxfId="146" priority="224" stopIfTrue="1" operator="between">
      <formula>0</formula>
      <formula>0.69</formula>
    </cfRule>
  </conditionalFormatting>
  <conditionalFormatting sqref="BW117:BW118 BW120 BW122:BW124">
    <cfRule type="cellIs" dxfId="145" priority="199" stopIfTrue="1" operator="greaterThanOrEqual">
      <formula>0.9</formula>
    </cfRule>
  </conditionalFormatting>
  <conditionalFormatting sqref="BW117:BW118 BW120 BW122:BW124">
    <cfRule type="cellIs" dxfId="144" priority="200" stopIfTrue="1" operator="between">
      <formula>0.7</formula>
      <formula>0.89</formula>
    </cfRule>
  </conditionalFormatting>
  <conditionalFormatting sqref="BW117:BW118 BW120 BW122:BW124">
    <cfRule type="cellIs" dxfId="143" priority="201" stopIfTrue="1" operator="between">
      <formula>0</formula>
      <formula>0.69</formula>
    </cfRule>
  </conditionalFormatting>
  <conditionalFormatting sqref="BZ117:BZ118 BZ120 BZ122:BZ124">
    <cfRule type="cellIs" dxfId="142" priority="190" stopIfTrue="1" operator="greaterThanOrEqual">
      <formula>0.9</formula>
    </cfRule>
  </conditionalFormatting>
  <conditionalFormatting sqref="BZ119">
    <cfRule type="cellIs" dxfId="141" priority="193" stopIfTrue="1" operator="greaterThanOrEqual">
      <formula>0.9</formula>
    </cfRule>
  </conditionalFormatting>
  <conditionalFormatting sqref="BZ119">
    <cfRule type="cellIs" dxfId="140" priority="194" stopIfTrue="1" operator="between">
      <formula>0.7</formula>
      <formula>0.89</formula>
    </cfRule>
  </conditionalFormatting>
  <conditionalFormatting sqref="BZ119">
    <cfRule type="cellIs" dxfId="139" priority="195" stopIfTrue="1" operator="between">
      <formula>0</formula>
      <formula>0.69</formula>
    </cfRule>
  </conditionalFormatting>
  <conditionalFormatting sqref="BZ121">
    <cfRule type="cellIs" dxfId="138" priority="196" stopIfTrue="1" operator="greaterThanOrEqual">
      <formula>0.9</formula>
    </cfRule>
  </conditionalFormatting>
  <conditionalFormatting sqref="BZ121">
    <cfRule type="cellIs" dxfId="137" priority="197" stopIfTrue="1" operator="between">
      <formula>0.7</formula>
      <formula>0.89</formula>
    </cfRule>
  </conditionalFormatting>
  <conditionalFormatting sqref="BZ121">
    <cfRule type="cellIs" dxfId="136" priority="198" stopIfTrue="1" operator="between">
      <formula>0</formula>
      <formula>0.69</formula>
    </cfRule>
  </conditionalFormatting>
  <conditionalFormatting sqref="BQ117">
    <cfRule type="cellIs" dxfId="135" priority="187" stopIfTrue="1" operator="greaterThanOrEqual">
      <formula>0.9</formula>
    </cfRule>
  </conditionalFormatting>
  <conditionalFormatting sqref="BH131:BH143">
    <cfRule type="cellIs" dxfId="134" priority="172" stopIfTrue="1" operator="greaterThan">
      <formula>0.9</formula>
    </cfRule>
  </conditionalFormatting>
  <conditionalFormatting sqref="AR142:AR143 BC142:BC143 BH131:BH143 AG132:AG143">
    <cfRule type="cellIs" dxfId="133" priority="173" stopIfTrue="1" operator="between">
      <formula>0.7</formula>
      <formula>0.89</formula>
    </cfRule>
  </conditionalFormatting>
  <conditionalFormatting sqref="AR142:AR143 BC142:BC143 BH131:BH143 AG132:AG143">
    <cfRule type="cellIs" dxfId="132" priority="174" stopIfTrue="1" operator="between">
      <formula>0</formula>
      <formula>0.69</formula>
    </cfRule>
  </conditionalFormatting>
  <conditionalFormatting sqref="BQ131:BQ141">
    <cfRule type="cellIs" dxfId="131" priority="120" stopIfTrue="1" operator="between">
      <formula>0.7</formula>
      <formula>0.89</formula>
    </cfRule>
  </conditionalFormatting>
  <conditionalFormatting sqref="BQ131:BQ141">
    <cfRule type="cellIs" dxfId="130" priority="121" stopIfTrue="1" operator="between">
      <formula>0</formula>
      <formula>0.69</formula>
    </cfRule>
  </conditionalFormatting>
  <conditionalFormatting sqref="BZ131:BZ142 BZ144:BZ147">
    <cfRule type="cellIs" dxfId="129" priority="123" stopIfTrue="1" operator="between">
      <formula>0.7</formula>
      <formula>0.89</formula>
    </cfRule>
  </conditionalFormatting>
  <conditionalFormatting sqref="BZ131:BZ142 BZ144:BZ147">
    <cfRule type="cellIs" dxfId="128" priority="124" stopIfTrue="1" operator="between">
      <formula>0</formula>
      <formula>0.69</formula>
    </cfRule>
  </conditionalFormatting>
  <conditionalFormatting sqref="AR142:AR143 BC142:BC143 AG132:AG143">
    <cfRule type="cellIs" dxfId="127" priority="171" stopIfTrue="1" operator="greaterThanOrEqual">
      <formula>0.9</formula>
    </cfRule>
  </conditionalFormatting>
  <conditionalFormatting sqref="V131">
    <cfRule type="cellIs" dxfId="126" priority="175" stopIfTrue="1" operator="greaterThanOrEqual">
      <formula>0.9</formula>
    </cfRule>
  </conditionalFormatting>
  <conditionalFormatting sqref="V131">
    <cfRule type="cellIs" dxfId="125" priority="176" stopIfTrue="1" operator="between">
      <formula>0.7</formula>
      <formula>0.89</formula>
    </cfRule>
  </conditionalFormatting>
  <conditionalFormatting sqref="V131">
    <cfRule type="cellIs" dxfId="124" priority="177" stopIfTrue="1" operator="between">
      <formula>0</formula>
      <formula>0.69</formula>
    </cfRule>
  </conditionalFormatting>
  <conditionalFormatting sqref="AG131 AG146:AG147">
    <cfRule type="cellIs" dxfId="123" priority="178" stopIfTrue="1" operator="greaterThanOrEqual">
      <formula>0.9</formula>
    </cfRule>
  </conditionalFormatting>
  <conditionalFormatting sqref="AG131 AG146:AG147">
    <cfRule type="cellIs" dxfId="122" priority="179" stopIfTrue="1" operator="between">
      <formula>0.7</formula>
      <formula>0.89</formula>
    </cfRule>
  </conditionalFormatting>
  <conditionalFormatting sqref="AG131 AG146:AG147">
    <cfRule type="cellIs" dxfId="121" priority="180" stopIfTrue="1" operator="between">
      <formula>0</formula>
      <formula>0.69</formula>
    </cfRule>
  </conditionalFormatting>
  <conditionalFormatting sqref="AR131">
    <cfRule type="cellIs" dxfId="120" priority="181" stopIfTrue="1" operator="greaterThanOrEqual">
      <formula>0.9</formula>
    </cfRule>
  </conditionalFormatting>
  <conditionalFormatting sqref="AR131">
    <cfRule type="cellIs" dxfId="119" priority="182" stopIfTrue="1" operator="between">
      <formula>0.7</formula>
      <formula>0.89</formula>
    </cfRule>
  </conditionalFormatting>
  <conditionalFormatting sqref="AR131">
    <cfRule type="cellIs" dxfId="118" priority="183" stopIfTrue="1" operator="between">
      <formula>0</formula>
      <formula>0.69</formula>
    </cfRule>
  </conditionalFormatting>
  <conditionalFormatting sqref="BC131:BC141">
    <cfRule type="cellIs" dxfId="117" priority="184" stopIfTrue="1" operator="greaterThanOrEqual">
      <formula>0.9</formula>
    </cfRule>
  </conditionalFormatting>
  <conditionalFormatting sqref="BC131:BC141">
    <cfRule type="cellIs" dxfId="116" priority="185" stopIfTrue="1" operator="between">
      <formula>0.7</formula>
      <formula>0.89</formula>
    </cfRule>
  </conditionalFormatting>
  <conditionalFormatting sqref="BC131:BC141">
    <cfRule type="cellIs" dxfId="115" priority="186" stopIfTrue="1" operator="between">
      <formula>0</formula>
      <formula>0.69</formula>
    </cfRule>
  </conditionalFormatting>
  <conditionalFormatting sqref="BH144">
    <cfRule type="cellIs" dxfId="114" priority="168" stopIfTrue="1" operator="greaterThan">
      <formula>0.9</formula>
    </cfRule>
  </conditionalFormatting>
  <conditionalFormatting sqref="AG144 BH144 AR144 BC144">
    <cfRule type="cellIs" dxfId="113" priority="169" stopIfTrue="1" operator="between">
      <formula>0.7</formula>
      <formula>0.89</formula>
    </cfRule>
  </conditionalFormatting>
  <conditionalFormatting sqref="AG144 BH144 AR144 BC144">
    <cfRule type="cellIs" dxfId="112" priority="170" stopIfTrue="1" operator="between">
      <formula>0</formula>
      <formula>0.69</formula>
    </cfRule>
  </conditionalFormatting>
  <conditionalFormatting sqref="AG144 AR144 BC144">
    <cfRule type="cellIs" dxfId="111" priority="167" stopIfTrue="1" operator="greaterThanOrEqual">
      <formula>0.9</formula>
    </cfRule>
  </conditionalFormatting>
  <conditionalFormatting sqref="BQ142 BQ144:BQ147">
    <cfRule type="cellIs" dxfId="110" priority="149" stopIfTrue="1" operator="greaterThanOrEqual">
      <formula>0.9</formula>
    </cfRule>
  </conditionalFormatting>
  <conditionalFormatting sqref="BQ142 BQ144:BQ147">
    <cfRule type="cellIs" dxfId="109" priority="150" stopIfTrue="1" operator="between">
      <formula>0.7</formula>
      <formula>0.89</formula>
    </cfRule>
  </conditionalFormatting>
  <conditionalFormatting sqref="BQ142 BQ144:BQ147">
    <cfRule type="cellIs" dxfId="108" priority="151" stopIfTrue="1" operator="between">
      <formula>0</formula>
      <formula>0.69</formula>
    </cfRule>
  </conditionalFormatting>
  <conditionalFormatting sqref="BQ143">
    <cfRule type="cellIs" dxfId="107" priority="166" stopIfTrue="1" operator="between">
      <formula>0</formula>
      <formula>0.69</formula>
    </cfRule>
  </conditionalFormatting>
  <conditionalFormatting sqref="BQ143">
    <cfRule type="cellIs" dxfId="106" priority="152" stopIfTrue="1" operator="greaterThanOrEqual">
      <formula>0.9</formula>
    </cfRule>
  </conditionalFormatting>
  <conditionalFormatting sqref="BQ143">
    <cfRule type="cellIs" dxfId="105" priority="153" stopIfTrue="1" operator="between">
      <formula>0.7</formula>
      <formula>0.89</formula>
    </cfRule>
  </conditionalFormatting>
  <conditionalFormatting sqref="BT131:BT142 BT144:BT147">
    <cfRule type="cellIs" dxfId="104" priority="140" stopIfTrue="1" operator="greaterThanOrEqual">
      <formula>0.9</formula>
    </cfRule>
  </conditionalFormatting>
  <conditionalFormatting sqref="BT131:BT142 BT144:BT147">
    <cfRule type="cellIs" dxfId="103" priority="141" stopIfTrue="1" operator="between">
      <formula>0.7</formula>
      <formula>0.89</formula>
    </cfRule>
  </conditionalFormatting>
  <conditionalFormatting sqref="BT131:BT142 BT144:BT147">
    <cfRule type="cellIs" dxfId="102" priority="142" stopIfTrue="1" operator="between">
      <formula>0</formula>
      <formula>0.69</formula>
    </cfRule>
  </conditionalFormatting>
  <conditionalFormatting sqref="BT143">
    <cfRule type="cellIs" dxfId="101" priority="143" stopIfTrue="1" operator="greaterThanOrEqual">
      <formula>0.9</formula>
    </cfRule>
  </conditionalFormatting>
  <conditionalFormatting sqref="BT143">
    <cfRule type="cellIs" dxfId="100" priority="144" stopIfTrue="1" operator="between">
      <formula>0.7</formula>
      <formula>0.89</formula>
    </cfRule>
  </conditionalFormatting>
  <conditionalFormatting sqref="BT143">
    <cfRule type="cellIs" dxfId="99" priority="145" stopIfTrue="1" operator="between">
      <formula>0</formula>
      <formula>0.69</formula>
    </cfRule>
  </conditionalFormatting>
  <conditionalFormatting sqref="BW143">
    <cfRule type="cellIs" dxfId="98" priority="134" stopIfTrue="1" operator="greaterThanOrEqual">
      <formula>0.9</formula>
    </cfRule>
  </conditionalFormatting>
  <conditionalFormatting sqref="BW143">
    <cfRule type="cellIs" dxfId="97" priority="135" stopIfTrue="1" operator="between">
      <formula>0.7</formula>
      <formula>0.89</formula>
    </cfRule>
  </conditionalFormatting>
  <conditionalFormatting sqref="BW143">
    <cfRule type="cellIs" dxfId="96" priority="136" stopIfTrue="1" operator="between">
      <formula>0</formula>
      <formula>0.69</formula>
    </cfRule>
  </conditionalFormatting>
  <conditionalFormatting sqref="BN131:BN142 BN144:BN147">
    <cfRule type="cellIs" dxfId="95" priority="157" stopIfTrue="1" operator="greaterThanOrEqual">
      <formula>0.9</formula>
    </cfRule>
  </conditionalFormatting>
  <conditionalFormatting sqref="BN131:BN142 BN144:BN147">
    <cfRule type="cellIs" dxfId="94" priority="158" stopIfTrue="1" operator="between">
      <formula>0.7</formula>
      <formula>0.89</formula>
    </cfRule>
  </conditionalFormatting>
  <conditionalFormatting sqref="BN131:BN142 BN144:BN147">
    <cfRule type="cellIs" dxfId="93" priority="159" stopIfTrue="1" operator="between">
      <formula>0</formula>
      <formula>0.69</formula>
    </cfRule>
  </conditionalFormatting>
  <conditionalFormatting sqref="BN143">
    <cfRule type="cellIs" dxfId="92" priority="160" stopIfTrue="1" operator="greaterThanOrEqual">
      <formula>0.9</formula>
    </cfRule>
  </conditionalFormatting>
  <conditionalFormatting sqref="BN143">
    <cfRule type="cellIs" dxfId="91" priority="161" stopIfTrue="1" operator="between">
      <formula>0.7</formula>
      <formula>0.89</formula>
    </cfRule>
  </conditionalFormatting>
  <conditionalFormatting sqref="BN143">
    <cfRule type="cellIs" dxfId="90" priority="162" stopIfTrue="1" operator="between">
      <formula>0</formula>
      <formula>0.69</formula>
    </cfRule>
  </conditionalFormatting>
  <conditionalFormatting sqref="BW131:BW142 BW144:BW147">
    <cfRule type="cellIs" dxfId="89" priority="131" stopIfTrue="1" operator="greaterThanOrEqual">
      <formula>0.9</formula>
    </cfRule>
  </conditionalFormatting>
  <conditionalFormatting sqref="BW131:BW142 BW144:BW147">
    <cfRule type="cellIs" dxfId="88" priority="132" stopIfTrue="1" operator="between">
      <formula>0.7</formula>
      <formula>0.89</formula>
    </cfRule>
  </conditionalFormatting>
  <conditionalFormatting sqref="BW131:BW142 BW144:BW147">
    <cfRule type="cellIs" dxfId="87" priority="133" stopIfTrue="1" operator="between">
      <formula>0</formula>
      <formula>0.69</formula>
    </cfRule>
  </conditionalFormatting>
  <conditionalFormatting sqref="BZ131:BZ142 BZ144:BZ147">
    <cfRule type="cellIs" dxfId="86" priority="122" stopIfTrue="1" operator="greaterThanOrEqual">
      <formula>0.9</formula>
    </cfRule>
  </conditionalFormatting>
  <conditionalFormatting sqref="BZ143">
    <cfRule type="cellIs" dxfId="85" priority="125" stopIfTrue="1" operator="greaterThanOrEqual">
      <formula>0.9</formula>
    </cfRule>
  </conditionalFormatting>
  <conditionalFormatting sqref="BZ143">
    <cfRule type="cellIs" dxfId="84" priority="126" stopIfTrue="1" operator="between">
      <formula>0.7</formula>
      <formula>0.89</formula>
    </cfRule>
  </conditionalFormatting>
  <conditionalFormatting sqref="BZ143">
    <cfRule type="cellIs" dxfId="83" priority="127" stopIfTrue="1" operator="between">
      <formula>0</formula>
      <formula>0.69</formula>
    </cfRule>
  </conditionalFormatting>
  <conditionalFormatting sqref="BQ131:BQ141">
    <cfRule type="cellIs" dxfId="82" priority="119" stopIfTrue="1" operator="greaterThanOrEqual">
      <formula>0.9</formula>
    </cfRule>
  </conditionalFormatting>
  <conditionalFormatting sqref="BC70">
    <cfRule type="cellIs" dxfId="81" priority="116" stopIfTrue="1" operator="greaterThanOrEqual">
      <formula>0.9</formula>
    </cfRule>
  </conditionalFormatting>
  <conditionalFormatting sqref="BC70">
    <cfRule type="cellIs" dxfId="80" priority="117" stopIfTrue="1" operator="between">
      <formula>0.7</formula>
      <formula>0.89</formula>
    </cfRule>
  </conditionalFormatting>
  <conditionalFormatting sqref="BC70">
    <cfRule type="cellIs" dxfId="79" priority="118" stopIfTrue="1" operator="between">
      <formula>0</formula>
      <formula>0.69</formula>
    </cfRule>
  </conditionalFormatting>
  <conditionalFormatting sqref="BH91:BH110">
    <cfRule type="cellIs" dxfId="78" priority="84" stopIfTrue="1" operator="greaterThan">
      <formula>0.9</formula>
    </cfRule>
  </conditionalFormatting>
  <conditionalFormatting sqref="BC109:BC110 AR110 BH91:BH110">
    <cfRule type="cellIs" dxfId="77" priority="85" stopIfTrue="1" operator="between">
      <formula>0.7</formula>
      <formula>0.89</formula>
    </cfRule>
  </conditionalFormatting>
  <conditionalFormatting sqref="BC109:BC110 AR110 BH91:BH110">
    <cfRule type="cellIs" dxfId="76" priority="86" stopIfTrue="1" operator="between">
      <formula>0</formula>
      <formula>0.69</formula>
    </cfRule>
  </conditionalFormatting>
  <conditionalFormatting sqref="BC109:BC110 AR110">
    <cfRule type="cellIs" dxfId="75" priority="83" stopIfTrue="1" operator="greaterThanOrEqual">
      <formula>0.9</formula>
    </cfRule>
  </conditionalFormatting>
  <conditionalFormatting sqref="AG91:AG110">
    <cfRule type="cellIs" dxfId="74" priority="90" stopIfTrue="1" operator="greaterThanOrEqual">
      <formula>0.9</formula>
    </cfRule>
  </conditionalFormatting>
  <conditionalFormatting sqref="AG91:AG110">
    <cfRule type="cellIs" dxfId="73" priority="91" stopIfTrue="1" operator="between">
      <formula>0.7</formula>
      <formula>0.89</formula>
    </cfRule>
  </conditionalFormatting>
  <conditionalFormatting sqref="AG91:AG110">
    <cfRule type="cellIs" dxfId="72" priority="92" stopIfTrue="1" operator="between">
      <formula>0</formula>
      <formula>0.69</formula>
    </cfRule>
  </conditionalFormatting>
  <conditionalFormatting sqref="AR91:AR109">
    <cfRule type="cellIs" dxfId="71" priority="93" stopIfTrue="1" operator="greaterThanOrEqual">
      <formula>0.9</formula>
    </cfRule>
  </conditionalFormatting>
  <conditionalFormatting sqref="AR91:AR109">
    <cfRule type="cellIs" dxfId="70" priority="94" stopIfTrue="1" operator="between">
      <formula>0.7</formula>
      <formula>0.89</formula>
    </cfRule>
  </conditionalFormatting>
  <conditionalFormatting sqref="AR91:AR109">
    <cfRule type="cellIs" dxfId="69" priority="95" stopIfTrue="1" operator="between">
      <formula>0</formula>
      <formula>0.69</formula>
    </cfRule>
  </conditionalFormatting>
  <conditionalFormatting sqref="BC91:BC108">
    <cfRule type="cellIs" dxfId="68" priority="96" stopIfTrue="1" operator="greaterThanOrEqual">
      <formula>0.9</formula>
    </cfRule>
  </conditionalFormatting>
  <conditionalFormatting sqref="BC91:BC108">
    <cfRule type="cellIs" dxfId="67" priority="97" stopIfTrue="1" operator="between">
      <formula>0.7</formula>
      <formula>0.89</formula>
    </cfRule>
  </conditionalFormatting>
  <conditionalFormatting sqref="BC91:BC108">
    <cfRule type="cellIs" dxfId="66" priority="98" stopIfTrue="1" operator="between">
      <formula>0</formula>
      <formula>0.69</formula>
    </cfRule>
  </conditionalFormatting>
  <conditionalFormatting sqref="AG70:AG78 AG80:AG82">
    <cfRule type="cellIs" dxfId="65" priority="70" stopIfTrue="1" operator="greaterThanOrEqual">
      <formula>0.9</formula>
    </cfRule>
  </conditionalFormatting>
  <conditionalFormatting sqref="AG70:AG78 AG80:AG82">
    <cfRule type="cellIs" dxfId="64" priority="71" stopIfTrue="1" operator="between">
      <formula>0.7</formula>
      <formula>0.89</formula>
    </cfRule>
  </conditionalFormatting>
  <conditionalFormatting sqref="AG70:AG78 AG80:AG82">
    <cfRule type="cellIs" dxfId="63" priority="72" stopIfTrue="1" operator="between">
      <formula>0</formula>
      <formula>0.69</formula>
    </cfRule>
  </conditionalFormatting>
  <conditionalFormatting sqref="AR70:AR78 AR80:AR82">
    <cfRule type="cellIs" dxfId="62" priority="67" stopIfTrue="1" operator="greaterThanOrEqual">
      <formula>0.9</formula>
    </cfRule>
  </conditionalFormatting>
  <conditionalFormatting sqref="AR70:AR78 AR80:AR82">
    <cfRule type="cellIs" dxfId="61" priority="68" stopIfTrue="1" operator="between">
      <formula>0.7</formula>
      <formula>0.89</formula>
    </cfRule>
  </conditionalFormatting>
  <conditionalFormatting sqref="AR70:AR78 AR80:AR82">
    <cfRule type="cellIs" dxfId="60" priority="69" stopIfTrue="1" operator="between">
      <formula>0</formula>
      <formula>0.69</formula>
    </cfRule>
  </conditionalFormatting>
  <conditionalFormatting sqref="BC71:BC82">
    <cfRule type="cellIs" dxfId="59" priority="64" stopIfTrue="1" operator="greaterThanOrEqual">
      <formula>0.9</formula>
    </cfRule>
  </conditionalFormatting>
  <conditionalFormatting sqref="BC71:BC82">
    <cfRule type="cellIs" dxfId="58" priority="65" stopIfTrue="1" operator="between">
      <formula>0.7</formula>
      <formula>0.89</formula>
    </cfRule>
  </conditionalFormatting>
  <conditionalFormatting sqref="BC71:BC82">
    <cfRule type="cellIs" dxfId="57" priority="66" stopIfTrue="1" operator="between">
      <formula>0</formula>
      <formula>0.69</formula>
    </cfRule>
  </conditionalFormatting>
  <conditionalFormatting sqref="BH70:BH82">
    <cfRule type="cellIs" dxfId="56" priority="61" stopIfTrue="1" operator="greaterThan">
      <formula>0.9</formula>
    </cfRule>
  </conditionalFormatting>
  <conditionalFormatting sqref="BH70:BH82">
    <cfRule type="cellIs" dxfId="55" priority="62" stopIfTrue="1" operator="between">
      <formula>0.7</formula>
      <formula>0.89</formula>
    </cfRule>
  </conditionalFormatting>
  <conditionalFormatting sqref="BH70:BH82">
    <cfRule type="cellIs" dxfId="54" priority="63" stopIfTrue="1" operator="between">
      <formula>0</formula>
      <formula>0.69</formula>
    </cfRule>
  </conditionalFormatting>
  <conditionalFormatting sqref="AG79">
    <cfRule type="cellIs" dxfId="53" priority="55" stopIfTrue="1" operator="greaterThanOrEqual">
      <formula>0.9</formula>
    </cfRule>
  </conditionalFormatting>
  <conditionalFormatting sqref="AG79">
    <cfRule type="cellIs" dxfId="52" priority="56" stopIfTrue="1" operator="between">
      <formula>0.7</formula>
      <formula>0.89</formula>
    </cfRule>
  </conditionalFormatting>
  <conditionalFormatting sqref="AG79">
    <cfRule type="cellIs" dxfId="51" priority="57" stopIfTrue="1" operator="between">
      <formula>0</formula>
      <formula>0.69</formula>
    </cfRule>
  </conditionalFormatting>
  <conditionalFormatting sqref="AR79">
    <cfRule type="cellIs" dxfId="50" priority="52" stopIfTrue="1" operator="greaterThanOrEqual">
      <formula>0.9</formula>
    </cfRule>
  </conditionalFormatting>
  <conditionalFormatting sqref="AR79">
    <cfRule type="cellIs" dxfId="49" priority="53" stopIfTrue="1" operator="between">
      <formula>0.7</formula>
      <formula>0.89</formula>
    </cfRule>
  </conditionalFormatting>
  <conditionalFormatting sqref="AR79">
    <cfRule type="cellIs" dxfId="48" priority="54" stopIfTrue="1" operator="between">
      <formula>0</formula>
      <formula>0.69</formula>
    </cfRule>
  </conditionalFormatting>
  <conditionalFormatting sqref="V61:V62">
    <cfRule type="cellIs" dxfId="47" priority="46" stopIfTrue="1" operator="between">
      <formula>0.7</formula>
      <formula>0.89</formula>
    </cfRule>
  </conditionalFormatting>
  <conditionalFormatting sqref="V61:V62">
    <cfRule type="cellIs" dxfId="46" priority="47" stopIfTrue="1" operator="between">
      <formula>0</formula>
      <formula>0.69</formula>
    </cfRule>
  </conditionalFormatting>
  <conditionalFormatting sqref="V61:V62">
    <cfRule type="cellIs" dxfId="45" priority="48" stopIfTrue="1" operator="greaterThanOrEqual">
      <formula>0.9</formula>
    </cfRule>
  </conditionalFormatting>
  <conditionalFormatting sqref="V45:V60">
    <cfRule type="cellIs" dxfId="44" priority="49" stopIfTrue="1" operator="greaterThanOrEqual">
      <formula>0.9</formula>
    </cfRule>
  </conditionalFormatting>
  <conditionalFormatting sqref="V45:V60">
    <cfRule type="cellIs" dxfId="43" priority="50" stopIfTrue="1" operator="between">
      <formula>0.7</formula>
      <formula>0.89</formula>
    </cfRule>
  </conditionalFormatting>
  <conditionalFormatting sqref="V45:V60">
    <cfRule type="cellIs" dxfId="42" priority="51" stopIfTrue="1" operator="between">
      <formula>0</formula>
      <formula>0.69</formula>
    </cfRule>
  </conditionalFormatting>
  <conditionalFormatting sqref="V70">
    <cfRule type="cellIs" dxfId="41" priority="37" stopIfTrue="1" operator="greaterThanOrEqual">
      <formula>0.9</formula>
    </cfRule>
  </conditionalFormatting>
  <conditionalFormatting sqref="V70">
    <cfRule type="cellIs" dxfId="40" priority="38" stopIfTrue="1" operator="between">
      <formula>0.7</formula>
      <formula>0.89</formula>
    </cfRule>
  </conditionalFormatting>
  <conditionalFormatting sqref="V70">
    <cfRule type="cellIs" dxfId="39" priority="39" stopIfTrue="1" operator="between">
      <formula>0</formula>
      <formula>0.69</formula>
    </cfRule>
  </conditionalFormatting>
  <conditionalFormatting sqref="V71:V78 V80:V82">
    <cfRule type="cellIs" dxfId="38" priority="40" stopIfTrue="1" operator="greaterThanOrEqual">
      <formula>0.9</formula>
    </cfRule>
  </conditionalFormatting>
  <conditionalFormatting sqref="V71:V78 V80:V82">
    <cfRule type="cellIs" dxfId="37" priority="41" stopIfTrue="1" operator="between">
      <formula>0.7</formula>
      <formula>0.89</formula>
    </cfRule>
  </conditionalFormatting>
  <conditionalFormatting sqref="V71:V78 V80:V82">
    <cfRule type="cellIs" dxfId="36" priority="42" stopIfTrue="1" operator="between">
      <formula>0</formula>
      <formula>0.69</formula>
    </cfRule>
  </conditionalFormatting>
  <conditionalFormatting sqref="V79">
    <cfRule type="cellIs" dxfId="35" priority="43" stopIfTrue="1" operator="greaterThanOrEqual">
      <formula>0.9</formula>
    </cfRule>
  </conditionalFormatting>
  <conditionalFormatting sqref="V79">
    <cfRule type="cellIs" dxfId="34" priority="44" stopIfTrue="1" operator="between">
      <formula>0.7</formula>
      <formula>0.89</formula>
    </cfRule>
  </conditionalFormatting>
  <conditionalFormatting sqref="V79">
    <cfRule type="cellIs" dxfId="33" priority="45" stopIfTrue="1" operator="between">
      <formula>0</formula>
      <formula>0.69</formula>
    </cfRule>
  </conditionalFormatting>
  <conditionalFormatting sqref="V92:V110">
    <cfRule type="cellIs" dxfId="32" priority="28" stopIfTrue="1" operator="between">
      <formula>0.7</formula>
      <formula>0.89</formula>
    </cfRule>
  </conditionalFormatting>
  <conditionalFormatting sqref="V92:V110">
    <cfRule type="cellIs" dxfId="31" priority="29" stopIfTrue="1" operator="between">
      <formula>0</formula>
      <formula>0.69</formula>
    </cfRule>
  </conditionalFormatting>
  <conditionalFormatting sqref="V92:V110">
    <cfRule type="cellIs" dxfId="30" priority="30" stopIfTrue="1" operator="greaterThanOrEqual">
      <formula>0.9</formula>
    </cfRule>
  </conditionalFormatting>
  <conditionalFormatting sqref="V91">
    <cfRule type="cellIs" dxfId="29" priority="31" stopIfTrue="1" operator="greaterThanOrEqual">
      <formula>0.9</formula>
    </cfRule>
  </conditionalFormatting>
  <conditionalFormatting sqref="V91">
    <cfRule type="cellIs" dxfId="28" priority="32" stopIfTrue="1" operator="between">
      <formula>0.7</formula>
      <formula>0.89</formula>
    </cfRule>
  </conditionalFormatting>
  <conditionalFormatting sqref="V91">
    <cfRule type="cellIs" dxfId="27" priority="33" stopIfTrue="1" operator="between">
      <formula>0</formula>
      <formula>0.69</formula>
    </cfRule>
  </conditionalFormatting>
  <conditionalFormatting sqref="V117">
    <cfRule type="cellIs" dxfId="26" priority="25" stopIfTrue="1" operator="greaterThanOrEqual">
      <formula>0.9</formula>
    </cfRule>
  </conditionalFormatting>
  <conditionalFormatting sqref="V117">
    <cfRule type="cellIs" dxfId="25" priority="26" stopIfTrue="1" operator="between">
      <formula>0.7</formula>
      <formula>0.89</formula>
    </cfRule>
  </conditionalFormatting>
  <conditionalFormatting sqref="V117">
    <cfRule type="cellIs" dxfId="24" priority="27" stopIfTrue="1" operator="between">
      <formula>0</formula>
      <formula>0.69</formula>
    </cfRule>
  </conditionalFormatting>
  <conditionalFormatting sqref="V145:V146">
    <cfRule type="cellIs" dxfId="23" priority="13" stopIfTrue="1" operator="between">
      <formula>0.7</formula>
      <formula>0.89</formula>
    </cfRule>
  </conditionalFormatting>
  <conditionalFormatting sqref="V145:V146">
    <cfRule type="cellIs" dxfId="22" priority="14" stopIfTrue="1" operator="between">
      <formula>0</formula>
      <formula>0.69</formula>
    </cfRule>
  </conditionalFormatting>
  <conditionalFormatting sqref="V145:V146">
    <cfRule type="cellIs" dxfId="21" priority="15" stopIfTrue="1" operator="greaterThanOrEqual">
      <formula>0.9</formula>
    </cfRule>
  </conditionalFormatting>
  <conditionalFormatting sqref="V142:V143">
    <cfRule type="cellIs" dxfId="20" priority="16" stopIfTrue="1" operator="between">
      <formula>0.7</formula>
      <formula>0.89</formula>
    </cfRule>
  </conditionalFormatting>
  <conditionalFormatting sqref="V142:V143">
    <cfRule type="cellIs" dxfId="19" priority="17" stopIfTrue="1" operator="between">
      <formula>0</formula>
      <formula>0.69</formula>
    </cfRule>
  </conditionalFormatting>
  <conditionalFormatting sqref="V142:V143">
    <cfRule type="cellIs" dxfId="18" priority="18" stopIfTrue="1" operator="greaterThanOrEqual">
      <formula>0.9</formula>
    </cfRule>
  </conditionalFormatting>
  <conditionalFormatting sqref="V132:V145">
    <cfRule type="cellIs" dxfId="17" priority="19" stopIfTrue="1" operator="greaterThanOrEqual">
      <formula>0.9</formula>
    </cfRule>
  </conditionalFormatting>
  <conditionalFormatting sqref="V132:V145">
    <cfRule type="cellIs" dxfId="16" priority="20" stopIfTrue="1" operator="between">
      <formula>0.7</formula>
      <formula>0.89</formula>
    </cfRule>
  </conditionalFormatting>
  <conditionalFormatting sqref="V132:V145">
    <cfRule type="cellIs" dxfId="15" priority="21" stopIfTrue="1" operator="between">
      <formula>0</formula>
      <formula>0.69</formula>
    </cfRule>
  </conditionalFormatting>
  <conditionalFormatting sqref="V144">
    <cfRule type="cellIs" dxfId="14" priority="22" stopIfTrue="1" operator="between">
      <formula>0.7</formula>
      <formula>0.89</formula>
    </cfRule>
  </conditionalFormatting>
  <conditionalFormatting sqref="V144">
    <cfRule type="cellIs" dxfId="13" priority="23" stopIfTrue="1" operator="between">
      <formula>0</formula>
      <formula>0.69</formula>
    </cfRule>
  </conditionalFormatting>
  <conditionalFormatting sqref="V144">
    <cfRule type="cellIs" dxfId="12" priority="24" stopIfTrue="1" operator="greaterThanOrEqual">
      <formula>0.9</formula>
    </cfRule>
  </conditionalFormatting>
  <conditionalFormatting sqref="AG16">
    <cfRule type="cellIs" dxfId="11" priority="11" stopIfTrue="1" operator="between">
      <formula>0.7</formula>
      <formula>0.89</formula>
    </cfRule>
  </conditionalFormatting>
  <conditionalFormatting sqref="AG16">
    <cfRule type="cellIs" dxfId="10" priority="12" stopIfTrue="1" operator="between">
      <formula>0</formula>
      <formula>0.69</formula>
    </cfRule>
  </conditionalFormatting>
  <conditionalFormatting sqref="AG16">
    <cfRule type="cellIs" dxfId="9" priority="10" stopIfTrue="1" operator="greaterThanOrEqual">
      <formula>0.9</formula>
    </cfRule>
  </conditionalFormatting>
  <conditionalFormatting sqref="AG17">
    <cfRule type="cellIs" dxfId="8" priority="8" stopIfTrue="1" operator="between">
      <formula>0.7</formula>
      <formula>0.89</formula>
    </cfRule>
  </conditionalFormatting>
  <conditionalFormatting sqref="AG17">
    <cfRule type="cellIs" dxfId="7" priority="9" stopIfTrue="1" operator="between">
      <formula>0</formula>
      <formula>0.69</formula>
    </cfRule>
  </conditionalFormatting>
  <conditionalFormatting sqref="AG17">
    <cfRule type="cellIs" dxfId="6" priority="7" stopIfTrue="1" operator="greaterThanOrEqual">
      <formula>0.9</formula>
    </cfRule>
  </conditionalFormatting>
  <conditionalFormatting sqref="AG18">
    <cfRule type="cellIs" dxfId="5" priority="5" stopIfTrue="1" operator="between">
      <formula>0.7</formula>
      <formula>0.89</formula>
    </cfRule>
  </conditionalFormatting>
  <conditionalFormatting sqref="AG18">
    <cfRule type="cellIs" dxfId="4" priority="6" stopIfTrue="1" operator="between">
      <formula>0</formula>
      <formula>0.69</formula>
    </cfRule>
  </conditionalFormatting>
  <conditionalFormatting sqref="AG18">
    <cfRule type="cellIs" dxfId="3" priority="4" stopIfTrue="1" operator="greaterThanOrEqual">
      <formula>0.9</formula>
    </cfRule>
  </conditionalFormatting>
  <conditionalFormatting sqref="AR132:AR141">
    <cfRule type="cellIs" dxfId="2" priority="2" stopIfTrue="1" operator="between">
      <formula>0.7</formula>
      <formula>0.89</formula>
    </cfRule>
  </conditionalFormatting>
  <conditionalFormatting sqref="AR132:AR141">
    <cfRule type="cellIs" dxfId="1" priority="3" stopIfTrue="1" operator="between">
      <formula>0</formula>
      <formula>0.69</formula>
    </cfRule>
  </conditionalFormatting>
  <conditionalFormatting sqref="AR132:AR141">
    <cfRule type="cellIs" dxfId="0" priority="1" stopIfTrue="1" operator="greaterThanOrEqual">
      <formula>0.9</formula>
    </cfRule>
  </conditionalFormatting>
  <dataValidations count="8">
    <dataValidation type="list" allowBlank="1" showInputMessage="1" showErrorMessage="1" sqref="I70:I83 I15:I37 I117:I124 I91:I110 I131:I147 I45:I62">
      <formula1>DIMENSIÓN_MIPG</formula1>
    </dataValidation>
    <dataValidation type="list" allowBlank="1" showInputMessage="1" showErrorMessage="1" sqref="J70:J83 J15:J37 J117:J124 J91:J110 J131:J147 J45:J62">
      <formula1>POLÍTICA_MIPG</formula1>
    </dataValidation>
    <dataValidation type="list" allowBlank="1" showInputMessage="1" showErrorMessage="1" sqref="G11:H11 G12 G41:H41 G42 G66:H66 G67 G87:H87 G88 G113:H113 G114 G127:H127 G128">
      <formula1>INDIRECT(B11)</formula1>
    </dataValidation>
    <dataValidation type="list" allowBlank="1" showInputMessage="1" showErrorMessage="1" sqref="I11:J11 I41:J41 I66:J66 I87:J87 I113:J113 I127:J127">
      <formula1>INDIRECT(F11)</formula1>
    </dataValidation>
    <dataValidation type="list" allowBlank="1" showInputMessage="1" showErrorMessage="1" sqref="K11:M11 K41:M41 K66:M66 K87:M87 K113:M113 K127:M127">
      <formula1>INDIRECT(I11)</formula1>
    </dataValidation>
    <dataValidation type="list" allowBlank="1" showInputMessage="1" showErrorMessage="1" sqref="G6:M6">
      <formula1>PROCESOS</formula1>
    </dataValidation>
    <dataValidation type="list" allowBlank="1" showInputMessage="1" showErrorMessage="1" sqref="G9 G39 G64 G85 G111 G125">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LISTAS!$B$3:$B$9</xm:f>
          </x14:formula1>
          <xm:sqref>G5:M5</xm:sqref>
        </x14:dataValidation>
        <x14:dataValidation type="list" allowBlank="1" showInputMessage="1" showErrorMessage="1">
          <x14:formula1>
            <xm:f>LISTAS!$F$14:$F$36</xm:f>
          </x14:formula1>
          <xm:sqref>D61 C118:D122 C131:D145 C45:C61 C15:C36</xm:sqref>
        </x14:dataValidation>
        <x14:dataValidation type="list" allowBlank="1" showInputMessage="1" showErrorMessage="1">
          <x14:formula1>
            <xm:f>[1]LISTAS!#REF!</xm:f>
          </x14:formula1>
          <xm:sqref>C91:C109 C117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Normal="100" workbookViewId="0">
      <selection activeCell="K32" sqref="K32"/>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28</v>
      </c>
      <c r="F3" s="1">
        <f>+'Act. Estratégicas'!Y7</f>
        <v>46</v>
      </c>
      <c r="G3" s="1">
        <f>+'Act. Estratégicas'!AJ7</f>
        <v>36</v>
      </c>
      <c r="H3" s="1">
        <f>+'Act. Estratégicas'!AU7</f>
        <v>40</v>
      </c>
      <c r="I3" s="1">
        <f>+'Act. Estratégicas'!BF7</f>
        <v>150</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26</v>
      </c>
      <c r="F4" s="1">
        <f>+'Act. Estratégicas'!AF7</f>
        <v>44</v>
      </c>
      <c r="G4" s="1">
        <f>+'Act. Estratégicas'!AQ7</f>
        <v>34</v>
      </c>
      <c r="H4" s="1">
        <f>+'Act. Estratégicas'!BB7</f>
        <v>0</v>
      </c>
      <c r="I4" s="6">
        <f>+'Act. Estratégicas'!BG7</f>
        <v>104</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 t="shared" ref="E7:I8" si="0">+E3/$I$3</f>
        <v>0.18666666666666668</v>
      </c>
      <c r="F7" s="8">
        <f t="shared" si="0"/>
        <v>0.30666666666666664</v>
      </c>
      <c r="G7" s="8">
        <f t="shared" si="0"/>
        <v>0.24</v>
      </c>
      <c r="H7" s="8">
        <f t="shared" si="0"/>
        <v>0.26666666666666666</v>
      </c>
      <c r="I7" s="8">
        <f t="shared" si="0"/>
        <v>1</v>
      </c>
      <c r="J7" s="1"/>
      <c r="K7" s="1"/>
      <c r="L7" s="1"/>
      <c r="M7" s="1"/>
      <c r="N7" s="1"/>
      <c r="O7" s="1"/>
      <c r="P7" s="1"/>
      <c r="Q7" s="1"/>
      <c r="R7" s="1"/>
      <c r="S7" s="1"/>
      <c r="T7" s="1"/>
      <c r="U7" s="1"/>
      <c r="V7" s="1"/>
      <c r="W7" s="1"/>
      <c r="X7" s="1"/>
      <c r="Y7" s="1"/>
      <c r="Z7" s="1"/>
    </row>
    <row r="8" spans="1:26" ht="13.5" customHeight="1" x14ac:dyDescent="0.2">
      <c r="A8" s="1"/>
      <c r="B8" s="1"/>
      <c r="C8" s="1"/>
      <c r="D8" s="2" t="s">
        <v>50</v>
      </c>
      <c r="E8" s="232">
        <f>+E4/$I$3</f>
        <v>0.17333333333333334</v>
      </c>
      <c r="F8" s="232">
        <f t="shared" si="0"/>
        <v>0.29333333333333333</v>
      </c>
      <c r="G8" s="232">
        <f t="shared" si="0"/>
        <v>0.22666666666666666</v>
      </c>
      <c r="H8" s="232">
        <f t="shared" si="0"/>
        <v>0</v>
      </c>
      <c r="I8" s="232">
        <f t="shared" si="0"/>
        <v>0.69333333333333336</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33">
        <f>+E4/E3</f>
        <v>0.9285714285714286</v>
      </c>
      <c r="F10" s="233">
        <f>+F4/F3</f>
        <v>0.95652173913043481</v>
      </c>
      <c r="G10" s="233">
        <f t="shared" ref="G10:H10" si="1">+G4/G3</f>
        <v>0.94444444444444442</v>
      </c>
      <c r="H10" s="233">
        <f t="shared" si="1"/>
        <v>0</v>
      </c>
      <c r="I10" s="233"/>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2021-11-05T21:25:04Z</dcterms:modified>
</cp:coreProperties>
</file>