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Estratégicas'!$B$8:$BI$191</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1" i="3" l="1"/>
  <c r="U102" i="3"/>
  <c r="V79" i="3"/>
  <c r="AG79" i="3"/>
  <c r="AR79" i="3"/>
  <c r="BC79" i="3"/>
  <c r="BF79" i="3"/>
  <c r="BZ79" i="3" s="1"/>
  <c r="BG79" i="3"/>
  <c r="BH79" i="3" s="1"/>
  <c r="BN79" i="3"/>
  <c r="BP79" i="3"/>
  <c r="BQ79" i="3" s="1"/>
  <c r="BR79" i="3" s="1"/>
  <c r="BT79" i="3"/>
  <c r="BV79" i="3"/>
  <c r="BW79" i="3"/>
  <c r="BF58" i="3" l="1"/>
  <c r="BF31" i="3"/>
  <c r="BF32" i="3"/>
  <c r="U68" i="3"/>
  <c r="V142" i="3" l="1"/>
  <c r="U141" i="3"/>
  <c r="U140" i="3"/>
  <c r="U139" i="3"/>
  <c r="U138" i="3"/>
  <c r="U137" i="3"/>
  <c r="U136" i="3"/>
  <c r="U135" i="3"/>
  <c r="U134" i="3"/>
  <c r="U133" i="3"/>
  <c r="U132" i="3"/>
  <c r="U131" i="3"/>
  <c r="U113" i="3"/>
  <c r="V106" i="3" l="1"/>
  <c r="U105" i="3"/>
  <c r="U104" i="3"/>
  <c r="U103" i="3"/>
  <c r="U100" i="3"/>
  <c r="U99" i="3"/>
  <c r="U98" i="3"/>
  <c r="U97" i="3"/>
  <c r="U96" i="3"/>
  <c r="U95" i="3"/>
  <c r="U94" i="3"/>
  <c r="U93" i="3"/>
  <c r="U92" i="3"/>
  <c r="U91" i="3"/>
  <c r="U90" i="3"/>
  <c r="U89" i="3"/>
  <c r="U88" i="3"/>
  <c r="U87" i="3"/>
  <c r="U78" i="3"/>
  <c r="U77" i="3"/>
  <c r="U76" i="3"/>
  <c r="U75" i="3"/>
  <c r="U74" i="3"/>
  <c r="U73" i="3"/>
  <c r="U72" i="3"/>
  <c r="U71" i="3"/>
  <c r="U70" i="3"/>
  <c r="U69" i="3"/>
  <c r="U67" i="3"/>
  <c r="U66" i="3"/>
  <c r="V58" i="3"/>
  <c r="U57" i="3"/>
  <c r="U56" i="3"/>
  <c r="U55" i="3"/>
  <c r="U54" i="3"/>
  <c r="U53" i="3"/>
  <c r="U52" i="3"/>
  <c r="U51" i="3"/>
  <c r="U49" i="3"/>
  <c r="U48" i="3"/>
  <c r="U47" i="3"/>
  <c r="U46" i="3"/>
  <c r="U45" i="3"/>
  <c r="U44" i="3"/>
  <c r="U43" i="3"/>
  <c r="U42" i="3"/>
  <c r="U41" i="3"/>
  <c r="N23" i="3" l="1"/>
  <c r="N16" i="3"/>
  <c r="U30" i="3"/>
  <c r="U31" i="3"/>
  <c r="BG31" i="3" s="1"/>
  <c r="U32" i="3"/>
  <c r="BG32" i="3" s="1"/>
  <c r="U21" i="3"/>
  <c r="U22" i="3"/>
  <c r="U23" i="3"/>
  <c r="U24" i="3"/>
  <c r="U25" i="3"/>
  <c r="U26" i="3"/>
  <c r="U27" i="3"/>
  <c r="U28" i="3"/>
  <c r="U29" i="3"/>
  <c r="U17" i="3"/>
  <c r="U18" i="3"/>
  <c r="U19" i="3"/>
  <c r="U20" i="3"/>
  <c r="U16" i="3"/>
  <c r="BG16" i="3" s="1"/>
  <c r="U15" i="3"/>
  <c r="BG15" i="3" l="1"/>
  <c r="N128" i="3"/>
  <c r="V128" i="3" s="1"/>
  <c r="N129" i="3"/>
  <c r="V129" i="3" s="1"/>
  <c r="N130" i="3"/>
  <c r="V130" i="3" s="1"/>
  <c r="N131" i="3"/>
  <c r="V131" i="3" s="1"/>
  <c r="N132" i="3"/>
  <c r="V132" i="3" s="1"/>
  <c r="N133" i="3"/>
  <c r="V133" i="3" s="1"/>
  <c r="N134" i="3"/>
  <c r="V134" i="3" s="1"/>
  <c r="N135" i="3"/>
  <c r="V135" i="3" s="1"/>
  <c r="N136" i="3"/>
  <c r="V136" i="3" s="1"/>
  <c r="N137" i="3"/>
  <c r="V137" i="3" s="1"/>
  <c r="Y128" i="3"/>
  <c r="Y129" i="3"/>
  <c r="Y130" i="3"/>
  <c r="Y131" i="3"/>
  <c r="Y132" i="3"/>
  <c r="Y133" i="3"/>
  <c r="Y134" i="3"/>
  <c r="Y135" i="3"/>
  <c r="Y136" i="3"/>
  <c r="Y137" i="3"/>
  <c r="AJ128" i="3"/>
  <c r="AJ129" i="3"/>
  <c r="AJ130" i="3"/>
  <c r="AJ131" i="3"/>
  <c r="AJ132" i="3"/>
  <c r="AJ133" i="3"/>
  <c r="AJ134" i="3"/>
  <c r="AJ135" i="3"/>
  <c r="AJ136" i="3"/>
  <c r="AJ137" i="3"/>
  <c r="AU128" i="3"/>
  <c r="AU129" i="3"/>
  <c r="AU130" i="3"/>
  <c r="AU131" i="3"/>
  <c r="AU132" i="3"/>
  <c r="AU133" i="3"/>
  <c r="AU134" i="3"/>
  <c r="AU135" i="3"/>
  <c r="AU136" i="3"/>
  <c r="AU137" i="3"/>
  <c r="BB128" i="3"/>
  <c r="BG128" i="3" s="1"/>
  <c r="BB129" i="3"/>
  <c r="BG129" i="3" s="1"/>
  <c r="BB130" i="3"/>
  <c r="BG130" i="3" s="1"/>
  <c r="BB131" i="3"/>
  <c r="BG131" i="3" s="1"/>
  <c r="BB132" i="3"/>
  <c r="BG132" i="3" s="1"/>
  <c r="BB133" i="3"/>
  <c r="BG133" i="3" s="1"/>
  <c r="BB134" i="3"/>
  <c r="BG134" i="3" s="1"/>
  <c r="BB135" i="3"/>
  <c r="BG135" i="3" s="1"/>
  <c r="BB136" i="3"/>
  <c r="BG136" i="3" s="1"/>
  <c r="BB137" i="3"/>
  <c r="BG137" i="3" s="1"/>
  <c r="BF134" i="3" l="1"/>
  <c r="BH134" i="3" s="1"/>
  <c r="BF128" i="3"/>
  <c r="BH128" i="3" s="1"/>
  <c r="BF129" i="3"/>
  <c r="BH129" i="3" s="1"/>
  <c r="BF135" i="3"/>
  <c r="BH135" i="3" s="1"/>
  <c r="BF133" i="3"/>
  <c r="BH133" i="3" s="1"/>
  <c r="BF132" i="3"/>
  <c r="BH132" i="3" s="1"/>
  <c r="BF137" i="3"/>
  <c r="BH137" i="3" s="1"/>
  <c r="BF131" i="3"/>
  <c r="BH131" i="3" s="1"/>
  <c r="BF136" i="3"/>
  <c r="BH136" i="3" s="1"/>
  <c r="BF130" i="3"/>
  <c r="BH130" i="3" s="1"/>
  <c r="AU75" i="3"/>
  <c r="AQ75" i="3"/>
  <c r="AJ75" i="3"/>
  <c r="AF75" i="3"/>
  <c r="Y75" i="3"/>
  <c r="N75" i="3"/>
  <c r="V75" i="3" s="1"/>
  <c r="AR75" i="3" l="1"/>
  <c r="AG75" i="3"/>
  <c r="BB104" i="3"/>
  <c r="BB105" i="3"/>
  <c r="AU105" i="3"/>
  <c r="AQ105" i="3"/>
  <c r="AJ105" i="3"/>
  <c r="AF105" i="3"/>
  <c r="BG105" i="3" s="1"/>
  <c r="Y105" i="3"/>
  <c r="N88" i="3"/>
  <c r="V88" i="3" s="1"/>
  <c r="N89" i="3"/>
  <c r="V89" i="3" s="1"/>
  <c r="N90" i="3"/>
  <c r="V90" i="3" s="1"/>
  <c r="N91" i="3"/>
  <c r="V91" i="3" s="1"/>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87" i="3"/>
  <c r="V87" i="3" s="1"/>
  <c r="Y92" i="3"/>
  <c r="Y88" i="3"/>
  <c r="Y89" i="3"/>
  <c r="Y90" i="3"/>
  <c r="Y91" i="3"/>
  <c r="Y93" i="3"/>
  <c r="Y94" i="3"/>
  <c r="Y95" i="3"/>
  <c r="Y96" i="3"/>
  <c r="Y97" i="3"/>
  <c r="Y98" i="3"/>
  <c r="Y99" i="3"/>
  <c r="Y100" i="3"/>
  <c r="Y101" i="3"/>
  <c r="Y102" i="3"/>
  <c r="Y103" i="3"/>
  <c r="Y104" i="3"/>
  <c r="Y87" i="3"/>
  <c r="AF88" i="3"/>
  <c r="AF89" i="3"/>
  <c r="AF90" i="3"/>
  <c r="AF91" i="3"/>
  <c r="AF92" i="3"/>
  <c r="AF93" i="3"/>
  <c r="AF94" i="3"/>
  <c r="AF95" i="3"/>
  <c r="AF96" i="3"/>
  <c r="AF97" i="3"/>
  <c r="AF98" i="3"/>
  <c r="AF99" i="3"/>
  <c r="AF100" i="3"/>
  <c r="AF101" i="3"/>
  <c r="AF102" i="3"/>
  <c r="AF103" i="3"/>
  <c r="AF104" i="3"/>
  <c r="AJ88" i="3"/>
  <c r="AJ89" i="3"/>
  <c r="AJ90" i="3"/>
  <c r="AJ91" i="3"/>
  <c r="AJ92" i="3"/>
  <c r="AJ93" i="3"/>
  <c r="AJ94" i="3"/>
  <c r="AJ95" i="3"/>
  <c r="AJ96" i="3"/>
  <c r="AJ97" i="3"/>
  <c r="AJ98" i="3"/>
  <c r="AJ99" i="3"/>
  <c r="AJ100" i="3"/>
  <c r="AJ101" i="3"/>
  <c r="AJ102" i="3"/>
  <c r="AJ103" i="3"/>
  <c r="AJ104" i="3"/>
  <c r="AQ88" i="3"/>
  <c r="AQ89" i="3"/>
  <c r="AR89" i="3" s="1"/>
  <c r="AQ90" i="3"/>
  <c r="AR90" i="3" s="1"/>
  <c r="AQ91" i="3"/>
  <c r="AQ92" i="3"/>
  <c r="AQ93" i="3"/>
  <c r="AR93" i="3" s="1"/>
  <c r="AQ94" i="3"/>
  <c r="AR94" i="3" s="1"/>
  <c r="AQ95" i="3"/>
  <c r="AQ96" i="3"/>
  <c r="AQ97" i="3"/>
  <c r="AQ98" i="3"/>
  <c r="AQ99" i="3"/>
  <c r="AQ100" i="3"/>
  <c r="AQ101" i="3"/>
  <c r="AR101" i="3" s="1"/>
  <c r="AQ102" i="3"/>
  <c r="AR102" i="3" s="1"/>
  <c r="AQ103" i="3"/>
  <c r="AQ104" i="3"/>
  <c r="BB89" i="3"/>
  <c r="AU89" i="3"/>
  <c r="AU88" i="3"/>
  <c r="AU90" i="3"/>
  <c r="AU91" i="3"/>
  <c r="AU92" i="3"/>
  <c r="AU93" i="3"/>
  <c r="AU94" i="3"/>
  <c r="AU95" i="3"/>
  <c r="AU96" i="3"/>
  <c r="AU97" i="3"/>
  <c r="AU98" i="3"/>
  <c r="AU99" i="3"/>
  <c r="AU100" i="3"/>
  <c r="AU101" i="3"/>
  <c r="AU102" i="3"/>
  <c r="AU103" i="3"/>
  <c r="AU104" i="3"/>
  <c r="AU87" i="3"/>
  <c r="BB88" i="3"/>
  <c r="BB90" i="3"/>
  <c r="BB91" i="3"/>
  <c r="BB92" i="3"/>
  <c r="BB93" i="3"/>
  <c r="BB94" i="3"/>
  <c r="BB95" i="3"/>
  <c r="BB96" i="3"/>
  <c r="BB97" i="3"/>
  <c r="BB98" i="3"/>
  <c r="BB99" i="3"/>
  <c r="BB100" i="3"/>
  <c r="BB101" i="3"/>
  <c r="BB102" i="3"/>
  <c r="BB103" i="3"/>
  <c r="BF75" i="3"/>
  <c r="BB67" i="3"/>
  <c r="BB68" i="3"/>
  <c r="BB69" i="3"/>
  <c r="BB70" i="3"/>
  <c r="BB71" i="3"/>
  <c r="BB72" i="3"/>
  <c r="BB73" i="3"/>
  <c r="BB74" i="3"/>
  <c r="BB75" i="3"/>
  <c r="BG75" i="3" s="1"/>
  <c r="BB76" i="3"/>
  <c r="BB77" i="3"/>
  <c r="BB78" i="3"/>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F67" i="3"/>
  <c r="AF68" i="3"/>
  <c r="AF69" i="3"/>
  <c r="AF70" i="3"/>
  <c r="AF71" i="3"/>
  <c r="AF72" i="3"/>
  <c r="AF73" i="3"/>
  <c r="AF74" i="3"/>
  <c r="AF76" i="3"/>
  <c r="AF77" i="3"/>
  <c r="AF78" i="3"/>
  <c r="AF66" i="3"/>
  <c r="Y68" i="3"/>
  <c r="Y69" i="3"/>
  <c r="Y70" i="3"/>
  <c r="Y71" i="3"/>
  <c r="Y72" i="3"/>
  <c r="Y73" i="3"/>
  <c r="Y74" i="3"/>
  <c r="Y76" i="3"/>
  <c r="Y77" i="3"/>
  <c r="Y78" i="3"/>
  <c r="Y67" i="3"/>
  <c r="Y66" i="3"/>
  <c r="N67" i="3"/>
  <c r="V67" i="3" s="1"/>
  <c r="N68" i="3"/>
  <c r="V68" i="3" s="1"/>
  <c r="N69" i="3"/>
  <c r="V69" i="3" s="1"/>
  <c r="N70" i="3"/>
  <c r="V70" i="3" s="1"/>
  <c r="N71" i="3"/>
  <c r="V71" i="3" s="1"/>
  <c r="N72" i="3"/>
  <c r="V72" i="3" s="1"/>
  <c r="N73" i="3"/>
  <c r="V73" i="3" s="1"/>
  <c r="N74" i="3"/>
  <c r="V74" i="3" s="1"/>
  <c r="N76" i="3"/>
  <c r="V76" i="3" s="1"/>
  <c r="N77" i="3"/>
  <c r="V77" i="3" s="1"/>
  <c r="N78" i="3"/>
  <c r="V78" i="3" s="1"/>
  <c r="N66" i="3"/>
  <c r="V66" i="3" s="1"/>
  <c r="BB42" i="3"/>
  <c r="BB43" i="3"/>
  <c r="BB44" i="3"/>
  <c r="BB45" i="3"/>
  <c r="BB46" i="3"/>
  <c r="BB47" i="3"/>
  <c r="BB48" i="3"/>
  <c r="BB49" i="3"/>
  <c r="BB50" i="3"/>
  <c r="BB51" i="3"/>
  <c r="BB52" i="3"/>
  <c r="BB53" i="3"/>
  <c r="BB54" i="3"/>
  <c r="BB55" i="3"/>
  <c r="BB56" i="3"/>
  <c r="BB57" i="3"/>
  <c r="BB41" i="3"/>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F45" i="3"/>
  <c r="AF46" i="3"/>
  <c r="AF47" i="3"/>
  <c r="AF48" i="3"/>
  <c r="AF49" i="3"/>
  <c r="AF50" i="3"/>
  <c r="BG50" i="3" s="1"/>
  <c r="AF51" i="3"/>
  <c r="AF52" i="3"/>
  <c r="AF53" i="3"/>
  <c r="AF54" i="3"/>
  <c r="AF55" i="3"/>
  <c r="AF56" i="3"/>
  <c r="AF57" i="3"/>
  <c r="AF41" i="3"/>
  <c r="Y42" i="3"/>
  <c r="Y43" i="3"/>
  <c r="Y44" i="3"/>
  <c r="Y45" i="3"/>
  <c r="Y46" i="3"/>
  <c r="Y47" i="3"/>
  <c r="Y48" i="3"/>
  <c r="Y49" i="3"/>
  <c r="Y50" i="3"/>
  <c r="Y51" i="3"/>
  <c r="Y52" i="3"/>
  <c r="Y53" i="3"/>
  <c r="Y54" i="3"/>
  <c r="Y55" i="3"/>
  <c r="Y56" i="3"/>
  <c r="Y57" i="3"/>
  <c r="Y41" i="3"/>
  <c r="N43" i="3"/>
  <c r="V43" i="3" s="1"/>
  <c r="N42" i="3"/>
  <c r="V42" i="3" s="1"/>
  <c r="N44" i="3"/>
  <c r="V44" i="3" s="1"/>
  <c r="N45" i="3"/>
  <c r="V45" i="3" s="1"/>
  <c r="N46" i="3"/>
  <c r="V46" i="3" s="1"/>
  <c r="N47" i="3"/>
  <c r="V47" i="3" s="1"/>
  <c r="N48" i="3"/>
  <c r="V48" i="3" s="1"/>
  <c r="N49" i="3"/>
  <c r="V49" i="3" s="1"/>
  <c r="N50" i="3"/>
  <c r="V50" i="3" s="1"/>
  <c r="N51" i="3"/>
  <c r="V51" i="3" s="1"/>
  <c r="N52" i="3"/>
  <c r="V52" i="3" s="1"/>
  <c r="N53" i="3"/>
  <c r="V53" i="3" s="1"/>
  <c r="N54" i="3"/>
  <c r="V54" i="3" s="1"/>
  <c r="N55" i="3"/>
  <c r="V55" i="3" s="1"/>
  <c r="N56" i="3"/>
  <c r="V56" i="3" s="1"/>
  <c r="N41" i="3"/>
  <c r="BG18" i="3"/>
  <c r="BG19" i="3"/>
  <c r="BG20" i="3"/>
  <c r="BG21" i="3"/>
  <c r="BG22" i="3"/>
  <c r="BG23" i="3"/>
  <c r="BG24" i="3"/>
  <c r="BG25" i="3"/>
  <c r="BG26" i="3"/>
  <c r="BG27" i="3"/>
  <c r="BG28" i="3"/>
  <c r="BG29" i="3"/>
  <c r="BG30" i="3"/>
  <c r="Y30" i="3"/>
  <c r="AG30" i="3" s="1"/>
  <c r="AJ30" i="3"/>
  <c r="AR30" i="3" s="1"/>
  <c r="AU16" i="3"/>
  <c r="AU17" i="3"/>
  <c r="AU18" i="3"/>
  <c r="BC18" i="3" s="1"/>
  <c r="AU19" i="3"/>
  <c r="BC19" i="3" s="1"/>
  <c r="AU20" i="3"/>
  <c r="BC20" i="3" s="1"/>
  <c r="AU21" i="3"/>
  <c r="BC21" i="3" s="1"/>
  <c r="AU22" i="3"/>
  <c r="BC22" i="3" s="1"/>
  <c r="AU23" i="3"/>
  <c r="BC23" i="3" s="1"/>
  <c r="AU24" i="3"/>
  <c r="BC24" i="3" s="1"/>
  <c r="AU25" i="3"/>
  <c r="BC25" i="3" s="1"/>
  <c r="AU26" i="3"/>
  <c r="BC26" i="3" s="1"/>
  <c r="AU27" i="3"/>
  <c r="BC27" i="3" s="1"/>
  <c r="AU28" i="3"/>
  <c r="BC28" i="3" s="1"/>
  <c r="AU29" i="3"/>
  <c r="BC29" i="3" s="1"/>
  <c r="AU30" i="3"/>
  <c r="BC30" i="3" s="1"/>
  <c r="AJ20" i="3"/>
  <c r="AR20" i="3" s="1"/>
  <c r="AJ22" i="3"/>
  <c r="AR22" i="3" s="1"/>
  <c r="AJ16" i="3"/>
  <c r="AJ17" i="3"/>
  <c r="AJ18" i="3"/>
  <c r="AR18" i="3" s="1"/>
  <c r="AJ19" i="3"/>
  <c r="AR19" i="3" s="1"/>
  <c r="AJ21" i="3"/>
  <c r="AR21" i="3" s="1"/>
  <c r="AJ23" i="3"/>
  <c r="AR23" i="3" s="1"/>
  <c r="AJ24" i="3"/>
  <c r="AR24" i="3" s="1"/>
  <c r="AJ25" i="3"/>
  <c r="AR25" i="3" s="1"/>
  <c r="AJ26" i="3"/>
  <c r="AR26" i="3" s="1"/>
  <c r="AJ27" i="3"/>
  <c r="AR27" i="3" s="1"/>
  <c r="AJ28" i="3"/>
  <c r="AR28" i="3" s="1"/>
  <c r="AJ29" i="3"/>
  <c r="AR29" i="3" s="1"/>
  <c r="AJ15" i="3"/>
  <c r="N17" i="3"/>
  <c r="N18" i="3"/>
  <c r="V18" i="3" s="1"/>
  <c r="N19" i="3"/>
  <c r="V19" i="3" s="1"/>
  <c r="N20" i="3"/>
  <c r="V20" i="3" s="1"/>
  <c r="N21" i="3"/>
  <c r="V21" i="3" s="1"/>
  <c r="N22" i="3"/>
  <c r="V22" i="3" s="1"/>
  <c r="V23" i="3"/>
  <c r="N24" i="3"/>
  <c r="V24" i="3" s="1"/>
  <c r="N25" i="3"/>
  <c r="N26" i="3"/>
  <c r="N27" i="3"/>
  <c r="N28" i="3"/>
  <c r="V28" i="3" s="1"/>
  <c r="N29" i="3"/>
  <c r="V29" i="3" s="1"/>
  <c r="N30" i="3"/>
  <c r="Y19" i="3"/>
  <c r="AG19" i="3" s="1"/>
  <c r="Y20" i="3"/>
  <c r="AG20" i="3" s="1"/>
  <c r="Y21" i="3"/>
  <c r="AG21" i="3" s="1"/>
  <c r="Y22" i="3"/>
  <c r="AG22" i="3" s="1"/>
  <c r="Y23" i="3"/>
  <c r="AG23" i="3" s="1"/>
  <c r="Y24" i="3"/>
  <c r="AG24" i="3" s="1"/>
  <c r="Y25" i="3"/>
  <c r="AG25" i="3" s="1"/>
  <c r="Y26" i="3"/>
  <c r="AG26" i="3" s="1"/>
  <c r="Y27" i="3"/>
  <c r="AG27" i="3" s="1"/>
  <c r="Y28" i="3"/>
  <c r="AG28" i="3" s="1"/>
  <c r="Y29" i="3"/>
  <c r="AG29" i="3" s="1"/>
  <c r="Y18" i="3"/>
  <c r="AG18" i="3" s="1"/>
  <c r="AG41" i="3" l="1"/>
  <c r="BC48" i="3"/>
  <c r="BG45" i="3"/>
  <c r="AG78" i="3"/>
  <c r="BG88" i="3"/>
  <c r="AG71" i="3"/>
  <c r="AG77" i="3"/>
  <c r="AG72" i="3"/>
  <c r="BC41" i="3"/>
  <c r="BC78" i="3"/>
  <c r="AG101" i="3"/>
  <c r="AG93" i="3"/>
  <c r="AG89" i="3"/>
  <c r="BF93" i="3"/>
  <c r="V41" i="3"/>
  <c r="BF96" i="3"/>
  <c r="AR105" i="3"/>
  <c r="AG97" i="3"/>
  <c r="BC73" i="3"/>
  <c r="BF100" i="3"/>
  <c r="BH100" i="3" s="1"/>
  <c r="BG104" i="3"/>
  <c r="BG56" i="3"/>
  <c r="AG48" i="3"/>
  <c r="AG44" i="3"/>
  <c r="BC53" i="3"/>
  <c r="BC49" i="3"/>
  <c r="AR100" i="3"/>
  <c r="AR96" i="3"/>
  <c r="AR92" i="3"/>
  <c r="AR68" i="3"/>
  <c r="BC68" i="3"/>
  <c r="AR73" i="3"/>
  <c r="BC90" i="3"/>
  <c r="AG105" i="3"/>
  <c r="BG49" i="3"/>
  <c r="BG43" i="3"/>
  <c r="AG67" i="3"/>
  <c r="BG71" i="3"/>
  <c r="AG52" i="3"/>
  <c r="BG46" i="3"/>
  <c r="AR69" i="3"/>
  <c r="BH75" i="3"/>
  <c r="BG97" i="3"/>
  <c r="BF97" i="3"/>
  <c r="AR97" i="3"/>
  <c r="AG90" i="3"/>
  <c r="BC55" i="3"/>
  <c r="BF68" i="3"/>
  <c r="BF45" i="3"/>
  <c r="BG55" i="3"/>
  <c r="BF89" i="3"/>
  <c r="BG54" i="3"/>
  <c r="AG53" i="3"/>
  <c r="BG47" i="3"/>
  <c r="BC45" i="3"/>
  <c r="AG70" i="3"/>
  <c r="BC77" i="3"/>
  <c r="BC104" i="3"/>
  <c r="AR104" i="3"/>
  <c r="AG104" i="3"/>
  <c r="BF27" i="3"/>
  <c r="AR67" i="3"/>
  <c r="AG95" i="3"/>
  <c r="BF18" i="3"/>
  <c r="BH18" i="3" s="1"/>
  <c r="BF51" i="3"/>
  <c r="BF42" i="3"/>
  <c r="BC52" i="3"/>
  <c r="BC44" i="3"/>
  <c r="BG48" i="3"/>
  <c r="AG73" i="3"/>
  <c r="AG69" i="3"/>
  <c r="AR72" i="3"/>
  <c r="BF71" i="3"/>
  <c r="BC100" i="3"/>
  <c r="AR103" i="3"/>
  <c r="AR99" i="3"/>
  <c r="AR95" i="3"/>
  <c r="AR91" i="3"/>
  <c r="BF104" i="3"/>
  <c r="AG91" i="3"/>
  <c r="BC51" i="3"/>
  <c r="BC47" i="3"/>
  <c r="BC43" i="3"/>
  <c r="BF78" i="3"/>
  <c r="BF69" i="3"/>
  <c r="BG77" i="3"/>
  <c r="BG72" i="3"/>
  <c r="BG68" i="3"/>
  <c r="AG68" i="3"/>
  <c r="AR66" i="3"/>
  <c r="BG70" i="3"/>
  <c r="BC69" i="3"/>
  <c r="BG90" i="3"/>
  <c r="BC103" i="3"/>
  <c r="BC95" i="3"/>
  <c r="BC91" i="3"/>
  <c r="BG67" i="3"/>
  <c r="AG99" i="3"/>
  <c r="AG42" i="3"/>
  <c r="BC54" i="3"/>
  <c r="BC50" i="3"/>
  <c r="BC46" i="3"/>
  <c r="BC42" i="3"/>
  <c r="AG66" i="3"/>
  <c r="AR78" i="3"/>
  <c r="BF72" i="3"/>
  <c r="BC76" i="3"/>
  <c r="BC97" i="3"/>
  <c r="BC93" i="3"/>
  <c r="BC102" i="3"/>
  <c r="BC94" i="3"/>
  <c r="AR88" i="3"/>
  <c r="BF53" i="3"/>
  <c r="BF105" i="3"/>
  <c r="BH105" i="3" s="1"/>
  <c r="AR98" i="3"/>
  <c r="BC98" i="3"/>
  <c r="BF92" i="3"/>
  <c r="BC89" i="3"/>
  <c r="BF88" i="3"/>
  <c r="AR74" i="3"/>
  <c r="AG96" i="3"/>
  <c r="BG96" i="3"/>
  <c r="AG88" i="3"/>
  <c r="BF19" i="3"/>
  <c r="BH19" i="3" s="1"/>
  <c r="BF54" i="3"/>
  <c r="BF50" i="3"/>
  <c r="BH50" i="3" s="1"/>
  <c r="BF43" i="3"/>
  <c r="AG56" i="3"/>
  <c r="BG44" i="3"/>
  <c r="V27" i="3"/>
  <c r="BG74" i="3"/>
  <c r="BF102" i="3"/>
  <c r="BF94" i="3"/>
  <c r="BG101" i="3"/>
  <c r="BG93" i="3"/>
  <c r="BF28" i="3"/>
  <c r="BF55" i="3"/>
  <c r="BF47" i="3"/>
  <c r="BF49" i="3"/>
  <c r="BH49" i="3" s="1"/>
  <c r="BF23" i="3"/>
  <c r="BH23" i="3" s="1"/>
  <c r="BF22" i="3"/>
  <c r="BH22" i="3" s="1"/>
  <c r="AG51" i="3"/>
  <c r="AG45" i="3"/>
  <c r="BC56" i="3"/>
  <c r="BC72" i="3"/>
  <c r="BH27" i="3"/>
  <c r="AG49" i="3"/>
  <c r="AG100" i="3"/>
  <c r="BG100" i="3"/>
  <c r="AG92" i="3"/>
  <c r="BG92" i="3"/>
  <c r="BF46" i="3"/>
  <c r="V30" i="3"/>
  <c r="BF30" i="3"/>
  <c r="BH30" i="3" s="1"/>
  <c r="V26" i="3"/>
  <c r="BF26" i="3"/>
  <c r="BH26" i="3" s="1"/>
  <c r="V25" i="3"/>
  <c r="BF25" i="3"/>
  <c r="BH25" i="3" s="1"/>
  <c r="BF21" i="3"/>
  <c r="BH21" i="3" s="1"/>
  <c r="BH28" i="3"/>
  <c r="BF56" i="3"/>
  <c r="BF52" i="3"/>
  <c r="BF48" i="3"/>
  <c r="BF44" i="3"/>
  <c r="BF66" i="3"/>
  <c r="BG78" i="3"/>
  <c r="BG73" i="3"/>
  <c r="BG69" i="3"/>
  <c r="BG76" i="3"/>
  <c r="BG89" i="3"/>
  <c r="BF24" i="3"/>
  <c r="BH24" i="3" s="1"/>
  <c r="BF20" i="3"/>
  <c r="BH20" i="3" s="1"/>
  <c r="AG55" i="3"/>
  <c r="AG47" i="3"/>
  <c r="AG43" i="3"/>
  <c r="BF73" i="3"/>
  <c r="BF67" i="3"/>
  <c r="BG102" i="3"/>
  <c r="BC101" i="3"/>
  <c r="BC88" i="3"/>
  <c r="AG102" i="3"/>
  <c r="AG98" i="3"/>
  <c r="AG94" i="3"/>
  <c r="AG54" i="3"/>
  <c r="AG50" i="3"/>
  <c r="AG46" i="3"/>
  <c r="AR76" i="3"/>
  <c r="AR71" i="3"/>
  <c r="BC96" i="3"/>
  <c r="BC92" i="3"/>
  <c r="BF76" i="3"/>
  <c r="BG98" i="3"/>
  <c r="BG94" i="3"/>
  <c r="BH94" i="3" s="1"/>
  <c r="BF77" i="3"/>
  <c r="AG76" i="3"/>
  <c r="BC75" i="3"/>
  <c r="BF74" i="3"/>
  <c r="AG74" i="3"/>
  <c r="BF70" i="3"/>
  <c r="BC67" i="3"/>
  <c r="BF29" i="3"/>
  <c r="BH29" i="3" s="1"/>
  <c r="BF103" i="3"/>
  <c r="BF98" i="3"/>
  <c r="BF90" i="3"/>
  <c r="AG103" i="3"/>
  <c r="BG103" i="3"/>
  <c r="BG91" i="3"/>
  <c r="BF91" i="3"/>
  <c r="BF95" i="3"/>
  <c r="BF99" i="3"/>
  <c r="BG95" i="3"/>
  <c r="BF101" i="3"/>
  <c r="BC99" i="3"/>
  <c r="BH88" i="3"/>
  <c r="BG99" i="3"/>
  <c r="BG106" i="3"/>
  <c r="BF106" i="3"/>
  <c r="BC106" i="3"/>
  <c r="AR106" i="3"/>
  <c r="AG106" i="3"/>
  <c r="BB87" i="3"/>
  <c r="BC87" i="3" s="1"/>
  <c r="AQ87" i="3"/>
  <c r="AJ87" i="3"/>
  <c r="BF87" i="3" s="1"/>
  <c r="AF87" i="3"/>
  <c r="AG87" i="3" s="1"/>
  <c r="BB66" i="3"/>
  <c r="BG66" i="3" s="1"/>
  <c r="BN66" i="3"/>
  <c r="BP66" i="3"/>
  <c r="BT66" i="3"/>
  <c r="G82" i="3"/>
  <c r="G108" i="3"/>
  <c r="N113" i="3"/>
  <c r="V113" i="3" s="1"/>
  <c r="Y113" i="3"/>
  <c r="AF113" i="3"/>
  <c r="AJ113" i="3"/>
  <c r="AQ113" i="3"/>
  <c r="AU113" i="3"/>
  <c r="BB113" i="3"/>
  <c r="N114" i="3"/>
  <c r="U114" i="3"/>
  <c r="Y114" i="3"/>
  <c r="AF114" i="3"/>
  <c r="AJ114" i="3"/>
  <c r="AQ114" i="3"/>
  <c r="AU114" i="3"/>
  <c r="BB114" i="3"/>
  <c r="N115" i="3"/>
  <c r="U115" i="3"/>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J118" i="3"/>
  <c r="AQ118" i="3"/>
  <c r="AU118" i="3"/>
  <c r="BB118" i="3"/>
  <c r="V119" i="3"/>
  <c r="AG119" i="3"/>
  <c r="AR119" i="3"/>
  <c r="BC119" i="3"/>
  <c r="BF119" i="3"/>
  <c r="BG119" i="3"/>
  <c r="G122" i="3"/>
  <c r="N127" i="3"/>
  <c r="U127" i="3"/>
  <c r="Y127" i="3"/>
  <c r="AF127" i="3"/>
  <c r="AJ127" i="3"/>
  <c r="AQ127" i="3"/>
  <c r="AU127" i="3"/>
  <c r="BB127" i="3"/>
  <c r="N138" i="3"/>
  <c r="V138" i="3" s="1"/>
  <c r="Y138" i="3"/>
  <c r="AF138" i="3"/>
  <c r="AJ138" i="3"/>
  <c r="AQ138" i="3"/>
  <c r="AU138" i="3"/>
  <c r="BB138" i="3"/>
  <c r="N139" i="3"/>
  <c r="V139" i="3" s="1"/>
  <c r="Y139" i="3"/>
  <c r="AF139" i="3"/>
  <c r="AJ139" i="3"/>
  <c r="AQ139" i="3"/>
  <c r="AU139" i="3"/>
  <c r="BB139" i="3"/>
  <c r="N140" i="3"/>
  <c r="V140" i="3" s="1"/>
  <c r="Y140" i="3"/>
  <c r="AF140" i="3"/>
  <c r="AJ140" i="3"/>
  <c r="AQ140" i="3"/>
  <c r="AU140" i="3"/>
  <c r="BB140" i="3"/>
  <c r="N141" i="3"/>
  <c r="V141" i="3" s="1"/>
  <c r="Y141" i="3"/>
  <c r="AF141" i="3"/>
  <c r="AJ141" i="3"/>
  <c r="AQ141" i="3"/>
  <c r="AR141" i="3" s="1"/>
  <c r="AU141" i="3"/>
  <c r="BB141" i="3"/>
  <c r="AG142" i="3"/>
  <c r="AR142" i="3"/>
  <c r="BC142" i="3"/>
  <c r="BF142" i="3"/>
  <c r="BG142" i="3"/>
  <c r="G61" i="3"/>
  <c r="BH96" i="3" l="1"/>
  <c r="BH45" i="3"/>
  <c r="BH98" i="3"/>
  <c r="BG113" i="3"/>
  <c r="BH47" i="3"/>
  <c r="U7" i="3"/>
  <c r="E4" i="5" s="1"/>
  <c r="BH69" i="3"/>
  <c r="BH56" i="3"/>
  <c r="BC139" i="3"/>
  <c r="BH93" i="3"/>
  <c r="BH104" i="3"/>
  <c r="BH78" i="3"/>
  <c r="BH76" i="3"/>
  <c r="BH43" i="3"/>
  <c r="BH54" i="3"/>
  <c r="BH97" i="3"/>
  <c r="AG117" i="3"/>
  <c r="AG116" i="3"/>
  <c r="BH101" i="3"/>
  <c r="BH67" i="3"/>
  <c r="BH89" i="3"/>
  <c r="BH48" i="3"/>
  <c r="BH46" i="3"/>
  <c r="BH71" i="3"/>
  <c r="BH103" i="3"/>
  <c r="AG118" i="3"/>
  <c r="BH90" i="3"/>
  <c r="BH70" i="3"/>
  <c r="BH77" i="3"/>
  <c r="BH68" i="3"/>
  <c r="BH55" i="3"/>
  <c r="BH142" i="3"/>
  <c r="BC127" i="3"/>
  <c r="BH73" i="3"/>
  <c r="BH102" i="3"/>
  <c r="BH72" i="3"/>
  <c r="BH92" i="3"/>
  <c r="BG138" i="3"/>
  <c r="AR138" i="3"/>
  <c r="AR127" i="3"/>
  <c r="V127" i="3"/>
  <c r="BH66" i="3"/>
  <c r="AR87" i="3"/>
  <c r="BH106" i="3"/>
  <c r="BH91" i="3"/>
  <c r="BH44" i="3"/>
  <c r="BC115" i="3"/>
  <c r="AG139" i="3"/>
  <c r="AR118" i="3"/>
  <c r="BG118" i="3"/>
  <c r="V117" i="3"/>
  <c r="AR116" i="3"/>
  <c r="V115" i="3"/>
  <c r="AR114" i="3"/>
  <c r="V114" i="3"/>
  <c r="BH95" i="3"/>
  <c r="BH74" i="3"/>
  <c r="BC113" i="3"/>
  <c r="BH99" i="3"/>
  <c r="V116" i="3"/>
  <c r="BF141" i="3"/>
  <c r="BC141" i="3"/>
  <c r="AR140" i="3"/>
  <c r="BG115" i="3"/>
  <c r="AG114" i="3"/>
  <c r="BG87" i="3"/>
  <c r="BH87" i="3" s="1"/>
  <c r="BC138" i="3"/>
  <c r="BF117" i="3"/>
  <c r="BH119" i="3"/>
  <c r="AR117" i="3"/>
  <c r="BF115" i="3"/>
  <c r="BG114" i="3"/>
  <c r="BF114" i="3"/>
  <c r="BF113" i="3"/>
  <c r="AR139" i="3"/>
  <c r="AG138" i="3"/>
  <c r="BC117" i="3"/>
  <c r="AG140" i="3"/>
  <c r="V118" i="3"/>
  <c r="AG115" i="3"/>
  <c r="BC114" i="3"/>
  <c r="BG140" i="3"/>
  <c r="BG116" i="3"/>
  <c r="BC140" i="3"/>
  <c r="BF140" i="3"/>
  <c r="BF139" i="3"/>
  <c r="BF138" i="3"/>
  <c r="AG127" i="3"/>
  <c r="BC116" i="3"/>
  <c r="BF116" i="3"/>
  <c r="AR113" i="3"/>
  <c r="BC66" i="3"/>
  <c r="BG139" i="3"/>
  <c r="BF127" i="3"/>
  <c r="BG117" i="3"/>
  <c r="AG141" i="3"/>
  <c r="BC118" i="3"/>
  <c r="BF118" i="3"/>
  <c r="AR115" i="3"/>
  <c r="AG113" i="3"/>
  <c r="BG141" i="3"/>
  <c r="BG127" i="3"/>
  <c r="BQ66" i="3"/>
  <c r="BR66" i="3" s="1"/>
  <c r="BV66" i="3"/>
  <c r="BH138" i="3" l="1"/>
  <c r="BH114" i="3"/>
  <c r="BH140" i="3"/>
  <c r="BH115" i="3"/>
  <c r="BH118" i="3"/>
  <c r="BH113" i="3"/>
  <c r="BH141" i="3"/>
  <c r="BH117" i="3"/>
  <c r="BH116" i="3"/>
  <c r="BH127" i="3"/>
  <c r="BH139" i="3"/>
  <c r="BW66" i="3"/>
  <c r="BX66" i="3" s="1"/>
  <c r="BY66" i="3"/>
  <c r="BZ66" i="3" s="1"/>
  <c r="BV142" i="3" l="1"/>
  <c r="BW142" i="3" s="1"/>
  <c r="BT142" i="3"/>
  <c r="BP142" i="3"/>
  <c r="BQ142" i="3" s="1"/>
  <c r="BR142" i="3" s="1"/>
  <c r="BN142" i="3"/>
  <c r="BZ142" i="3"/>
  <c r="BP141" i="3"/>
  <c r="BT141" i="3"/>
  <c r="BV141" i="3"/>
  <c r="BP140" i="3"/>
  <c r="BT140" i="3"/>
  <c r="BV140" i="3"/>
  <c r="BP139" i="3"/>
  <c r="BT139" i="3"/>
  <c r="BV139" i="3"/>
  <c r="BP138" i="3"/>
  <c r="BV138" i="3"/>
  <c r="BP127" i="3"/>
  <c r="BT127" i="3"/>
  <c r="BN127" i="3"/>
  <c r="B124" i="3"/>
  <c r="BS122" i="3"/>
  <c r="BS108" i="3" s="1"/>
  <c r="BM122" i="3"/>
  <c r="BM108" i="3" s="1"/>
  <c r="BV119" i="3"/>
  <c r="BW119" i="3" s="1"/>
  <c r="BT119" i="3"/>
  <c r="BP119" i="3"/>
  <c r="BQ119" i="3" s="1"/>
  <c r="BR119" i="3" s="1"/>
  <c r="BN119" i="3"/>
  <c r="BZ119" i="3"/>
  <c r="BP118" i="3"/>
  <c r="BT118" i="3"/>
  <c r="BV118" i="3"/>
  <c r="BW118" i="3" s="1"/>
  <c r="BP117" i="3"/>
  <c r="BT117" i="3"/>
  <c r="BV117" i="3"/>
  <c r="BP116" i="3"/>
  <c r="BT116" i="3"/>
  <c r="BV116" i="3"/>
  <c r="BN116" i="3"/>
  <c r="BP115" i="3"/>
  <c r="BT115" i="3"/>
  <c r="BV115" i="3"/>
  <c r="BP114" i="3"/>
  <c r="BV114" i="3"/>
  <c r="BT113" i="3"/>
  <c r="BP113" i="3"/>
  <c r="BV113" i="3"/>
  <c r="BN113" i="3"/>
  <c r="B110" i="3"/>
  <c r="BV105" i="3"/>
  <c r="BW105" i="3" s="1"/>
  <c r="BT105" i="3"/>
  <c r="BP105" i="3"/>
  <c r="BQ105" i="3" s="1"/>
  <c r="BR105" i="3" s="1"/>
  <c r="BN105" i="3"/>
  <c r="BZ105" i="3"/>
  <c r="BP104" i="3"/>
  <c r="BT104" i="3"/>
  <c r="BV104" i="3"/>
  <c r="BP103" i="3"/>
  <c r="BT103" i="3"/>
  <c r="BV103" i="3"/>
  <c r="BN103" i="3"/>
  <c r="BP102" i="3"/>
  <c r="BT102" i="3"/>
  <c r="BV102" i="3"/>
  <c r="BP101" i="3"/>
  <c r="BT101" i="3"/>
  <c r="BV101" i="3"/>
  <c r="BN101" i="3"/>
  <c r="BP100" i="3"/>
  <c r="BT100" i="3"/>
  <c r="BV100" i="3"/>
  <c r="BP87" i="3"/>
  <c r="BT87" i="3"/>
  <c r="BV87" i="3"/>
  <c r="BN87" i="3"/>
  <c r="B84" i="3"/>
  <c r="BS82" i="3"/>
  <c r="BM82" i="3"/>
  <c r="BQ101" i="3" l="1"/>
  <c r="BR101" i="3" s="1"/>
  <c r="BQ103" i="3"/>
  <c r="BR103" i="3" s="1"/>
  <c r="BQ115" i="3"/>
  <c r="BR115" i="3" s="1"/>
  <c r="BQ117" i="3"/>
  <c r="BR117" i="3" s="1"/>
  <c r="BW140" i="3"/>
  <c r="BW141" i="3"/>
  <c r="BW87" i="3"/>
  <c r="BX87" i="3" s="1"/>
  <c r="BW139" i="3"/>
  <c r="BT138" i="3"/>
  <c r="BQ100" i="3"/>
  <c r="BR100" i="3" s="1"/>
  <c r="BQ116" i="3"/>
  <c r="BR116" i="3" s="1"/>
  <c r="BQ102" i="3"/>
  <c r="BR102" i="3" s="1"/>
  <c r="BN118" i="3"/>
  <c r="BN115" i="3"/>
  <c r="BV127" i="3"/>
  <c r="BW127" i="3" s="1"/>
  <c r="BX127" i="3" s="1"/>
  <c r="BN114" i="3"/>
  <c r="BQ104" i="3"/>
  <c r="BR104" i="3" s="1"/>
  <c r="BQ114" i="3"/>
  <c r="BR114" i="3" s="1"/>
  <c r="BN117" i="3"/>
  <c r="BN138" i="3"/>
  <c r="BN139" i="3"/>
  <c r="BN140" i="3"/>
  <c r="BN141" i="3"/>
  <c r="BW138" i="3"/>
  <c r="BY138" i="3"/>
  <c r="BY139" i="3"/>
  <c r="BY140" i="3"/>
  <c r="BY141" i="3"/>
  <c r="BQ127" i="3"/>
  <c r="BR127" i="3" s="1"/>
  <c r="BP122" i="3"/>
  <c r="BP108" i="3" s="1"/>
  <c r="BQ138" i="3"/>
  <c r="BR138" i="3" s="1"/>
  <c r="BQ139" i="3"/>
  <c r="BR139" i="3" s="1"/>
  <c r="BQ140" i="3"/>
  <c r="BR140" i="3" s="1"/>
  <c r="BQ141" i="3"/>
  <c r="BR141" i="3" s="1"/>
  <c r="BW117" i="3"/>
  <c r="BY117" i="3"/>
  <c r="BW116" i="3"/>
  <c r="BY116" i="3"/>
  <c r="BZ116" i="3" s="1"/>
  <c r="BW113" i="3"/>
  <c r="BX113" i="3" s="1"/>
  <c r="BY113" i="3"/>
  <c r="BW115" i="3"/>
  <c r="BY115" i="3"/>
  <c r="BZ115" i="3" s="1"/>
  <c r="BY118" i="3"/>
  <c r="BZ118" i="3" s="1"/>
  <c r="BW114" i="3"/>
  <c r="BY114" i="3"/>
  <c r="BT114" i="3"/>
  <c r="BQ113" i="3"/>
  <c r="BR113" i="3" s="1"/>
  <c r="BQ118" i="3"/>
  <c r="BR118" i="3" s="1"/>
  <c r="BY87" i="3"/>
  <c r="BN102" i="3"/>
  <c r="BN100" i="3"/>
  <c r="BN104" i="3"/>
  <c r="BP82" i="3"/>
  <c r="BY103" i="3"/>
  <c r="BW103" i="3"/>
  <c r="BY100" i="3"/>
  <c r="BZ100" i="3" s="1"/>
  <c r="BW100" i="3"/>
  <c r="BV82" i="3"/>
  <c r="BY104" i="3"/>
  <c r="BW104" i="3"/>
  <c r="BY101" i="3"/>
  <c r="BW101" i="3"/>
  <c r="BY102" i="3"/>
  <c r="BW102" i="3"/>
  <c r="BQ87" i="3"/>
  <c r="BR87" i="3" s="1"/>
  <c r="BZ114" i="3" l="1"/>
  <c r="BV122" i="3"/>
  <c r="BV108" i="3" s="1"/>
  <c r="BZ103" i="3"/>
  <c r="BZ101" i="3"/>
  <c r="BZ117" i="3"/>
  <c r="BZ104" i="3"/>
  <c r="BZ139" i="3"/>
  <c r="BY127" i="3"/>
  <c r="BZ127" i="3" s="1"/>
  <c r="BZ141" i="3"/>
  <c r="BZ138" i="3"/>
  <c r="BZ140" i="3"/>
  <c r="BZ113" i="3"/>
  <c r="BZ102" i="3"/>
  <c r="BY82" i="3"/>
  <c r="BZ87" i="3"/>
  <c r="BY122" i="3" l="1"/>
  <c r="BY108" i="3" s="1"/>
  <c r="B63" i="3" l="1"/>
  <c r="BS61" i="3"/>
  <c r="BM61" i="3"/>
  <c r="BV58" i="3"/>
  <c r="BW58" i="3" s="1"/>
  <c r="BT58" i="3"/>
  <c r="BP58" i="3"/>
  <c r="BQ58" i="3" s="1"/>
  <c r="BR58" i="3" s="1"/>
  <c r="BN58" i="3"/>
  <c r="BG58" i="3"/>
  <c r="BZ58" i="3"/>
  <c r="BC58" i="3"/>
  <c r="AR58" i="3"/>
  <c r="AG58" i="3"/>
  <c r="BP57" i="3"/>
  <c r="AU57" i="3"/>
  <c r="BC57" i="3" s="1"/>
  <c r="AQ57" i="3"/>
  <c r="BG57" i="3" s="1"/>
  <c r="AJ57" i="3"/>
  <c r="N57" i="3"/>
  <c r="BP53" i="3"/>
  <c r="AQ53" i="3"/>
  <c r="AR53" i="3" s="1"/>
  <c r="BT53" i="3"/>
  <c r="BN53" i="3"/>
  <c r="BP52" i="3"/>
  <c r="AQ52" i="3"/>
  <c r="AR52" i="3" s="1"/>
  <c r="BT52" i="3"/>
  <c r="BN52" i="3"/>
  <c r="BT51" i="3"/>
  <c r="BP51" i="3"/>
  <c r="AQ51" i="3"/>
  <c r="AR51" i="3" s="1"/>
  <c r="BN51" i="3"/>
  <c r="BP42" i="3"/>
  <c r="AQ42" i="3"/>
  <c r="BT42" i="3"/>
  <c r="BN42" i="3"/>
  <c r="BP41" i="3"/>
  <c r="AQ41" i="3"/>
  <c r="BT41" i="3"/>
  <c r="BV41" i="3"/>
  <c r="BN41" i="3"/>
  <c r="B38" i="3"/>
  <c r="BS36" i="3"/>
  <c r="BM36" i="3"/>
  <c r="G36" i="3"/>
  <c r="G10" i="3"/>
  <c r="AR41" i="3" l="1"/>
  <c r="BG41" i="3"/>
  <c r="AR42" i="3"/>
  <c r="BG42" i="3"/>
  <c r="BH42" i="3" s="1"/>
  <c r="BT57" i="3"/>
  <c r="AJ7" i="3"/>
  <c r="G3" i="5" s="1"/>
  <c r="V57" i="3"/>
  <c r="BG53" i="3"/>
  <c r="BH53" i="3" s="1"/>
  <c r="BN57" i="3"/>
  <c r="BF57" i="3"/>
  <c r="BH57" i="3" s="1"/>
  <c r="BG51" i="3"/>
  <c r="BH51" i="3" s="1"/>
  <c r="BG52" i="3"/>
  <c r="BH52" i="3" s="1"/>
  <c r="BQ51" i="3"/>
  <c r="BR51" i="3" s="1"/>
  <c r="BW41" i="3"/>
  <c r="BX41" i="3" s="1"/>
  <c r="AR57" i="3"/>
  <c r="BH58" i="3"/>
  <c r="BQ52" i="3"/>
  <c r="BR52" i="3" s="1"/>
  <c r="BQ57" i="3"/>
  <c r="BR57" i="3" s="1"/>
  <c r="BQ42" i="3"/>
  <c r="BR42" i="3" s="1"/>
  <c r="BQ53" i="3"/>
  <c r="BR53" i="3" s="1"/>
  <c r="BP61" i="3"/>
  <c r="B109" i="3"/>
  <c r="B123" i="3"/>
  <c r="BY41" i="3"/>
  <c r="B37" i="3"/>
  <c r="B83" i="3"/>
  <c r="B62" i="3"/>
  <c r="BQ41" i="3"/>
  <c r="BR41" i="3" s="1"/>
  <c r="BV42" i="3"/>
  <c r="BV51" i="3"/>
  <c r="BV52" i="3"/>
  <c r="BV53" i="3"/>
  <c r="BV57" i="3"/>
  <c r="BF41" i="3"/>
  <c r="BP36" i="3"/>
  <c r="AG57" i="3"/>
  <c r="BV33" i="3"/>
  <c r="BW33" i="3" s="1"/>
  <c r="BT33" i="3"/>
  <c r="BP33" i="3"/>
  <c r="BQ33" i="3" s="1"/>
  <c r="BR33" i="3" s="1"/>
  <c r="BN33" i="3"/>
  <c r="BG33" i="3"/>
  <c r="BF33" i="3"/>
  <c r="BZ33" i="3" s="1"/>
  <c r="BC33" i="3"/>
  <c r="AR33" i="3"/>
  <c r="AG33" i="3"/>
  <c r="V33" i="3"/>
  <c r="BP26" i="3"/>
  <c r="BV26" i="3"/>
  <c r="BP23" i="3"/>
  <c r="BT23" i="3"/>
  <c r="BV23" i="3"/>
  <c r="BP17" i="3"/>
  <c r="BT17" i="3"/>
  <c r="Y17" i="3"/>
  <c r="BV17" i="3" s="1"/>
  <c r="BP16" i="3"/>
  <c r="BT16" i="3"/>
  <c r="Y16" i="3"/>
  <c r="BV16" i="3" s="1"/>
  <c r="BP15" i="3"/>
  <c r="AU15" i="3"/>
  <c r="AU7" i="3" s="1"/>
  <c r="H3" i="5" s="1"/>
  <c r="Y15" i="3"/>
  <c r="N15" i="3"/>
  <c r="N7" i="3" s="1"/>
  <c r="E3" i="5" s="1"/>
  <c r="E10" i="5" s="1"/>
  <c r="B12" i="3"/>
  <c r="B11" i="3"/>
  <c r="BS10" i="3"/>
  <c r="G5" i="5" s="1"/>
  <c r="BM10" i="3"/>
  <c r="E5" i="5" s="1"/>
  <c r="Y7" i="3" l="1"/>
  <c r="F3" i="5" s="1"/>
  <c r="BH41" i="3"/>
  <c r="AQ7" i="3"/>
  <c r="G4" i="5" s="1"/>
  <c r="BW16" i="3"/>
  <c r="BB7" i="3"/>
  <c r="H4" i="5" s="1"/>
  <c r="BC17" i="3"/>
  <c r="AR16" i="3"/>
  <c r="BW17" i="3"/>
  <c r="BV61" i="3"/>
  <c r="AF7" i="3"/>
  <c r="F4" i="5" s="1"/>
  <c r="BQ26" i="3"/>
  <c r="BR26" i="3" s="1"/>
  <c r="BW26" i="3"/>
  <c r="BQ17" i="3"/>
  <c r="BF16" i="3"/>
  <c r="BQ16" i="3"/>
  <c r="AR15" i="3"/>
  <c r="BV15" i="3"/>
  <c r="BV10" i="3" s="1"/>
  <c r="H5" i="5" s="1"/>
  <c r="BT15" i="3"/>
  <c r="AG15" i="3"/>
  <c r="AG16" i="3"/>
  <c r="BC16" i="3"/>
  <c r="BW23" i="3"/>
  <c r="BF15" i="3"/>
  <c r="BN15" i="3"/>
  <c r="BP10" i="3"/>
  <c r="F5" i="5" s="1"/>
  <c r="AR17" i="3"/>
  <c r="BQ15" i="3"/>
  <c r="AG17" i="3"/>
  <c r="BF17" i="3"/>
  <c r="BQ23" i="3"/>
  <c r="BR23" i="3" s="1"/>
  <c r="BY61" i="3"/>
  <c r="BY57" i="3"/>
  <c r="BZ57" i="3" s="1"/>
  <c r="BW57" i="3"/>
  <c r="BY42" i="3"/>
  <c r="BW42" i="3"/>
  <c r="BV36" i="3"/>
  <c r="BZ41" i="3"/>
  <c r="BY53" i="3"/>
  <c r="BZ53" i="3" s="1"/>
  <c r="BW53" i="3"/>
  <c r="BY51" i="3"/>
  <c r="BZ51" i="3" s="1"/>
  <c r="BW51" i="3"/>
  <c r="BY52" i="3"/>
  <c r="BZ52" i="3" s="1"/>
  <c r="BW52" i="3"/>
  <c r="BC15" i="3"/>
  <c r="BY16" i="3"/>
  <c r="BY17" i="3"/>
  <c r="BY23" i="3"/>
  <c r="BY26" i="3"/>
  <c r="BH33" i="3"/>
  <c r="BN16" i="3"/>
  <c r="BN17" i="3"/>
  <c r="BN23" i="3"/>
  <c r="BN26" i="3"/>
  <c r="BT26" i="3"/>
  <c r="BF7" i="3" l="1"/>
  <c r="I3" i="5" s="1"/>
  <c r="E8" i="5" s="1"/>
  <c r="BZ26" i="3"/>
  <c r="BZ23" i="3"/>
  <c r="BZ16" i="3"/>
  <c r="BW15" i="3"/>
  <c r="BX15" i="3" s="1"/>
  <c r="BY15" i="3"/>
  <c r="BZ15" i="3" s="1"/>
  <c r="BZ17" i="3"/>
  <c r="BZ42" i="3"/>
  <c r="BY36" i="3"/>
  <c r="F8" i="5" l="1"/>
  <c r="I7" i="5"/>
  <c r="G8" i="5"/>
  <c r="E7" i="5"/>
  <c r="H8" i="5"/>
  <c r="G7" i="5"/>
  <c r="BY10" i="3"/>
  <c r="I5" i="5" s="1"/>
  <c r="H9" i="5" s="1"/>
  <c r="H7" i="5"/>
  <c r="F7" i="5"/>
  <c r="F9" i="5" l="1"/>
  <c r="G9" i="5"/>
  <c r="E9" i="5"/>
  <c r="I9" i="5"/>
  <c r="BR16" i="3" l="1"/>
  <c r="BR15" i="3"/>
  <c r="BR17" i="3"/>
  <c r="BG17" i="3"/>
  <c r="V17" i="3"/>
  <c r="BH15" i="3"/>
  <c r="V16" i="3"/>
  <c r="BH16" i="3"/>
  <c r="V15" i="3"/>
  <c r="BH17" i="3" l="1"/>
  <c r="BG7" i="3"/>
  <c r="I4" i="5" s="1"/>
  <c r="I8" i="5" s="1"/>
</calcChain>
</file>

<file path=xl/comments1.xml><?xml version="1.0" encoding="utf-8"?>
<comments xmlns="http://schemas.openxmlformats.org/spreadsheetml/2006/main">
  <authors>
    <author>Familia</author>
    <author>User</author>
    <author>familia sandovalgom</author>
    <author>Carlos Hernando Sandoval Mora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text>
        <r>
          <rPr>
            <b/>
            <sz val="9"/>
            <color indexed="81"/>
            <rFont val="Tahoma"/>
            <family val="2"/>
          </rPr>
          <t>User:</t>
        </r>
        <r>
          <rPr>
            <sz val="9"/>
            <color indexed="81"/>
            <rFont val="Tahoma"/>
            <family val="2"/>
          </rPr>
          <t xml:space="preserve">
Angelica
</t>
        </r>
      </text>
    </comment>
    <comment ref="G24" authorId="1" shapeId="0">
      <text>
        <r>
          <rPr>
            <b/>
            <sz val="9"/>
            <color indexed="81"/>
            <rFont val="Tahoma"/>
            <family val="2"/>
          </rPr>
          <t>User:</t>
        </r>
        <r>
          <rPr>
            <sz val="9"/>
            <color indexed="81"/>
            <rFont val="Tahoma"/>
            <family val="2"/>
          </rPr>
          <t xml:space="preserve">
hay dos capacitaciones?
</t>
        </r>
      </text>
    </comment>
    <comment ref="H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4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4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5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6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D6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V6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76" authorId="3" shapeId="0">
      <text>
        <r>
          <rPr>
            <b/>
            <sz val="9"/>
            <color indexed="81"/>
            <rFont val="Tahoma"/>
            <charset val="1"/>
          </rPr>
          <t>Carlos Hernando Sandoval Mora:</t>
        </r>
        <r>
          <rPr>
            <sz val="9"/>
            <color indexed="81"/>
            <rFont val="Tahoma"/>
            <charset val="1"/>
          </rPr>
          <t xml:space="preserve">
Modificación aprobada con memorando  20215000084553
Fecha: 27-05-2021</t>
        </r>
      </text>
    </comment>
    <comment ref="AD76" authorId="3" shapeId="0">
      <text>
        <r>
          <rPr>
            <b/>
            <sz val="9"/>
            <color indexed="81"/>
            <rFont val="Tahoma"/>
            <charset val="1"/>
          </rPr>
          <t>Carlos Hernando Sandoval Mora:</t>
        </r>
        <r>
          <rPr>
            <sz val="9"/>
            <color indexed="81"/>
            <rFont val="Tahoma"/>
            <charset val="1"/>
          </rPr>
          <t xml:space="preserve">
Modificación aprobada con memorando  20215000084553
Fecha: 27-05-2021</t>
        </r>
      </text>
    </comment>
    <comment ref="M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K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X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78" authorId="3" shapeId="0">
      <text>
        <r>
          <rPr>
            <b/>
            <sz val="9"/>
            <color indexed="81"/>
            <rFont val="Tahoma"/>
            <charset val="1"/>
          </rPr>
          <t>Carlos Hernando Sandoval Mora:</t>
        </r>
        <r>
          <rPr>
            <sz val="9"/>
            <color indexed="81"/>
            <rFont val="Tahoma"/>
            <charset val="1"/>
          </rPr>
          <t xml:space="preserve">
Modificación aprobada con memorando  20215000084553
Fecha: 27-05-2021</t>
        </r>
      </text>
    </comment>
    <comment ref="AX78" authorId="3" shapeId="0">
      <text>
        <r>
          <rPr>
            <b/>
            <sz val="9"/>
            <color indexed="81"/>
            <rFont val="Tahoma"/>
            <charset val="1"/>
          </rPr>
          <t>Carlos Hernando Sandoval Mora:</t>
        </r>
        <r>
          <rPr>
            <sz val="9"/>
            <color indexed="81"/>
            <rFont val="Tahoma"/>
            <charset val="1"/>
          </rPr>
          <t xml:space="preserve">
Modificación aprobada con memorando  20215000084553
Fecha: 27-05-2021</t>
        </r>
      </text>
    </comment>
    <comment ref="H8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96"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96"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M9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101"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1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135"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Z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C144" authorId="4"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<sst xmlns="http://schemas.openxmlformats.org/spreadsheetml/2006/main" count="1603" uniqueCount="481">
  <si>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</si>
  <si>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</si>
  <si>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</si>
  <si>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</si>
  <si>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</si>
  <si>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</si>
  <si>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</si>
  <si>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</si>
  <si>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</si>
  <si>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</si>
  <si>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</si>
  <si>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</si>
  <si>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</si>
  <si>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</si>
  <si>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</si>
  <si>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</si>
  <si>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</si>
  <si>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</si>
  <si>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</si>
  <si>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</si>
  <si>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</si>
  <si>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</si>
  <si>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</si>
  <si>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</si>
  <si>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</si>
  <si>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</si>
  <si>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</si>
  <si>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</si>
  <si>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</si>
  <si>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</si>
  <si>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</si>
  <si>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</si>
  <si>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</si>
  <si>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</si>
  <si>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</si>
  <si>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</si>
  <si>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</si>
  <si>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</si>
  <si>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</si>
  <si>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</si>
  <si>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</si>
  <si>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</si>
  <si>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</si>
  <si>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</si>
  <si>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</si>
  <si>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</si>
  <si>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</si>
  <si>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</si>
  <si>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</si>
  <si>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</si>
  <si>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</si>
  <si>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</si>
  <si>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</si>
  <si>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</si>
  <si>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</si>
  <si>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</si>
  <si>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</si>
  <si>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</si>
  <si>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</si>
  <si>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</si>
  <si>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</si>
  <si>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</si>
  <si>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</si>
  <si>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</si>
  <si>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</si>
  <si>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</si>
  <si>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</si>
  <si>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</si>
  <si>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</si>
  <si>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</si>
  <si>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</si>
  <si>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</si>
  <si>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</si>
  <si>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</si>
  <si>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</si>
  <si>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</si>
  <si>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</si>
  <si>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</si>
  <si>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</si>
  <si>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</si>
  <si>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</si>
  <si>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</si>
  <si>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</si>
  <si>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</si>
  <si>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</si>
  <si>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</si>
  <si>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</si>
  <si>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</si>
  <si>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</si>
  <si>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</si>
  <si>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</si>
  <si>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</si>
  <si>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</si>
  <si>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</si>
  <si>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</si>
  <si>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</si>
  <si>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</si>
  <si>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</si>
  <si>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</si>
  <si>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</si>
  <si>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</si>
  <si>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</si>
  <si>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</si>
  <si>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</si>
  <si>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</si>
  <si>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</si>
  <si>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</si>
  <si>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</si>
  <si>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</si>
  <si>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</si>
  <si>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</si>
  <si>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</si>
  <si>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</si>
  <si>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</si>
  <si>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</si>
  <si>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</si>
  <si>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</si>
  <si>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</si>
  <si>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</si>
  <si>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</si>
  <si>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</si>
  <si>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</si>
  <si>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</si>
  <si>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</si>
  <si>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</si>
  <si>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</si>
  <si>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</si>
  <si>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</si>
  <si>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</si>
  <si>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</si>
  <si>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</si>
  <si>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</si>
  <si>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</si>
  <si>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</si>
  <si>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</si>
  <si>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</si>
  <si>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</si>
  <si>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</si>
  <si>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</si>
  <si>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</si>
  <si>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</si>
  <si>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</si>
  <si>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</si>
  <si>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</si>
  <si>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</si>
  <si>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</si>
  <si>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</si>
  <si>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</si>
  <si>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</si>
  <si>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</si>
  <si>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</si>
  <si>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</si>
  <si>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</si>
  <si>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</si>
  <si>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</si>
  <si>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</si>
  <si>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</si>
  <si>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</si>
  <si>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</si>
  <si>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</si>
  <si>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</si>
  <si>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</si>
  <si>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</si>
  <si>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</si>
  <si>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</si>
  <si>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</si>
  <si>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</si>
  <si>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</si>
  <si>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</si>
  <si>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</si>
  <si>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</si>
  <si>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</si>
  <si>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</si>
  <si>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</si>
  <si>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</si>
  <si>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</si>
  <si>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</si>
  <si>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</si>
  <si>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</si>
  <si>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</si>
  <si>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</si>
  <si>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</si>
  <si>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</si>
  <si>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</si>
  <si>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</si>
  <si>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</si>
  <si>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</si>
  <si>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</si>
  <si>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</si>
  <si>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</si>
  <si>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</si>
  <si>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</si>
  <si>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</si>
  <si>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</si>
  <si>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</si>
  <si>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</si>
  <si>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</si>
  <si>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</si>
  <si>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</si>
  <si>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</si>
  <si>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</si>
  <si>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</si>
  <si>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</si>
  <si>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</si>
  <si>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</si>
  <si>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</si>
  <si>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</si>
  <si>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</si>
  <si>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</si>
  <si>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</si>
  <si>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</si>
  <si>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</si>
  <si>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</si>
  <si>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</si>
  <si>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</si>
  <si>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</si>
  <si>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</si>
  <si>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</si>
  <si>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</si>
  <si>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</si>
  <si>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</si>
  <si>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</si>
  <si>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</si>
  <si>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</si>
  <si>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</si>
  <si>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</si>
  <si>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</si>
  <si>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</si>
  <si>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</si>
  <si>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</si>
  <si>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</si>
  <si>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</si>
  <si>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</si>
  <si>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</si>
  <si>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</si>
  <si>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</si>
  <si>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</si>
  <si>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</si>
  <si>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</si>
  <si>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</si>
  <si>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</si>
  <si>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</si>
  <si>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</si>
  <si>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</si>
  <si>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</si>
  <si>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</si>
  <si>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</si>
  <si>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</si>
  <si>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</si>
  <si>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</si>
  <si>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</si>
  <si>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</si>
  <si>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</si>
  <si>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</si>
  <si>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</si>
  <si>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</si>
  <si>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</si>
  <si>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</si>
  <si>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</si>
  <si>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</si>
  <si>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</si>
  <si>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</si>
  <si>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</si>
  <si>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</si>
  <si>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</si>
  <si>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</si>
  <si>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</si>
  <si>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</si>
  <si>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</si>
  <si>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</si>
  <si>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</si>
  <si>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</si>
  <si>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</si>
  <si>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</si>
  <si>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</si>
  <si>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</si>
  <si>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</si>
  <si>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</si>
  <si>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</si>
  <si>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</si>
  <si>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</si>
  <si>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</si>
  <si>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</si>
  <si>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</si>
  <si>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</si>
  <si>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</si>
  <si>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</si>
  <si>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</si>
  <si>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</si>
  <si>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</si>
  <si>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</si>
  <si>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</si>
  <si>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</si>
  <si>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</si>
  <si>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</si>
  <si>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</si>
  <si>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</si>
  <si>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</si>
  <si>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</si>
  <si>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</si>
  <si>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</si>
  <si>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</si>
  <si>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</si>
  <si>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</si>
  <si>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</si>
  <si>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</si>
  <si>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</si>
  <si>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</si>
  <si>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</si>
  <si>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</si>
  <si>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</si>
  <si>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</si>
  <si>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</si>
  <si>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</si>
  <si>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</si>
  <si>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</si>
  <si>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</si>
  <si>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</si>
  <si>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</si>
  <si>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</si>
  <si>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</si>
  <si>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</si>
  <si>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</si>
  <si>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</si>
  <si>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</si>
  <si>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</si>
  <si>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</si>
  <si>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</si>
  <si>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</si>
  <si>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</si>
  <si>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</si>
  <si>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</si>
  <si>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</si>
  <si>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</si>
  <si>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</si>
  <si>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</si>
  <si>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</si>
  <si>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</si>
  <si>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</si>
  <si>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</si>
  <si>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</si>
  <si>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</si>
  <si>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</si>
  <si>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</si>
  <si>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</si>
  <si>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</si>
  <si>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</si>
  <si>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</si>
  <si>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</si>
  <si>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</si>
  <si>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</si>
  <si>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</si>
  <si>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</si>
  <si>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</si>
  <si>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</si>
  <si>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</si>
  <si>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</si>
  <si>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</si>
  <si>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</si>
  <si>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</si>
  <si>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</si>
  <si>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</si>
  <si>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</si>
  <si>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</si>
  <si>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</si>
  <si>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</si>
  <si>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</si>
  <si>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</si>
  <si>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</si>
  <si>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</si>
  <si>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</si>
  <si>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</si>
  <si>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</si>
  <si>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</si>
  <si>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</si>
  <si>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</si>
  <si>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</si>
  <si>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</si>
  <si>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</si>
  <si>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</si>
  <si>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</si>
  <si>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</si>
  <si>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</si>
  <si>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</si>
  <si>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</si>
  <si>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</si>
  <si>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</si>
  <si>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</si>
  <si>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</si>
  <si>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</si>
  <si>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</si>
  <si>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</si>
  <si>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</si>
  <si>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</si>
  <si>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</si>
  <si>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</si>
  <si>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</si>
  <si>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</si>
  <si>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</si>
  <si>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</si>
  <si>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</si>
  <si>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</si>
  <si>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</si>
  <si>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</si>
  <si>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</si>
  <si>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</si>
  <si>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</si>
  <si>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</si>
  <si>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</si>
  <si>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</si>
  <si>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</si>
  <si>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</si>
  <si>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</si>
  <si>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</si>
  <si>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</si>
  <si>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</si>
  <si>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</si>
  <si>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</si>
  <si>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</si>
  <si>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</si>
  <si>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</si>
  <si>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</si>
  <si>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</si>
  <si>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</si>
  <si>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</si>
  <si>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</si>
  <si>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</si>
  <si>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</si>
  <si>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</si>
  <si>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</si>
  <si>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</si>
  <si>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</si>
  <si>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</si>
  <si>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</si>
  <si>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</si>
  <si>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</si>
  <si>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</si>
  <si>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</si>
  <si>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</si>
  <si>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</si>
  <si>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</si>
  <si>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</si>
  <si>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</si>
  <si>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</si>
  <si>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</si>
  <si>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</si>
  <si>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</si>
  <si>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Se observa evidencia suficiente de la ejecución de la activida</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</si>
  <si>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</si>
  <si>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</si>
  <si>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</si>
  <si>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</si>
  <si>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</si>
  <si>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</si>
  <si>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</si>
  <si>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actualiza matriz de peligros de acuerso al plan de trabajo aprobado para la vigencia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</si>
  <si>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</si>
  <si>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</si>
  <si>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</si>
  <si>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</si>
  <si>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</si>
  <si>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</si>
  <si>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</si>
  <si>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</si>
  <si>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</si>
  <si>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</si>
  <si>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</si>
  <si>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</si>
  <si>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</si>
  <si>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</si>
  <si>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</si>
  <si>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</si>
  <si>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</si>
  <si>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</si>
  <si>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</si>
  <si>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</si>
  <si>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Se debe formular el plan de trabajo y  tramitar de manera anticipada los ajustes en la programación con la justificación correspondiente, teniendo en cuenta los obstaculosu observaciones identificadas en el desarrollo de las actividades</t>
  </si>
  <si>
    <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rFont val="Calibri"/>
        <family val="2"/>
      </rPr>
      <t>Evidencias:</t>
    </r>
    <r>
      <rPr>
        <sz val="10"/>
        <rFont val="Calibri"/>
        <family val="2"/>
      </rPr>
      <t xml:space="preserve"> Fotografias entrega de detalle, correo de invitación a programación semana de la mujer, socialización reconocimiento a funcionaria del instituto</t>
    </r>
  </si>
  <si>
    <t>Realizar mediciones ambientales: ruido, luz, biológicas, quimicas partículas de acuerdo al riesgo identificado.</t>
  </si>
  <si>
    <t>1- informe de medicion de la ARL -(Acta de visita)</t>
  </si>
  <si>
    <t>1 documento con la propuesta del plan de trabajo para la implementación de los programas.
1 informe ejecutivo que de cuenta de la ejecución del plan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</si>
</sst>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0.00\ _€_-;\-* #,##0.00\ _€_-;_-* \-?\ _€_-;_-@"/>
    <numFmt numFmtId="166" formatCode="0.0%"/>
    <numFmt numFmtId="167" formatCode="_-* #,##0\ _€_-;\-* #,##0\ _€_-;_-* \-?\ _€_-;_-@"/>
    <numFmt numFmtId="168" formatCode="0.0"/>
  </numFmts>
  <fonts count="4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name val="Calibri"/>
      <family val="2"/>
      <scheme val="minor"/>
    </font>
    <font>
      <sz val="11"/>
      <color theme="1"/>
      <name val="Arial"/>
      <family val="2"/>
    </font>
    <font>
      <sz val="10"/>
      <color rgb="FF3F3F3F"/>
      <name val="Calibri"/>
      <family val="2"/>
    </font>
    <font>
      <sz val="9"/>
      <color rgb="FF3F3F3F"/>
      <name val="Calibri"/>
      <family val="2"/>
    </font>
    <font>
      <sz val="9"/>
      <color indexed="81"/>
      <name val="Tahoma"/>
      <charset val="1"/>
    </font>
    <font>
      <b/>
      <sz val="9"/>
      <color indexed="81"/>
      <name val="Tahoma"/>
      <charset val="1"/>
    </font>
    <font>
      <sz val="10"/>
      <name val="Calibri"/>
      <family val="2"/>
    </font>
    <font>
      <b/>
      <sz val="10"/>
      <name val="Calibri"/>
      <family val="2"/>
    </font>
    <font>
      <sz val="9"/>
      <name val="Calibri"/>
      <family val="2"/>
      <scheme val="minor"/>
    </font>
    <font>
      <b/>
      <sz val="8"/>
      <name val="Calibri"/>
      <family val="2"/>
      <scheme val="minor"/>
    </font>
    <font>
      <sz val="9"/>
      <name val="Calibri"/>
      <family val="2"/>
    </font>
    <font>
      <sz val="9"/>
      <name val="Candara"/>
      <family val="2"/>
    </font>
    <font>
      <sz val="11"/>
      <name val="Arial"/>
      <family val="2"/>
    </font>
    <font>
      <sz val="11"/>
      <name val="Calibri"/>
      <family val="2"/>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s>
  <borders count="15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hair">
        <color rgb="FF3F3F3F"/>
      </left>
      <right style="thin">
        <color rgb="FF3F3F3F"/>
      </right>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top style="dotted">
        <color rgb="FF3F3F3F"/>
      </top>
      <bottom style="medium">
        <color rgb="FF000000"/>
      </bottom>
      <diagonal/>
    </border>
    <border>
      <left style="thin">
        <color rgb="FF3F3F3F"/>
      </left>
      <right style="hair">
        <color rgb="FF3F3F3F"/>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s>
  <cellStyleXfs count="2">
    <xf numFmtId="0" fontId="0" fillId="0" borderId="0"/>
    <xf numFmtId="9" fontId="31" fillId="0" borderId="0" applyFont="0" applyFill="0" applyBorder="0" applyAlignment="0" applyProtection="0"/>
  </cellStyleXfs>
  <cellXfs count="494">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7" xfId="0" applyFont="1" applyFill="1" applyBorder="1" applyAlignment="1">
      <alignment vertical="center" wrapText="1"/>
    </xf>
    <xf numFmtId="0" fontId="17" fillId="2" borderId="35" xfId="0" applyFont="1" applyFill="1" applyBorder="1" applyAlignment="1">
      <alignment vertical="center" wrapText="1"/>
    </xf>
    <xf numFmtId="0" fontId="17" fillId="2" borderId="99"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166" fontId="11" fillId="0" borderId="110" xfId="0" applyNumberFormat="1" applyFont="1" applyBorder="1" applyAlignment="1" applyProtection="1">
      <alignment vertical="center" wrapText="1"/>
      <protection locked="0"/>
    </xf>
    <xf numFmtId="0" fontId="11" fillId="5" borderId="111" xfId="0" applyFont="1" applyFill="1" applyBorder="1" applyAlignment="1" applyProtection="1">
      <alignment horizontal="center" vertical="center" wrapText="1"/>
      <protection locked="0"/>
    </xf>
    <xf numFmtId="0" fontId="11" fillId="5" borderId="113" xfId="0" applyFont="1" applyFill="1" applyBorder="1" applyAlignment="1" applyProtection="1">
      <alignment horizontal="center" vertical="center" wrapText="1"/>
      <protection locked="0"/>
    </xf>
    <xf numFmtId="0" fontId="11" fillId="5" borderId="112"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center" vertical="center" wrapText="1"/>
      <protection locked="0"/>
    </xf>
    <xf numFmtId="0" fontId="11" fillId="5" borderId="100" xfId="0" applyFont="1" applyFill="1" applyBorder="1" applyAlignment="1" applyProtection="1">
      <alignment horizontal="center" vertical="center" wrapText="1"/>
      <protection locked="0"/>
    </xf>
    <xf numFmtId="168" fontId="11" fillId="0" borderId="112" xfId="0" applyNumberFormat="1" applyFont="1" applyBorder="1" applyAlignment="1" applyProtection="1">
      <alignment vertical="center" wrapText="1"/>
      <protection locked="0"/>
    </xf>
    <xf numFmtId="166" fontId="11" fillId="0" borderId="115" xfId="0" applyNumberFormat="1" applyFont="1" applyBorder="1" applyAlignment="1" applyProtection="1">
      <alignment vertical="center" wrapText="1"/>
      <protection locked="0"/>
    </xf>
    <xf numFmtId="0" fontId="11" fillId="0" borderId="116" xfId="0" applyFont="1" applyBorder="1" applyAlignment="1" applyProtection="1">
      <alignment vertical="center" wrapText="1"/>
      <protection locked="0"/>
    </xf>
    <xf numFmtId="0" fontId="11" fillId="0" borderId="117" xfId="0" applyFont="1" applyBorder="1" applyAlignment="1" applyProtection="1">
      <alignment vertical="center" wrapText="1"/>
      <protection locked="0"/>
    </xf>
    <xf numFmtId="0" fontId="11" fillId="0" borderId="118" xfId="0" applyFont="1" applyBorder="1" applyAlignment="1" applyProtection="1">
      <alignment horizontal="center" vertical="center" wrapText="1"/>
      <protection locked="0"/>
    </xf>
    <xf numFmtId="0" fontId="11" fillId="0" borderId="119" xfId="0" applyFont="1" applyBorder="1" applyAlignment="1" applyProtection="1">
      <alignment horizontal="center" vertical="center" wrapText="1"/>
      <protection locked="0"/>
    </xf>
    <xf numFmtId="14" fontId="11" fillId="0" borderId="119" xfId="0" applyNumberFormat="1" applyFont="1" applyBorder="1" applyAlignment="1" applyProtection="1">
      <alignment horizontal="center" vertical="center"/>
      <protection locked="0"/>
    </xf>
    <xf numFmtId="14" fontId="11" fillId="0" borderId="117" xfId="0" applyNumberFormat="1" applyFont="1" applyBorder="1" applyAlignment="1" applyProtection="1">
      <alignment horizontal="center" vertical="center"/>
      <protection locked="0"/>
    </xf>
    <xf numFmtId="0" fontId="11" fillId="0" borderId="120" xfId="0" applyFont="1" applyBorder="1" applyAlignment="1" applyProtection="1">
      <alignment horizontal="center" vertical="center" wrapText="1"/>
      <protection locked="0"/>
    </xf>
    <xf numFmtId="166" fontId="11" fillId="0" borderId="118" xfId="0" applyNumberFormat="1" applyFont="1" applyBorder="1" applyAlignment="1" applyProtection="1">
      <alignment vertical="center" wrapText="1"/>
      <protection locked="0"/>
    </xf>
    <xf numFmtId="0" fontId="11" fillId="0" borderId="117" xfId="0" applyFont="1" applyBorder="1" applyAlignment="1" applyProtection="1">
      <alignment horizontal="left" vertical="center" wrapText="1"/>
      <protection locked="0"/>
    </xf>
    <xf numFmtId="0" fontId="11" fillId="5" borderId="121" xfId="0" applyFont="1" applyFill="1" applyBorder="1" applyAlignment="1" applyProtection="1">
      <alignment horizontal="left" vertical="center" wrapText="1"/>
      <protection locked="0"/>
    </xf>
    <xf numFmtId="166" fontId="11" fillId="0" borderId="119" xfId="0" applyNumberFormat="1" applyFont="1" applyBorder="1" applyAlignment="1" applyProtection="1">
      <alignment vertical="center" wrapText="1"/>
      <protection locked="0"/>
    </xf>
    <xf numFmtId="0" fontId="11" fillId="0" borderId="121" xfId="0" applyFont="1" applyBorder="1" applyAlignment="1" applyProtection="1">
      <alignment horizontal="center" vertical="center" wrapText="1"/>
      <protection locked="0"/>
    </xf>
    <xf numFmtId="166" fontId="11" fillId="0" borderId="123" xfId="0" applyNumberFormat="1" applyFont="1" applyBorder="1" applyAlignment="1" applyProtection="1">
      <alignment horizontal="center" vertical="center" wrapText="1"/>
      <protection locked="0"/>
    </xf>
    <xf numFmtId="165" fontId="11" fillId="0" borderId="124" xfId="0" applyNumberFormat="1" applyFont="1" applyBorder="1" applyAlignment="1" applyProtection="1">
      <alignment horizontal="center" vertical="center" wrapText="1"/>
      <protection locked="0"/>
    </xf>
    <xf numFmtId="0" fontId="11" fillId="5" borderId="125" xfId="0" applyFont="1" applyFill="1" applyBorder="1" applyAlignment="1" applyProtection="1">
      <alignment horizontal="center" vertical="center" wrapText="1"/>
      <protection locked="0"/>
    </xf>
    <xf numFmtId="2" fontId="11" fillId="5" borderId="121" xfId="0" applyNumberFormat="1" applyFont="1" applyFill="1" applyBorder="1" applyAlignment="1" applyProtection="1">
      <alignment vertical="center" wrapText="1"/>
      <protection locked="0"/>
    </xf>
    <xf numFmtId="2" fontId="11" fillId="5" borderId="122"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17" xfId="0" applyNumberFormat="1" applyFont="1" applyFill="1" applyBorder="1" applyAlignment="1" applyProtection="1">
      <alignment vertical="center" wrapText="1"/>
      <protection locked="0"/>
    </xf>
    <xf numFmtId="168" fontId="11" fillId="0" borderId="122" xfId="0" applyNumberFormat="1" applyFont="1" applyBorder="1" applyAlignment="1" applyProtection="1">
      <alignment vertical="center" wrapText="1"/>
      <protection locked="0"/>
    </xf>
    <xf numFmtId="166" fontId="11" fillId="0" borderId="127" xfId="0" applyNumberFormat="1" applyFont="1" applyBorder="1" applyAlignment="1" applyProtection="1">
      <alignment vertical="center" wrapText="1"/>
      <protection locked="0"/>
    </xf>
    <xf numFmtId="10"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5" xfId="0" applyFont="1" applyBorder="1" applyAlignment="1">
      <alignment horizontal="left" vertical="center" wrapText="1"/>
    </xf>
    <xf numFmtId="0" fontId="32" fillId="0" borderId="117" xfId="0" applyFont="1" applyBorder="1" applyAlignment="1">
      <alignment horizontal="left" vertical="center" wrapText="1"/>
    </xf>
    <xf numFmtId="2" fontId="33" fillId="0" borderId="128" xfId="0" applyNumberFormat="1" applyFont="1" applyBorder="1" applyAlignment="1">
      <alignment vertical="center" wrapText="1"/>
    </xf>
    <xf numFmtId="9" fontId="2" fillId="0" borderId="0" xfId="1" applyFont="1" applyAlignment="1">
      <alignment vertical="center"/>
    </xf>
    <xf numFmtId="9" fontId="1" fillId="0" borderId="0" xfId="1" applyFont="1" applyAlignment="1">
      <alignment vertical="center"/>
    </xf>
    <xf numFmtId="0" fontId="18" fillId="0" borderId="129" xfId="0" applyFont="1" applyBorder="1" applyAlignment="1">
      <alignment horizontal="center" vertical="center" wrapText="1"/>
    </xf>
    <xf numFmtId="0" fontId="17" fillId="2" borderId="133" xfId="0" applyFont="1" applyFill="1" applyBorder="1" applyAlignment="1">
      <alignment horizontal="center" vertical="center"/>
    </xf>
    <xf numFmtId="0" fontId="17" fillId="2" borderId="134" xfId="0" applyFont="1" applyFill="1" applyBorder="1" applyAlignment="1">
      <alignment horizontal="center" vertical="center" wrapText="1"/>
    </xf>
    <xf numFmtId="0" fontId="17" fillId="2" borderId="135" xfId="0" applyFont="1" applyFill="1" applyBorder="1" applyAlignment="1">
      <alignment horizontal="center" vertical="center" wrapText="1"/>
    </xf>
    <xf numFmtId="0" fontId="17" fillId="2" borderId="133" xfId="0" applyFont="1" applyFill="1" applyBorder="1" applyAlignment="1">
      <alignment horizontal="center" vertical="center" wrapText="1"/>
    </xf>
    <xf numFmtId="0" fontId="17" fillId="2" borderId="132" xfId="0" applyFont="1" applyFill="1" applyBorder="1" applyAlignment="1">
      <alignment horizontal="center" vertical="center" wrapText="1"/>
    </xf>
    <xf numFmtId="167" fontId="17" fillId="2" borderId="134" xfId="0" applyNumberFormat="1" applyFont="1" applyFill="1" applyBorder="1" applyAlignment="1">
      <alignment horizontal="center" vertical="center" wrapText="1"/>
    </xf>
    <xf numFmtId="0" fontId="17" fillId="2" borderId="136" xfId="0" applyFont="1" applyFill="1" applyBorder="1" applyAlignment="1">
      <alignment horizontal="center" vertical="center" wrapText="1"/>
    </xf>
    <xf numFmtId="0" fontId="17" fillId="2" borderId="137" xfId="0" applyFont="1" applyFill="1" applyBorder="1" applyAlignment="1">
      <alignment horizontal="center" vertical="center" wrapText="1"/>
    </xf>
    <xf numFmtId="167" fontId="17" fillId="2" borderId="133" xfId="0" applyNumberFormat="1" applyFont="1" applyFill="1" applyBorder="1" applyAlignment="1">
      <alignment horizontal="center" vertical="center" wrapText="1"/>
    </xf>
    <xf numFmtId="0" fontId="11" fillId="0" borderId="130" xfId="0" applyFont="1" applyBorder="1" applyAlignment="1" applyProtection="1">
      <alignment horizontal="center" vertical="center" wrapText="1"/>
      <protection locked="0"/>
    </xf>
    <xf numFmtId="0" fontId="11" fillId="0" borderId="130" xfId="0" applyFont="1" applyBorder="1" applyAlignment="1" applyProtection="1">
      <alignment horizontal="left" vertical="center" wrapText="1"/>
      <protection locked="0"/>
    </xf>
    <xf numFmtId="10" fontId="11" fillId="0" borderId="130" xfId="0" applyNumberFormat="1" applyFont="1" applyBorder="1" applyAlignment="1" applyProtection="1">
      <alignment horizontal="center" vertical="center" wrapText="1"/>
      <protection locked="0"/>
    </xf>
    <xf numFmtId="14" fontId="11" fillId="0" borderId="130" xfId="0" applyNumberFormat="1" applyFont="1" applyBorder="1" applyAlignment="1" applyProtection="1">
      <alignment horizontal="center" vertical="center"/>
      <protection locked="0"/>
    </xf>
    <xf numFmtId="0" fontId="11" fillId="5" borderId="130" xfId="0" applyFont="1" applyFill="1" applyBorder="1" applyAlignment="1" applyProtection="1">
      <alignment horizontal="left" vertical="center" wrapText="1"/>
      <protection locked="0"/>
    </xf>
    <xf numFmtId="166" fontId="11" fillId="0" borderId="130" xfId="0" applyNumberFormat="1" applyFont="1" applyBorder="1" applyAlignment="1" applyProtection="1">
      <alignment vertical="center" wrapText="1"/>
      <protection locked="0"/>
    </xf>
    <xf numFmtId="166" fontId="11" fillId="0" borderId="130" xfId="0" applyNumberFormat="1" applyFont="1" applyBorder="1" applyAlignment="1" applyProtection="1">
      <alignment horizontal="center" vertical="center" wrapText="1"/>
      <protection locked="0"/>
    </xf>
    <xf numFmtId="0" fontId="11" fillId="0" borderId="130" xfId="0" applyFont="1" applyBorder="1" applyAlignment="1" applyProtection="1">
      <alignment vertical="center" wrapText="1"/>
      <protection locked="0"/>
    </xf>
    <xf numFmtId="0" fontId="11" fillId="0" borderId="140" xfId="0" applyFont="1" applyBorder="1" applyAlignment="1" applyProtection="1">
      <alignment horizontal="center" vertical="center" wrapText="1"/>
      <protection locked="0"/>
    </xf>
    <xf numFmtId="10" fontId="11" fillId="0" borderId="140" xfId="0" applyNumberFormat="1" applyFont="1" applyBorder="1" applyAlignment="1" applyProtection="1">
      <alignment horizontal="center" vertical="center" wrapText="1"/>
      <protection locked="0"/>
    </xf>
    <xf numFmtId="14" fontId="11" fillId="0" borderId="140" xfId="0" applyNumberFormat="1" applyFont="1" applyBorder="1" applyAlignment="1" applyProtection="1">
      <alignment horizontal="center" vertical="center"/>
      <protection locked="0"/>
    </xf>
    <xf numFmtId="0" fontId="32" fillId="0" borderId="140" xfId="0" applyFont="1" applyBorder="1" applyAlignment="1">
      <alignment horizontal="center" vertical="center" wrapText="1"/>
    </xf>
    <xf numFmtId="166" fontId="32" fillId="0" borderId="140" xfId="0" applyNumberFormat="1" applyFont="1" applyBorder="1" applyAlignment="1">
      <alignment vertical="center" wrapText="1"/>
    </xf>
    <xf numFmtId="0" fontId="32" fillId="0" borderId="140" xfId="0" applyFont="1" applyBorder="1" applyAlignment="1">
      <alignment horizontal="left" vertical="center" wrapText="1"/>
    </xf>
    <xf numFmtId="0" fontId="11" fillId="5" borderId="140" xfId="0" applyFont="1" applyFill="1" applyBorder="1" applyAlignment="1" applyProtection="1">
      <alignment horizontal="left" vertical="center" wrapText="1"/>
      <protection locked="0"/>
    </xf>
    <xf numFmtId="166" fontId="11" fillId="0" borderId="140" xfId="0" applyNumberFormat="1" applyFont="1" applyBorder="1" applyAlignment="1" applyProtection="1">
      <alignment vertical="center" wrapText="1"/>
      <protection locked="0"/>
    </xf>
    <xf numFmtId="0" fontId="11" fillId="5" borderId="140" xfId="0" applyFont="1" applyFill="1" applyBorder="1" applyAlignment="1" applyProtection="1">
      <alignment horizontal="center" vertical="center" wrapText="1"/>
      <protection locked="0"/>
    </xf>
    <xf numFmtId="9" fontId="11" fillId="0" borderId="140" xfId="0" applyNumberFormat="1" applyFont="1" applyBorder="1" applyAlignment="1" applyProtection="1">
      <alignment horizontal="center" vertical="center" wrapText="1"/>
      <protection locked="0"/>
    </xf>
    <xf numFmtId="166" fontId="11" fillId="0" borderId="140" xfId="0" applyNumberFormat="1" applyFont="1" applyBorder="1" applyAlignment="1" applyProtection="1">
      <alignment horizontal="center" vertical="center" wrapText="1"/>
      <protection locked="0"/>
    </xf>
    <xf numFmtId="165" fontId="11" fillId="0" borderId="141" xfId="0" applyNumberFormat="1" applyFont="1" applyBorder="1" applyAlignment="1" applyProtection="1">
      <alignment horizontal="center" vertical="center" wrapText="1"/>
      <protection locked="0"/>
    </xf>
    <xf numFmtId="165" fontId="11" fillId="0" borderId="143" xfId="0" applyNumberFormat="1" applyFont="1" applyBorder="1" applyAlignment="1" applyProtection="1">
      <alignment horizontal="center" vertical="center" wrapText="1"/>
      <protection locked="0"/>
    </xf>
    <xf numFmtId="0" fontId="11" fillId="0" borderId="142" xfId="0" applyFont="1" applyBorder="1" applyAlignment="1" applyProtection="1">
      <alignment vertical="center" wrapText="1"/>
      <protection locked="0"/>
    </xf>
    <xf numFmtId="0" fontId="30" fillId="0" borderId="130" xfId="0" applyFont="1" applyBorder="1" applyAlignment="1" applyProtection="1">
      <alignment horizontal="center" vertical="center" wrapText="1"/>
      <protection locked="0"/>
    </xf>
    <xf numFmtId="0" fontId="11" fillId="0" borderId="139" xfId="0" applyFont="1" applyBorder="1" applyAlignment="1" applyProtection="1">
      <alignment vertical="center" wrapText="1"/>
      <protection locked="0"/>
    </xf>
    <xf numFmtId="0" fontId="11" fillId="0" borderId="140" xfId="0" applyFont="1" applyBorder="1" applyAlignment="1" applyProtection="1">
      <alignment vertical="center" wrapText="1"/>
      <protection locked="0"/>
    </xf>
    <xf numFmtId="0" fontId="30" fillId="0" borderId="139" xfId="0" applyFont="1" applyBorder="1" applyAlignment="1" applyProtection="1">
      <alignment horizontal="center" vertical="center" wrapText="1"/>
      <protection locked="0"/>
    </xf>
    <xf numFmtId="0" fontId="30" fillId="0" borderId="140" xfId="0" applyFont="1" applyBorder="1" applyAlignment="1" applyProtection="1">
      <alignment horizontal="center" vertical="center" wrapText="1"/>
      <protection locked="0"/>
    </xf>
    <xf numFmtId="0" fontId="30" fillId="0" borderId="140" xfId="0" applyFont="1" applyBorder="1" applyAlignment="1" applyProtection="1">
      <alignment horizontal="left" vertical="center" wrapText="1"/>
      <protection locked="0"/>
    </xf>
    <xf numFmtId="10" fontId="30" fillId="0" borderId="140" xfId="0" applyNumberFormat="1" applyFont="1" applyBorder="1" applyAlignment="1" applyProtection="1">
      <alignment horizontal="center" vertical="center" wrapText="1"/>
      <protection locked="0"/>
    </xf>
    <xf numFmtId="14" fontId="30" fillId="0" borderId="140" xfId="0" applyNumberFormat="1" applyFont="1" applyBorder="1" applyAlignment="1" applyProtection="1">
      <alignment horizontal="center" vertical="center"/>
      <protection locked="0"/>
    </xf>
    <xf numFmtId="0" fontId="36" fillId="0" borderId="140" xfId="0" applyFont="1" applyBorder="1" applyAlignment="1">
      <alignment horizontal="center" vertical="center" wrapText="1"/>
    </xf>
    <xf numFmtId="166" fontId="36" fillId="0" borderId="140" xfId="0" applyNumberFormat="1" applyFont="1" applyBorder="1" applyAlignment="1">
      <alignment vertical="center" wrapText="1"/>
    </xf>
    <xf numFmtId="0" fontId="36" fillId="0" borderId="140" xfId="0" applyFont="1" applyBorder="1" applyAlignment="1">
      <alignment horizontal="left" vertical="center" wrapText="1"/>
    </xf>
    <xf numFmtId="0" fontId="30" fillId="5" borderId="140" xfId="0" applyFont="1" applyFill="1" applyBorder="1" applyAlignment="1" applyProtection="1">
      <alignment horizontal="left" vertical="center" wrapText="1"/>
      <protection locked="0"/>
    </xf>
    <xf numFmtId="166" fontId="30" fillId="0" borderId="140" xfId="0" applyNumberFormat="1" applyFont="1" applyBorder="1" applyAlignment="1" applyProtection="1">
      <alignment vertical="center" wrapText="1"/>
      <protection locked="0"/>
    </xf>
    <xf numFmtId="0" fontId="30" fillId="5" borderId="140" xfId="0" applyFont="1" applyFill="1" applyBorder="1" applyAlignment="1" applyProtection="1">
      <alignment horizontal="center" vertical="center" wrapText="1"/>
      <protection locked="0"/>
    </xf>
    <xf numFmtId="9" fontId="30" fillId="0" borderId="140" xfId="0" applyNumberFormat="1" applyFont="1" applyBorder="1" applyAlignment="1" applyProtection="1">
      <alignment horizontal="center" vertical="center" wrapText="1"/>
      <protection locked="0"/>
    </xf>
    <xf numFmtId="166" fontId="30" fillId="0" borderId="140" xfId="0" applyNumberFormat="1" applyFont="1" applyBorder="1" applyAlignment="1" applyProtection="1">
      <alignment horizontal="center" vertical="center" wrapText="1"/>
      <protection locked="0"/>
    </xf>
    <xf numFmtId="165" fontId="30" fillId="0" borderId="141" xfId="0" applyNumberFormat="1" applyFont="1" applyBorder="1" applyAlignment="1" applyProtection="1">
      <alignment horizontal="center" vertical="center" wrapText="1"/>
      <protection locked="0"/>
    </xf>
    <xf numFmtId="0" fontId="30" fillId="0" borderId="142" xfId="0" applyFont="1" applyBorder="1" applyAlignment="1" applyProtection="1">
      <alignment horizontal="center" vertical="center" wrapText="1"/>
      <protection locked="0"/>
    </xf>
    <xf numFmtId="0" fontId="30" fillId="0" borderId="130" xfId="0" applyFont="1" applyBorder="1" applyAlignment="1" applyProtection="1">
      <alignment horizontal="left" vertical="center" wrapText="1"/>
      <protection locked="0"/>
    </xf>
    <xf numFmtId="10" fontId="30" fillId="0" borderId="130" xfId="0" applyNumberFormat="1" applyFont="1" applyBorder="1" applyAlignment="1" applyProtection="1">
      <alignment horizontal="center" vertical="center" wrapText="1"/>
      <protection locked="0"/>
    </xf>
    <xf numFmtId="14" fontId="30" fillId="0" borderId="130" xfId="0" applyNumberFormat="1" applyFont="1" applyBorder="1" applyAlignment="1" applyProtection="1">
      <alignment horizontal="center" vertical="center"/>
      <protection locked="0"/>
    </xf>
    <xf numFmtId="0" fontId="36" fillId="0" borderId="130" xfId="0" applyFont="1" applyBorder="1" applyAlignment="1">
      <alignment horizontal="center" vertical="center" wrapText="1"/>
    </xf>
    <xf numFmtId="166" fontId="36" fillId="0" borderId="130" xfId="0" applyNumberFormat="1" applyFont="1" applyBorder="1" applyAlignment="1">
      <alignment vertical="center" wrapText="1"/>
    </xf>
    <xf numFmtId="0" fontId="36" fillId="0" borderId="130" xfId="0" applyFont="1" applyBorder="1" applyAlignment="1">
      <alignment horizontal="left" vertical="center" wrapText="1"/>
    </xf>
    <xf numFmtId="0" fontId="30" fillId="5" borderId="130" xfId="0" applyFont="1" applyFill="1" applyBorder="1" applyAlignment="1" applyProtection="1">
      <alignment horizontal="left" vertical="center" wrapText="1"/>
      <protection locked="0"/>
    </xf>
    <xf numFmtId="166" fontId="30" fillId="0" borderId="130" xfId="0" applyNumberFormat="1" applyFont="1" applyBorder="1" applyAlignment="1" applyProtection="1">
      <alignment vertical="center" wrapText="1"/>
      <protection locked="0"/>
    </xf>
    <xf numFmtId="166" fontId="30" fillId="0" borderId="130" xfId="0" applyNumberFormat="1" applyFont="1" applyBorder="1" applyAlignment="1" applyProtection="1">
      <alignment horizontal="center" vertical="center" wrapText="1"/>
      <protection locked="0"/>
    </xf>
    <xf numFmtId="165" fontId="30" fillId="0" borderId="143" xfId="0" applyNumberFormat="1" applyFont="1" applyBorder="1" applyAlignment="1" applyProtection="1">
      <alignment horizontal="center" vertical="center" wrapText="1"/>
      <protection locked="0"/>
    </xf>
    <xf numFmtId="0" fontId="30" fillId="0" borderId="130" xfId="0" applyFont="1" applyFill="1" applyBorder="1" applyAlignment="1" applyProtection="1">
      <alignment horizontal="left" vertical="center" wrapText="1"/>
      <protection locked="0"/>
    </xf>
    <xf numFmtId="0" fontId="30" fillId="0" borderId="130" xfId="0" applyFont="1" applyFill="1" applyBorder="1" applyAlignment="1" applyProtection="1">
      <alignment horizontal="center" vertical="center" wrapText="1"/>
      <protection locked="0"/>
    </xf>
    <xf numFmtId="10" fontId="30" fillId="0" borderId="130" xfId="0" applyNumberFormat="1" applyFont="1" applyFill="1" applyBorder="1" applyAlignment="1" applyProtection="1">
      <alignment horizontal="center" vertical="center" wrapText="1"/>
      <protection locked="0"/>
    </xf>
    <xf numFmtId="14" fontId="30" fillId="0" borderId="130" xfId="0" applyNumberFormat="1" applyFont="1" applyFill="1" applyBorder="1" applyAlignment="1" applyProtection="1">
      <alignment horizontal="center" vertical="center"/>
      <protection locked="0"/>
    </xf>
    <xf numFmtId="0" fontId="30" fillId="0" borderId="142" xfId="0" applyFont="1" applyBorder="1" applyAlignment="1" applyProtection="1">
      <alignment vertical="center" wrapText="1"/>
      <protection locked="0"/>
    </xf>
    <xf numFmtId="0" fontId="30" fillId="0" borderId="130" xfId="0" applyFont="1" applyBorder="1" applyAlignment="1" applyProtection="1">
      <alignment vertical="center" wrapText="1"/>
      <protection locked="0"/>
    </xf>
    <xf numFmtId="0" fontId="38" fillId="0" borderId="144" xfId="0" applyFont="1" applyBorder="1" applyAlignment="1">
      <alignment vertical="center" wrapText="1"/>
    </xf>
    <xf numFmtId="0" fontId="38" fillId="0" borderId="145" xfId="0" applyFont="1" applyBorder="1" applyAlignment="1">
      <alignment vertical="center" wrapText="1"/>
    </xf>
    <xf numFmtId="0" fontId="39" fillId="0" borderId="145" xfId="0" applyFont="1" applyBorder="1" applyAlignment="1">
      <alignment vertical="center" wrapText="1"/>
    </xf>
    <xf numFmtId="0" fontId="38" fillId="0" borderId="145" xfId="0" applyFont="1" applyBorder="1" applyAlignment="1">
      <alignment horizontal="center" vertical="center" wrapText="1"/>
    </xf>
    <xf numFmtId="10" fontId="38" fillId="0" borderId="145" xfId="0" applyNumberFormat="1" applyFont="1" applyBorder="1" applyAlignment="1">
      <alignment horizontal="center" vertical="center" wrapText="1"/>
    </xf>
    <xf numFmtId="14" fontId="38" fillId="0" borderId="145" xfId="0" applyNumberFormat="1" applyFont="1" applyBorder="1" applyAlignment="1">
      <alignment horizontal="center" vertical="center"/>
    </xf>
    <xf numFmtId="0" fontId="40" fillId="0" borderId="145" xfId="0" applyFont="1" applyBorder="1" applyAlignment="1">
      <alignment horizontal="center" vertical="center" wrapText="1"/>
    </xf>
    <xf numFmtId="166" fontId="40" fillId="0" borderId="145" xfId="0" applyNumberFormat="1" applyFont="1" applyBorder="1" applyAlignment="1">
      <alignment vertical="center" wrapText="1"/>
    </xf>
    <xf numFmtId="2" fontId="40" fillId="0" borderId="145" xfId="0" applyNumberFormat="1" applyFont="1" applyBorder="1" applyAlignment="1">
      <alignment vertical="center" wrapText="1"/>
    </xf>
    <xf numFmtId="2" fontId="38" fillId="5" borderId="145" xfId="0" applyNumberFormat="1" applyFont="1" applyFill="1" applyBorder="1" applyAlignment="1">
      <alignment vertical="center" wrapText="1"/>
    </xf>
    <xf numFmtId="166" fontId="38" fillId="0" borderId="145" xfId="0" applyNumberFormat="1" applyFont="1" applyBorder="1" applyAlignment="1">
      <alignment vertical="center" wrapText="1"/>
    </xf>
    <xf numFmtId="2" fontId="38" fillId="0" borderId="145" xfId="0" applyNumberFormat="1" applyFont="1" applyBorder="1" applyAlignment="1">
      <alignment vertical="center" wrapText="1"/>
    </xf>
    <xf numFmtId="0" fontId="38" fillId="0" borderId="145" xfId="0" applyFont="1" applyBorder="1" applyAlignment="1">
      <alignment horizontal="left" vertical="center" wrapText="1"/>
    </xf>
    <xf numFmtId="0" fontId="30" fillId="0" borderId="145" xfId="0" applyFont="1" applyBorder="1" applyAlignment="1" applyProtection="1">
      <alignment horizontal="center" vertical="center" wrapText="1"/>
      <protection locked="0"/>
    </xf>
    <xf numFmtId="166" fontId="38" fillId="3" borderId="145" xfId="0" applyNumberFormat="1" applyFont="1" applyFill="1" applyBorder="1" applyAlignment="1">
      <alignment horizontal="center" vertical="center" wrapText="1"/>
    </xf>
    <xf numFmtId="165" fontId="38" fillId="3" borderId="146" xfId="0" applyNumberFormat="1" applyFont="1" applyFill="1" applyBorder="1" applyAlignment="1">
      <alignment horizontal="center" vertical="center" wrapText="1"/>
    </xf>
    <xf numFmtId="0" fontId="30" fillId="0" borderId="139" xfId="0" applyFont="1" applyBorder="1" applyAlignment="1" applyProtection="1">
      <alignment vertical="center" wrapText="1"/>
      <protection locked="0"/>
    </xf>
    <xf numFmtId="0" fontId="30" fillId="0" borderId="140" xfId="0" applyFont="1" applyBorder="1" applyAlignment="1" applyProtection="1">
      <alignment vertical="center" wrapText="1"/>
      <protection locked="0"/>
    </xf>
    <xf numFmtId="0" fontId="41" fillId="0" borderId="140" xfId="0" applyFont="1" applyFill="1" applyBorder="1" applyAlignment="1">
      <alignment horizontal="center" vertical="center" wrapText="1"/>
    </xf>
    <xf numFmtId="10" fontId="30" fillId="0" borderId="140" xfId="0" applyNumberFormat="1" applyFont="1" applyFill="1" applyBorder="1" applyAlignment="1" applyProtection="1">
      <alignment horizontal="center" vertical="center" wrapText="1"/>
      <protection locked="0"/>
    </xf>
    <xf numFmtId="0" fontId="41" fillId="0" borderId="130" xfId="0" applyFont="1" applyFill="1" applyBorder="1" applyAlignment="1">
      <alignment horizontal="center" vertical="center" wrapText="1"/>
    </xf>
    <xf numFmtId="14" fontId="30" fillId="9" borderId="130" xfId="0" applyNumberFormat="1" applyFont="1" applyFill="1" applyBorder="1" applyAlignment="1" applyProtection="1">
      <alignment horizontal="center" vertical="center"/>
      <protection locked="0"/>
    </xf>
    <xf numFmtId="0" fontId="41" fillId="8" borderId="130" xfId="0" applyFont="1" applyFill="1" applyBorder="1" applyAlignment="1">
      <alignment horizontal="center" vertical="center" wrapText="1"/>
    </xf>
    <xf numFmtId="0" fontId="18" fillId="0" borderId="78" xfId="0" applyFont="1" applyBorder="1" applyAlignment="1">
      <alignment vertical="center" wrapText="1"/>
    </xf>
    <xf numFmtId="0" fontId="9" fillId="0" borderId="148" xfId="0" applyFont="1" applyBorder="1" applyAlignment="1">
      <alignment vertical="center" wrapText="1"/>
    </xf>
    <xf numFmtId="0" fontId="18" fillId="0" borderId="149" xfId="0" applyFont="1" applyBorder="1" applyAlignment="1">
      <alignment horizontal="center" vertical="center" wrapText="1"/>
    </xf>
    <xf numFmtId="10" fontId="18" fillId="0" borderId="149" xfId="0" applyNumberFormat="1" applyFont="1" applyBorder="1" applyAlignment="1">
      <alignment horizontal="center" vertical="center" wrapText="1"/>
    </xf>
    <xf numFmtId="14" fontId="18" fillId="0" borderId="149" xfId="0" applyNumberFormat="1" applyFont="1" applyBorder="1" applyAlignment="1">
      <alignment horizontal="center" vertical="center"/>
    </xf>
    <xf numFmtId="14" fontId="18" fillId="0" borderId="148" xfId="0" applyNumberFormat="1" applyFont="1" applyBorder="1" applyAlignment="1">
      <alignment horizontal="center" vertical="center"/>
    </xf>
    <xf numFmtId="2" fontId="18" fillId="5" borderId="150" xfId="0" applyNumberFormat="1" applyFont="1" applyFill="1" applyBorder="1" applyAlignment="1">
      <alignment vertical="center" wrapText="1"/>
    </xf>
    <xf numFmtId="166" fontId="18" fillId="0" borderId="149" xfId="0" applyNumberFormat="1" applyFont="1" applyBorder="1" applyAlignment="1">
      <alignment vertical="center" wrapText="1"/>
    </xf>
    <xf numFmtId="2" fontId="18" fillId="0" borderId="148" xfId="0" applyNumberFormat="1" applyFont="1" applyBorder="1" applyAlignment="1">
      <alignment vertical="center" wrapText="1"/>
    </xf>
    <xf numFmtId="0" fontId="18" fillId="0" borderId="148" xfId="0" applyFont="1" applyBorder="1" applyAlignment="1">
      <alignment horizontal="left" vertical="center" wrapText="1"/>
    </xf>
    <xf numFmtId="0" fontId="18" fillId="0" borderId="150" xfId="0" applyFont="1" applyBorder="1" applyAlignment="1">
      <alignment horizontal="center" vertical="center" wrapText="1"/>
    </xf>
    <xf numFmtId="0" fontId="11" fillId="0" borderId="129" xfId="0" applyFont="1" applyBorder="1" applyAlignment="1" applyProtection="1">
      <alignment horizontal="center" vertical="center" wrapText="1"/>
      <protection locked="0"/>
    </xf>
    <xf numFmtId="0" fontId="11" fillId="0" borderId="149" xfId="0" applyFont="1" applyBorder="1" applyAlignment="1" applyProtection="1">
      <alignment horizontal="center" vertical="center" wrapText="1"/>
      <protection locked="0"/>
    </xf>
    <xf numFmtId="166" fontId="18" fillId="3" borderId="150" xfId="0" applyNumberFormat="1" applyFont="1" applyFill="1" applyBorder="1" applyAlignment="1">
      <alignment horizontal="center" vertical="center" wrapText="1"/>
    </xf>
    <xf numFmtId="165" fontId="18" fillId="3" borderId="81" xfId="0" applyNumberFormat="1" applyFont="1" applyFill="1" applyBorder="1" applyAlignment="1">
      <alignment horizontal="center" vertical="center" wrapText="1"/>
    </xf>
    <xf numFmtId="10" fontId="30" fillId="9" borderId="140" xfId="0" applyNumberFormat="1" applyFont="1" applyFill="1" applyBorder="1" applyAlignment="1" applyProtection="1">
      <alignment horizontal="center" vertical="center" wrapText="1"/>
      <protection locked="0"/>
    </xf>
    <xf numFmtId="10" fontId="30" fillId="9" borderId="130" xfId="0" applyNumberFormat="1" applyFont="1" applyFill="1" applyBorder="1" applyAlignment="1" applyProtection="1">
      <alignment horizontal="center" vertical="center" wrapText="1"/>
      <protection locked="0"/>
    </xf>
    <xf numFmtId="0" fontId="42" fillId="0" borderId="130" xfId="0" applyFont="1" applyBorder="1" applyAlignment="1"/>
    <xf numFmtId="0" fontId="36" fillId="3" borderId="130" xfId="0" applyFont="1" applyFill="1" applyBorder="1" applyAlignment="1">
      <alignment horizontal="center" vertical="center" wrapText="1"/>
    </xf>
    <xf numFmtId="0" fontId="30" fillId="9" borderId="130" xfId="0" applyFont="1" applyFill="1" applyBorder="1" applyAlignment="1" applyProtection="1">
      <alignment horizontal="center" vertical="center" wrapText="1"/>
      <protection locked="0"/>
    </xf>
    <xf numFmtId="0" fontId="36" fillId="10" borderId="130" xfId="0" applyFont="1" applyFill="1" applyBorder="1" applyAlignment="1">
      <alignment horizontal="left" vertical="center" wrapText="1"/>
    </xf>
    <xf numFmtId="0" fontId="38" fillId="0" borderId="147" xfId="0" applyFont="1" applyBorder="1" applyAlignment="1">
      <alignment vertical="center" wrapText="1"/>
    </xf>
    <xf numFmtId="0" fontId="38" fillId="0" borderId="78" xfId="0" applyFont="1" applyBorder="1" applyAlignment="1">
      <alignment vertical="center" wrapText="1"/>
    </xf>
    <xf numFmtId="0" fontId="39" fillId="0" borderId="148" xfId="0" applyFont="1" applyBorder="1" applyAlignment="1">
      <alignment vertical="center" wrapText="1"/>
    </xf>
    <xf numFmtId="0" fontId="38" fillId="0" borderId="149" xfId="0" applyFont="1" applyBorder="1" applyAlignment="1">
      <alignment horizontal="center" vertical="center" wrapText="1"/>
    </xf>
    <xf numFmtId="10" fontId="38" fillId="0" borderId="149" xfId="0" applyNumberFormat="1" applyFont="1" applyBorder="1" applyAlignment="1">
      <alignment horizontal="center" vertical="center" wrapText="1"/>
    </xf>
    <xf numFmtId="0" fontId="30" fillId="0" borderId="149" xfId="0" applyFont="1" applyBorder="1" applyAlignment="1" applyProtection="1">
      <alignment horizontal="center" vertical="center" wrapText="1"/>
      <protection locked="0"/>
    </xf>
    <xf numFmtId="14" fontId="38" fillId="0" borderId="149" xfId="0" applyNumberFormat="1" applyFont="1" applyBorder="1" applyAlignment="1">
      <alignment horizontal="center" vertical="center"/>
    </xf>
    <xf numFmtId="14" fontId="38" fillId="0" borderId="148" xfId="0" applyNumberFormat="1" applyFont="1" applyBorder="1" applyAlignment="1">
      <alignment horizontal="center" vertical="center"/>
    </xf>
    <xf numFmtId="0" fontId="38" fillId="0" borderId="129" xfId="0" applyFont="1" applyBorder="1" applyAlignment="1">
      <alignment horizontal="center" vertical="center" wrapText="1"/>
    </xf>
    <xf numFmtId="0" fontId="40" fillId="0" borderId="149" xfId="0" applyFont="1" applyBorder="1" applyAlignment="1">
      <alignment horizontal="center" vertical="center" wrapText="1"/>
    </xf>
    <xf numFmtId="166" fontId="40" fillId="0" borderId="149" xfId="0" applyNumberFormat="1" applyFont="1" applyBorder="1" applyAlignment="1">
      <alignment vertical="center" wrapText="1"/>
    </xf>
    <xf numFmtId="2" fontId="40" fillId="0" borderId="148" xfId="0" applyNumberFormat="1" applyFont="1" applyBorder="1" applyAlignment="1">
      <alignment vertical="center" wrapText="1"/>
    </xf>
    <xf numFmtId="2" fontId="38" fillId="5" borderId="150" xfId="0" applyNumberFormat="1" applyFont="1" applyFill="1" applyBorder="1" applyAlignment="1">
      <alignment vertical="center" wrapText="1"/>
    </xf>
    <xf numFmtId="166" fontId="38" fillId="0" borderId="149" xfId="0" applyNumberFormat="1" applyFont="1" applyBorder="1" applyAlignment="1">
      <alignment vertical="center" wrapText="1"/>
    </xf>
    <xf numFmtId="2" fontId="38" fillId="0" borderId="148" xfId="0" applyNumberFormat="1" applyFont="1" applyBorder="1" applyAlignment="1">
      <alignment vertical="center" wrapText="1"/>
    </xf>
    <xf numFmtId="0" fontId="38" fillId="0" borderId="148" xfId="0" applyFont="1" applyBorder="1" applyAlignment="1">
      <alignment horizontal="left" vertical="center" wrapText="1"/>
    </xf>
    <xf numFmtId="0" fontId="38" fillId="0" borderId="150" xfId="0" applyFont="1" applyBorder="1" applyAlignment="1">
      <alignment horizontal="center" vertical="center" wrapText="1"/>
    </xf>
    <xf numFmtId="0" fontId="30" fillId="0" borderId="129" xfId="0" applyFont="1" applyBorder="1" applyAlignment="1" applyProtection="1">
      <alignment horizontal="center" vertical="center" wrapText="1"/>
      <protection locked="0"/>
    </xf>
    <xf numFmtId="166" fontId="38" fillId="3" borderId="150" xfId="0" applyNumberFormat="1" applyFont="1" applyFill="1" applyBorder="1" applyAlignment="1">
      <alignment horizontal="center" vertical="center" wrapText="1"/>
    </xf>
    <xf numFmtId="165" fontId="38" fillId="3" borderId="81" xfId="0" applyNumberFormat="1" applyFont="1" applyFill="1" applyBorder="1" applyAlignment="1">
      <alignment horizontal="center" vertical="center" wrapText="1"/>
    </xf>
    <xf numFmtId="0" fontId="18" fillId="0" borderId="77" xfId="0" applyFont="1" applyBorder="1" applyAlignment="1">
      <alignment vertical="center" wrapText="1"/>
    </xf>
    <xf numFmtId="0" fontId="30" fillId="5" borderId="130" xfId="0" applyFont="1" applyFill="1" applyBorder="1" applyAlignment="1" applyProtection="1">
      <alignment horizontal="center" vertical="center" wrapText="1"/>
      <protection locked="0"/>
    </xf>
    <xf numFmtId="9" fontId="30" fillId="0" borderId="130" xfId="0" applyNumberFormat="1" applyFont="1" applyBorder="1" applyAlignment="1" applyProtection="1">
      <alignment horizontal="center" vertical="center" wrapText="1"/>
      <protection locked="0"/>
    </xf>
    <xf numFmtId="0" fontId="36" fillId="10" borderId="130" xfId="0" applyFont="1" applyFill="1" applyBorder="1" applyAlignment="1">
      <alignment horizontal="center" vertical="center" wrapText="1"/>
    </xf>
    <xf numFmtId="0" fontId="36" fillId="0" borderId="130" xfId="0" applyFont="1" applyFill="1" applyBorder="1" applyAlignment="1">
      <alignment horizontal="left" vertical="center" wrapText="1"/>
    </xf>
    <xf numFmtId="0" fontId="37" fillId="0" borderId="130" xfId="0" applyFont="1" applyBorder="1" applyAlignment="1">
      <alignment horizontal="left" vertical="center" wrapText="1"/>
    </xf>
    <xf numFmtId="0" fontId="43" fillId="10" borderId="130" xfId="0" applyFont="1" applyFill="1" applyBorder="1" applyAlignment="1">
      <alignment horizontal="left" wrapText="1"/>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1"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138" xfId="0" applyNumberFormat="1"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131"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9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2">
    <cellStyle name="Normal" xfId="0" builtinId="0"/>
    <cellStyle name="Porcentaje" xfId="1" builtinId="5"/>
  </cellStyles>
  <dxfs count="383">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82" dataDxfId="381">
  <tableColumns count="1">
    <tableColumn id="1" name="1.Gestión Estratégica del Talento humano" dataDxfId="380"/>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79" dataDxfId="378" tableBorderDxfId="377">
  <autoFilter ref="K2:K21"/>
  <tableColumns count="1">
    <tableColumn id="1" name="Meta proyecto de inversión" dataDxfId="376"/>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7"/>
      <c r="W2" s="167"/>
      <c r="X2" s="167"/>
      <c r="Y2" s="167"/>
    </row>
    <row r="3" spans="1:25" ht="24" x14ac:dyDescent="0.2">
      <c r="B3" s="200" t="s">
        <v>202</v>
      </c>
      <c r="H3" s="58" t="s">
        <v>231</v>
      </c>
      <c r="I3" s="58" t="s">
        <v>232</v>
      </c>
      <c r="K3" s="200" t="s">
        <v>195</v>
      </c>
      <c r="R3" s="167" t="s">
        <v>90</v>
      </c>
      <c r="S3" s="58" t="s">
        <v>210</v>
      </c>
    </row>
    <row r="4" spans="1:25" x14ac:dyDescent="0.2">
      <c r="B4" s="200" t="s">
        <v>55</v>
      </c>
      <c r="H4" s="58" t="s">
        <v>169</v>
      </c>
      <c r="I4" s="58" t="s">
        <v>115</v>
      </c>
      <c r="K4" s="58" t="s">
        <v>239</v>
      </c>
      <c r="R4" s="167" t="s">
        <v>203</v>
      </c>
      <c r="S4" s="58" t="s">
        <v>211</v>
      </c>
    </row>
    <row r="5" spans="1:25" ht="24" x14ac:dyDescent="0.2">
      <c r="B5" s="200" t="s">
        <v>4</v>
      </c>
      <c r="H5" s="58" t="s">
        <v>116</v>
      </c>
      <c r="I5" s="58" t="s">
        <v>117</v>
      </c>
      <c r="K5" s="58" t="s">
        <v>240</v>
      </c>
      <c r="R5" s="167" t="s">
        <v>204</v>
      </c>
      <c r="S5" s="58" t="s">
        <v>212</v>
      </c>
    </row>
    <row r="6" spans="1:25" x14ac:dyDescent="0.2">
      <c r="B6" s="200" t="s">
        <v>1</v>
      </c>
      <c r="H6" s="58" t="s">
        <v>118</v>
      </c>
      <c r="I6" s="58" t="s">
        <v>119</v>
      </c>
      <c r="K6" s="58" t="s">
        <v>241</v>
      </c>
      <c r="R6" s="167" t="s">
        <v>205</v>
      </c>
      <c r="S6" s="58" t="s">
        <v>213</v>
      </c>
    </row>
    <row r="7" spans="1:25" x14ac:dyDescent="0.2">
      <c r="B7" s="200" t="s">
        <v>8</v>
      </c>
      <c r="H7" s="58" t="s">
        <v>120</v>
      </c>
      <c r="I7" s="58" t="s">
        <v>121</v>
      </c>
      <c r="K7" s="58" t="s">
        <v>235</v>
      </c>
      <c r="R7" s="167" t="s">
        <v>206</v>
      </c>
      <c r="S7" s="58" t="s">
        <v>214</v>
      </c>
    </row>
    <row r="8" spans="1:25" x14ac:dyDescent="0.2">
      <c r="B8" s="200" t="s">
        <v>5</v>
      </c>
      <c r="H8" s="58" t="s">
        <v>122</v>
      </c>
      <c r="I8" s="58" t="s">
        <v>123</v>
      </c>
      <c r="K8" s="58" t="s">
        <v>236</v>
      </c>
      <c r="R8" s="167" t="s">
        <v>207</v>
      </c>
      <c r="S8" s="58" t="s">
        <v>215</v>
      </c>
    </row>
    <row r="9" spans="1:25" ht="24" x14ac:dyDescent="0.2">
      <c r="B9" s="200" t="s">
        <v>56</v>
      </c>
      <c r="H9" s="58" t="s">
        <v>124</v>
      </c>
      <c r="I9" s="58" t="s">
        <v>125</v>
      </c>
      <c r="K9" s="58" t="s">
        <v>237</v>
      </c>
      <c r="R9" s="167" t="s">
        <v>208</v>
      </c>
      <c r="S9" s="58" t="s">
        <v>216</v>
      </c>
    </row>
    <row r="10" spans="1:25" x14ac:dyDescent="0.2">
      <c r="K10" s="58" t="s">
        <v>242</v>
      </c>
      <c r="R10" s="167"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4"/>
  <sheetViews>
    <sheetView showGridLines="0" tabSelected="1" topLeftCell="J69" zoomScale="80" zoomScaleNormal="80" workbookViewId="0">
      <selection activeCell="Z78" sqref="Z78"/>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7" width="30.625" style="16" customWidth="1"/>
    <col min="8" max="8" width="25.625" style="16" customWidth="1"/>
    <col min="9" max="9" width="17.875" style="16" customWidth="1" outlineLevel="1"/>
    <col min="10" max="10" width="22.375" style="16" customWidth="1" outlineLevel="1"/>
    <col min="11" max="11" width="26.125" style="16" customWidth="1"/>
    <col min="12" max="13" width="10.875" style="16" customWidth="1"/>
    <col min="14" max="14" width="26" style="16" customWidth="1"/>
    <col min="15" max="20" width="4.625" style="16" customWidth="1" outlineLevel="1"/>
    <col min="21" max="21" width="6.25" style="16" customWidth="1"/>
    <col min="22" max="22" width="11.75" style="16" customWidth="1"/>
    <col min="23" max="23" width="51.125" style="16" customWidth="1"/>
    <col min="24" max="24" width="40"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5" style="16" customWidth="1"/>
    <col min="44" max="44" width="5.875" style="16" customWidth="1"/>
    <col min="45" max="45" width="4.875" style="16" customWidth="1"/>
    <col min="46" max="46" width="7"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29"/>
      <c r="C1" s="461"/>
      <c r="D1" s="461"/>
      <c r="E1" s="481" t="s">
        <v>234</v>
      </c>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15"/>
    </row>
    <row r="2" spans="1:78" ht="43.5" customHeight="1" x14ac:dyDescent="0.25">
      <c r="A2" s="14"/>
      <c r="B2" s="128"/>
      <c r="C2" s="461"/>
      <c r="D2" s="461"/>
      <c r="E2" s="462" t="s">
        <v>233</v>
      </c>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15"/>
    </row>
    <row r="3" spans="1:78" ht="43.5" customHeight="1" x14ac:dyDescent="0.25">
      <c r="A3" s="14"/>
      <c r="B3" s="128"/>
      <c r="C3" s="461"/>
      <c r="D3" s="461"/>
      <c r="E3" s="462" t="s">
        <v>196</v>
      </c>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15"/>
    </row>
    <row r="4" spans="1:78" ht="16.5" thickBot="1" x14ac:dyDescent="0.3">
      <c r="A4" s="17"/>
      <c r="B4" s="69"/>
      <c r="C4" s="18"/>
      <c r="D4" s="118"/>
      <c r="E4" s="118"/>
      <c r="F4" s="18"/>
      <c r="G4" s="18"/>
      <c r="H4" s="19"/>
      <c r="I4" s="18"/>
      <c r="J4" s="18"/>
      <c r="K4" s="18"/>
      <c r="L4" s="18"/>
      <c r="M4" s="18"/>
      <c r="N4" s="18"/>
      <c r="O4" s="18"/>
      <c r="P4" s="118"/>
      <c r="Q4" s="18"/>
      <c r="R4" s="118"/>
      <c r="S4" s="18"/>
      <c r="T4" s="118"/>
      <c r="U4" s="18"/>
      <c r="V4" s="18"/>
      <c r="W4" s="20"/>
      <c r="X4" s="20"/>
      <c r="Y4" s="18"/>
      <c r="Z4" s="21"/>
      <c r="AA4" s="124"/>
      <c r="AB4" s="21"/>
      <c r="AC4" s="124"/>
      <c r="AD4" s="21"/>
      <c r="AE4" s="124"/>
      <c r="AF4" s="18"/>
      <c r="AG4" s="18"/>
      <c r="AH4" s="18"/>
      <c r="AI4" s="20"/>
      <c r="AJ4" s="18"/>
      <c r="AK4" s="21"/>
      <c r="AL4" s="124"/>
      <c r="AM4" s="21"/>
      <c r="AN4" s="124"/>
      <c r="AO4" s="21"/>
      <c r="AP4" s="124"/>
      <c r="AQ4" s="18"/>
      <c r="AR4" s="18"/>
      <c r="AS4" s="18"/>
      <c r="AT4" s="20"/>
      <c r="AU4" s="18"/>
      <c r="AV4" s="21"/>
      <c r="AW4" s="124"/>
      <c r="AX4" s="21"/>
      <c r="AY4" s="124"/>
      <c r="AZ4" s="21"/>
      <c r="BA4" s="124"/>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449" t="s">
        <v>2</v>
      </c>
      <c r="D5" s="450"/>
      <c r="E5" s="450"/>
      <c r="F5" s="450"/>
      <c r="G5" s="482" t="s">
        <v>8</v>
      </c>
      <c r="H5" s="482" t="s">
        <v>5</v>
      </c>
      <c r="I5" s="482" t="s">
        <v>5</v>
      </c>
      <c r="J5" s="482" t="s">
        <v>5</v>
      </c>
      <c r="K5" s="482" t="s">
        <v>5</v>
      </c>
      <c r="L5" s="482" t="s">
        <v>5</v>
      </c>
      <c r="M5" s="483"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433" t="s">
        <v>170</v>
      </c>
      <c r="D6" s="434"/>
      <c r="E6" s="434"/>
      <c r="F6" s="434"/>
      <c r="G6" s="469" t="s">
        <v>63</v>
      </c>
      <c r="H6" s="469"/>
      <c r="I6" s="469"/>
      <c r="J6" s="469"/>
      <c r="K6" s="469"/>
      <c r="L6" s="469"/>
      <c r="M6" s="47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466" t="s">
        <v>6</v>
      </c>
      <c r="D7" s="467"/>
      <c r="E7" s="467"/>
      <c r="F7" s="467"/>
      <c r="G7" s="431">
        <v>2021</v>
      </c>
      <c r="H7" s="431"/>
      <c r="I7" s="431"/>
      <c r="J7" s="431"/>
      <c r="K7" s="431"/>
      <c r="L7" s="431"/>
      <c r="M7" s="432"/>
      <c r="N7" s="64">
        <f>SUM(N15:N33,N41:N57,N66:N78,N87:N106,N113:N119,N127:N142)</f>
        <v>28</v>
      </c>
      <c r="O7" s="18"/>
      <c r="P7" s="118"/>
      <c r="Q7" s="18"/>
      <c r="R7" s="118"/>
      <c r="S7" s="18"/>
      <c r="T7" s="118"/>
      <c r="U7" s="64">
        <f>SUM(U15:U141)</f>
        <v>26</v>
      </c>
      <c r="V7" s="18"/>
      <c r="W7" s="20"/>
      <c r="X7" s="20"/>
      <c r="Y7" s="64">
        <f>SUM(Y14:Y142)</f>
        <v>43</v>
      </c>
      <c r="Z7" s="21"/>
      <c r="AA7" s="124"/>
      <c r="AB7" s="21"/>
      <c r="AC7" s="124"/>
      <c r="AD7" s="21"/>
      <c r="AE7" s="124"/>
      <c r="AF7" s="64">
        <f>SUM(AF14:AF142)</f>
        <v>0</v>
      </c>
      <c r="AG7" s="18"/>
      <c r="AH7" s="18"/>
      <c r="AI7" s="20"/>
      <c r="AJ7" s="64">
        <f>SUM(AJ14:AJ142)</f>
        <v>36</v>
      </c>
      <c r="AK7" s="21"/>
      <c r="AL7" s="124"/>
      <c r="AM7" s="21"/>
      <c r="AN7" s="124"/>
      <c r="AO7" s="21"/>
      <c r="AP7" s="124"/>
      <c r="AQ7" s="64">
        <f>SUM(AQ14:AQ142)</f>
        <v>0</v>
      </c>
      <c r="AR7" s="18"/>
      <c r="AS7" s="18"/>
      <c r="AT7" s="20"/>
      <c r="AU7" s="64">
        <f>SUM(AU14:AU142)</f>
        <v>36</v>
      </c>
      <c r="AV7" s="21"/>
      <c r="AW7" s="124"/>
      <c r="AX7" s="21"/>
      <c r="AY7" s="124"/>
      <c r="AZ7" s="21"/>
      <c r="BA7" s="124"/>
      <c r="BB7" s="64">
        <f>SUM(BB14:BB142)</f>
        <v>0</v>
      </c>
      <c r="BC7" s="18"/>
      <c r="BD7" s="18"/>
      <c r="BE7" s="20"/>
      <c r="BF7" s="64">
        <f>SUM(BF14:BF142)</f>
        <v>143</v>
      </c>
      <c r="BG7" s="64">
        <f>SUM(BG14:BG142)</f>
        <v>26</v>
      </c>
      <c r="BH7" s="18"/>
      <c r="BI7" s="22"/>
      <c r="BJ7" s="23"/>
      <c r="BM7" s="20"/>
      <c r="BN7" s="20"/>
      <c r="BO7" s="20"/>
      <c r="BP7" s="20"/>
      <c r="BQ7" s="20"/>
      <c r="BR7" s="20"/>
      <c r="BS7" s="20"/>
      <c r="BT7" s="20"/>
      <c r="BU7" s="20"/>
      <c r="BV7" s="20"/>
      <c r="BW7" s="20"/>
      <c r="BX7" s="20"/>
      <c r="BY7" s="18"/>
      <c r="BZ7" s="18"/>
    </row>
    <row r="8" spans="1:78" s="66" customFormat="1" ht="12" thickBot="1" x14ac:dyDescent="0.25">
      <c r="A8" s="10"/>
      <c r="B8" s="464"/>
      <c r="C8" s="465"/>
      <c r="D8" s="465"/>
      <c r="E8" s="465"/>
      <c r="F8" s="465"/>
      <c r="G8" s="65"/>
      <c r="H8" s="65"/>
      <c r="I8" s="65"/>
      <c r="J8" s="65"/>
      <c r="K8" s="65"/>
      <c r="L8" s="11"/>
      <c r="M8" s="65"/>
      <c r="N8" s="65"/>
      <c r="O8" s="65"/>
      <c r="P8" s="116"/>
      <c r="Q8" s="65"/>
      <c r="R8" s="116"/>
      <c r="S8" s="65"/>
      <c r="T8" s="116"/>
      <c r="U8" s="65"/>
      <c r="V8" s="65"/>
      <c r="W8" s="65"/>
      <c r="X8" s="65"/>
      <c r="Y8" s="65"/>
      <c r="Z8" s="65"/>
      <c r="AA8" s="116"/>
      <c r="AB8" s="65"/>
      <c r="AC8" s="116"/>
      <c r="AD8" s="65"/>
      <c r="AE8" s="116"/>
      <c r="AF8" s="65"/>
      <c r="AG8" s="65"/>
      <c r="AH8" s="65"/>
      <c r="AI8" s="65"/>
      <c r="AJ8" s="65"/>
      <c r="AK8" s="65"/>
      <c r="AL8" s="116"/>
      <c r="AM8" s="65"/>
      <c r="AN8" s="116"/>
      <c r="AO8" s="65"/>
      <c r="AP8" s="116"/>
      <c r="AQ8" s="65"/>
      <c r="AR8" s="65"/>
      <c r="AS8" s="65"/>
      <c r="AT8" s="65"/>
      <c r="AU8" s="65"/>
      <c r="AV8" s="65"/>
      <c r="AW8" s="117"/>
      <c r="AX8" s="65"/>
      <c r="AY8" s="117"/>
      <c r="AZ8" s="65"/>
      <c r="BA8" s="117"/>
      <c r="BB8" s="65"/>
      <c r="BC8" s="65"/>
      <c r="BD8" s="65"/>
      <c r="BE8" s="65"/>
      <c r="BF8" s="65"/>
      <c r="BG8" s="12"/>
      <c r="BH8" s="12"/>
      <c r="BI8" s="13"/>
      <c r="BJ8" s="11"/>
      <c r="BM8" s="65"/>
      <c r="BN8" s="65"/>
      <c r="BO8" s="65"/>
      <c r="BP8" s="65"/>
      <c r="BQ8" s="65"/>
      <c r="BR8" s="65"/>
      <c r="BS8" s="65"/>
      <c r="BT8" s="65"/>
      <c r="BU8" s="65"/>
      <c r="BV8" s="65"/>
      <c r="BW8" s="65"/>
      <c r="BX8" s="65"/>
      <c r="BY8" s="65"/>
      <c r="BZ8" s="12"/>
    </row>
    <row r="9" spans="1:78" s="166" customFormat="1" ht="29.25" customHeight="1" x14ac:dyDescent="0.2">
      <c r="A9" s="10"/>
      <c r="B9" s="165"/>
      <c r="C9" s="449" t="s">
        <v>230</v>
      </c>
      <c r="D9" s="450"/>
      <c r="E9" s="450"/>
      <c r="F9" s="450"/>
      <c r="G9" s="402" t="s">
        <v>124</v>
      </c>
      <c r="H9" s="403"/>
      <c r="I9" s="403"/>
      <c r="J9" s="403"/>
      <c r="K9" s="403"/>
      <c r="L9" s="403"/>
      <c r="M9" s="404"/>
      <c r="N9" s="477" t="s">
        <v>100</v>
      </c>
      <c r="O9" s="478"/>
      <c r="P9" s="478"/>
      <c r="Q9" s="478"/>
      <c r="R9" s="478"/>
      <c r="S9" s="478"/>
      <c r="T9" s="478"/>
      <c r="U9" s="478"/>
      <c r="V9" s="478"/>
      <c r="W9" s="478"/>
      <c r="X9" s="479"/>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2"/>
      <c r="BH9" s="12"/>
      <c r="BI9" s="13"/>
      <c r="BJ9" s="11"/>
      <c r="BM9" s="165"/>
      <c r="BN9" s="165"/>
      <c r="BO9" s="165"/>
      <c r="BP9" s="165"/>
      <c r="BQ9" s="165"/>
      <c r="BR9" s="165"/>
      <c r="BS9" s="165"/>
      <c r="BT9" s="165"/>
      <c r="BU9" s="165"/>
      <c r="BV9" s="165"/>
      <c r="BW9" s="165"/>
      <c r="BX9" s="165"/>
      <c r="BY9" s="165"/>
      <c r="BZ9" s="12"/>
    </row>
    <row r="10" spans="1:78" ht="36.75" customHeight="1" thickBot="1" x14ac:dyDescent="0.3">
      <c r="A10" s="24"/>
      <c r="B10" s="70"/>
      <c r="C10" s="433" t="s">
        <v>87</v>
      </c>
      <c r="D10" s="434"/>
      <c r="E10" s="434"/>
      <c r="F10" s="434"/>
      <c r="G10" s="402" t="str">
        <f>+VLOOKUP(G9,LISTAS!$H$3:$I$10,2,FALSE)</f>
        <v>Proyecto 7597 - Fortalecer la capacidad administrativa para el desarrollo de la gestión institucional</v>
      </c>
      <c r="H10" s="403"/>
      <c r="I10" s="403"/>
      <c r="J10" s="403"/>
      <c r="K10" s="403"/>
      <c r="L10" s="403"/>
      <c r="M10" s="404"/>
      <c r="N10" s="480" t="s">
        <v>93</v>
      </c>
      <c r="O10" s="454"/>
      <c r="P10" s="454"/>
      <c r="Q10" s="454"/>
      <c r="R10" s="454"/>
      <c r="S10" s="454" t="s">
        <v>94</v>
      </c>
      <c r="T10" s="454"/>
      <c r="U10" s="454"/>
      <c r="V10" s="454"/>
      <c r="W10" s="174" t="s">
        <v>95</v>
      </c>
      <c r="X10" s="175"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0" t="str">
        <f>+VLOOKUP($G$10,LISTAS!$B$47:$D$65,2,FALSE)</f>
        <v>OBJ_6</v>
      </c>
      <c r="C11" s="433" t="s">
        <v>168</v>
      </c>
      <c r="D11" s="434"/>
      <c r="E11" s="434"/>
      <c r="F11" s="434"/>
      <c r="G11" s="447" t="s">
        <v>133</v>
      </c>
      <c r="H11" s="447"/>
      <c r="I11" s="447"/>
      <c r="J11" s="447"/>
      <c r="K11" s="447"/>
      <c r="L11" s="447"/>
      <c r="M11" s="448"/>
      <c r="N11" s="455">
        <v>3837341310</v>
      </c>
      <c r="O11" s="456"/>
      <c r="P11" s="456"/>
      <c r="Q11" s="456"/>
      <c r="R11" s="456"/>
      <c r="S11" s="456" t="s">
        <v>290</v>
      </c>
      <c r="T11" s="456"/>
      <c r="U11" s="456"/>
      <c r="V11" s="456"/>
      <c r="W11" s="456" t="s">
        <v>291</v>
      </c>
      <c r="X11" s="459" t="s">
        <v>292</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408" t="s">
        <v>108</v>
      </c>
      <c r="BN11" s="409"/>
      <c r="BO11" s="409"/>
      <c r="BP11" s="409"/>
      <c r="BQ11" s="409"/>
      <c r="BR11" s="409"/>
      <c r="BS11" s="409"/>
      <c r="BT11" s="409"/>
      <c r="BU11" s="409"/>
      <c r="BV11" s="409"/>
      <c r="BW11" s="409"/>
      <c r="BX11" s="409"/>
      <c r="BY11" s="409"/>
      <c r="BZ11" s="410"/>
    </row>
    <row r="12" spans="1:78" ht="24" customHeight="1" thickBot="1" x14ac:dyDescent="0.3">
      <c r="A12" s="24"/>
      <c r="B12" s="70" t="str">
        <f>+VLOOKUP($G$11,LISTAS!$B$112:$D$132,2,FALSE)</f>
        <v>PROD_OBJ_6</v>
      </c>
      <c r="C12" s="471" t="s">
        <v>166</v>
      </c>
      <c r="D12" s="472"/>
      <c r="E12" s="472"/>
      <c r="F12" s="473"/>
      <c r="G12" s="474" t="s">
        <v>151</v>
      </c>
      <c r="H12" s="475"/>
      <c r="I12" s="475"/>
      <c r="J12" s="475"/>
      <c r="K12" s="475"/>
      <c r="L12" s="475"/>
      <c r="M12" s="476"/>
      <c r="N12" s="457"/>
      <c r="O12" s="458"/>
      <c r="P12" s="458"/>
      <c r="Q12" s="458"/>
      <c r="R12" s="458"/>
      <c r="S12" s="458"/>
      <c r="T12" s="458"/>
      <c r="U12" s="458"/>
      <c r="V12" s="458"/>
      <c r="W12" s="458"/>
      <c r="X12" s="460"/>
      <c r="Y12" s="76"/>
      <c r="Z12" s="76"/>
      <c r="AA12" s="76"/>
      <c r="AB12" s="76"/>
      <c r="AC12" s="76"/>
      <c r="AD12" s="76"/>
      <c r="AE12" s="76"/>
      <c r="AF12" s="176"/>
      <c r="AG12" s="76"/>
      <c r="AH12" s="76"/>
      <c r="AI12" s="76"/>
      <c r="AJ12" s="76"/>
      <c r="AK12" s="76"/>
      <c r="AL12" s="76"/>
      <c r="AM12" s="76"/>
      <c r="AN12" s="76"/>
      <c r="AO12" s="76"/>
      <c r="AP12" s="76"/>
      <c r="AQ12" s="176"/>
      <c r="AR12" s="76"/>
      <c r="AS12" s="76"/>
      <c r="AT12" s="76"/>
      <c r="AU12" s="76"/>
      <c r="AV12" s="76"/>
      <c r="AW12" s="76"/>
      <c r="AX12" s="76"/>
      <c r="AY12" s="76"/>
      <c r="AZ12" s="76"/>
      <c r="BA12" s="76"/>
      <c r="BB12" s="176"/>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417" t="s">
        <v>173</v>
      </c>
      <c r="D13" s="419" t="s">
        <v>173</v>
      </c>
      <c r="E13" s="419" t="s">
        <v>32</v>
      </c>
      <c r="F13" s="419" t="s">
        <v>10</v>
      </c>
      <c r="G13" s="419" t="s">
        <v>106</v>
      </c>
      <c r="H13" s="419" t="s">
        <v>86</v>
      </c>
      <c r="I13" s="419" t="s">
        <v>89</v>
      </c>
      <c r="J13" s="419" t="s">
        <v>88</v>
      </c>
      <c r="K13" s="419" t="s">
        <v>174</v>
      </c>
      <c r="L13" s="385" t="s">
        <v>33</v>
      </c>
      <c r="M13" s="442"/>
      <c r="N13" s="136"/>
      <c r="O13" s="387" t="s">
        <v>14</v>
      </c>
      <c r="P13" s="463"/>
      <c r="Q13" s="387" t="s">
        <v>15</v>
      </c>
      <c r="R13" s="463"/>
      <c r="S13" s="423" t="s">
        <v>16</v>
      </c>
      <c r="T13" s="423"/>
      <c r="U13" s="137"/>
      <c r="V13" s="137"/>
      <c r="W13" s="170" t="s">
        <v>34</v>
      </c>
      <c r="X13" s="138"/>
      <c r="Y13" s="136"/>
      <c r="Z13" s="423" t="s">
        <v>22</v>
      </c>
      <c r="AA13" s="423"/>
      <c r="AB13" s="423" t="s">
        <v>23</v>
      </c>
      <c r="AC13" s="423"/>
      <c r="AD13" s="423" t="s">
        <v>24</v>
      </c>
      <c r="AE13" s="423"/>
      <c r="AF13" s="137"/>
      <c r="AG13" s="137"/>
      <c r="AH13" s="137" t="s">
        <v>35</v>
      </c>
      <c r="AI13" s="138"/>
      <c r="AJ13" s="136"/>
      <c r="AK13" s="423" t="s">
        <v>25</v>
      </c>
      <c r="AL13" s="423"/>
      <c r="AM13" s="423" t="s">
        <v>26</v>
      </c>
      <c r="AN13" s="423"/>
      <c r="AO13" s="423" t="s">
        <v>27</v>
      </c>
      <c r="AP13" s="423"/>
      <c r="AQ13" s="137"/>
      <c r="AR13" s="137"/>
      <c r="AS13" s="137" t="s">
        <v>36</v>
      </c>
      <c r="AT13" s="138"/>
      <c r="AU13" s="137"/>
      <c r="AV13" s="387" t="s">
        <v>28</v>
      </c>
      <c r="AW13" s="463"/>
      <c r="AX13" s="387" t="s">
        <v>29</v>
      </c>
      <c r="AY13" s="463"/>
      <c r="AZ13" s="387" t="s">
        <v>30</v>
      </c>
      <c r="BA13" s="389"/>
      <c r="BB13" s="137"/>
      <c r="BC13" s="137"/>
      <c r="BD13" s="137" t="s">
        <v>37</v>
      </c>
      <c r="BE13" s="138"/>
      <c r="BF13" s="136"/>
      <c r="BG13" s="137"/>
      <c r="BH13" s="137" t="s">
        <v>38</v>
      </c>
      <c r="BI13" s="397" t="s">
        <v>107</v>
      </c>
      <c r="BJ13" s="28"/>
      <c r="BM13" s="392" t="s">
        <v>34</v>
      </c>
      <c r="BN13" s="393"/>
      <c r="BO13" s="394"/>
      <c r="BP13" s="395" t="s">
        <v>35</v>
      </c>
      <c r="BQ13" s="393"/>
      <c r="BR13" s="394"/>
      <c r="BS13" s="395" t="s">
        <v>36</v>
      </c>
      <c r="BT13" s="393"/>
      <c r="BU13" s="394"/>
      <c r="BV13" s="395" t="s">
        <v>37</v>
      </c>
      <c r="BW13" s="393"/>
      <c r="BX13" s="394"/>
      <c r="BY13" s="395" t="s">
        <v>38</v>
      </c>
      <c r="BZ13" s="396"/>
    </row>
    <row r="14" spans="1:78" ht="114.75" x14ac:dyDescent="0.25">
      <c r="A14" s="27"/>
      <c r="B14" s="70"/>
      <c r="C14" s="435"/>
      <c r="D14" s="446"/>
      <c r="E14" s="446"/>
      <c r="F14" s="446"/>
      <c r="G14" s="446"/>
      <c r="H14" s="446"/>
      <c r="I14" s="446"/>
      <c r="J14" s="446"/>
      <c r="K14" s="446"/>
      <c r="L14" s="29" t="s">
        <v>11</v>
      </c>
      <c r="M14" s="30" t="s">
        <v>12</v>
      </c>
      <c r="N14" s="31" t="s">
        <v>13</v>
      </c>
      <c r="O14" s="32" t="s">
        <v>171</v>
      </c>
      <c r="P14" s="32" t="s">
        <v>172</v>
      </c>
      <c r="Q14" s="32" t="s">
        <v>171</v>
      </c>
      <c r="R14" s="32" t="s">
        <v>172</v>
      </c>
      <c r="S14" s="173" t="s">
        <v>171</v>
      </c>
      <c r="T14" s="173" t="s">
        <v>172</v>
      </c>
      <c r="U14" s="32" t="s">
        <v>17</v>
      </c>
      <c r="V14" s="59" t="s">
        <v>199</v>
      </c>
      <c r="W14" s="32" t="s">
        <v>18</v>
      </c>
      <c r="X14" s="33" t="s">
        <v>85</v>
      </c>
      <c r="Y14" s="31" t="s">
        <v>13</v>
      </c>
      <c r="Z14" s="173" t="s">
        <v>171</v>
      </c>
      <c r="AA14" s="173" t="s">
        <v>172</v>
      </c>
      <c r="AB14" s="173" t="s">
        <v>171</v>
      </c>
      <c r="AC14" s="173" t="s">
        <v>172</v>
      </c>
      <c r="AD14" s="173" t="s">
        <v>171</v>
      </c>
      <c r="AE14" s="173" t="s">
        <v>172</v>
      </c>
      <c r="AF14" s="32" t="s">
        <v>17</v>
      </c>
      <c r="AG14" s="59" t="s">
        <v>199</v>
      </c>
      <c r="AH14" s="32" t="s">
        <v>18</v>
      </c>
      <c r="AI14" s="33" t="s">
        <v>85</v>
      </c>
      <c r="AJ14" s="31" t="s">
        <v>13</v>
      </c>
      <c r="AK14" s="173" t="s">
        <v>171</v>
      </c>
      <c r="AL14" s="173" t="s">
        <v>172</v>
      </c>
      <c r="AM14" s="173" t="s">
        <v>171</v>
      </c>
      <c r="AN14" s="173" t="s">
        <v>172</v>
      </c>
      <c r="AO14" s="173" t="s">
        <v>171</v>
      </c>
      <c r="AP14" s="173"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468"/>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33.75" customHeight="1" x14ac:dyDescent="0.25">
      <c r="A15" s="80"/>
      <c r="B15" s="81"/>
      <c r="C15" s="139" t="s">
        <v>181</v>
      </c>
      <c r="D15" s="140" t="s">
        <v>258</v>
      </c>
      <c r="E15" s="141">
        <v>1</v>
      </c>
      <c r="F15" s="141" t="s">
        <v>259</v>
      </c>
      <c r="G15" s="82" t="s">
        <v>273</v>
      </c>
      <c r="H15" s="83" t="s">
        <v>288</v>
      </c>
      <c r="I15" s="82" t="s">
        <v>203</v>
      </c>
      <c r="J15" s="82" t="s">
        <v>210</v>
      </c>
      <c r="K15" s="84" t="s">
        <v>261</v>
      </c>
      <c r="L15" s="85">
        <v>44348</v>
      </c>
      <c r="M15" s="142">
        <v>44377</v>
      </c>
      <c r="N15" s="86">
        <f t="shared" ref="N15:N30" si="0">SUM(O15,Q15,S15)</f>
        <v>0</v>
      </c>
      <c r="O15" s="239"/>
      <c r="P15" s="239"/>
      <c r="Q15" s="239"/>
      <c r="R15" s="239"/>
      <c r="S15" s="239"/>
      <c r="T15" s="239"/>
      <c r="U15" s="239">
        <f>SUM(P15,R15,T15)</f>
        <v>0</v>
      </c>
      <c r="V15" s="87" t="str">
        <f>IFERROR(U15/N15,"")</f>
        <v/>
      </c>
      <c r="W15" s="242"/>
      <c r="X15" s="88"/>
      <c r="Y15" s="86">
        <f t="shared" ref="Y15:Y30" si="1">SUM(Z15,AB15,AD15)</f>
        <v>1</v>
      </c>
      <c r="Z15" s="82"/>
      <c r="AA15" s="82"/>
      <c r="AB15" s="82"/>
      <c r="AC15" s="82"/>
      <c r="AD15" s="82">
        <v>1</v>
      </c>
      <c r="AE15" s="82"/>
      <c r="AF15" s="82"/>
      <c r="AG15" s="87">
        <f t="shared" ref="AG15:AG33" si="2">IFERROR(AF15/Y15,"")</f>
        <v>0</v>
      </c>
      <c r="AH15" s="143"/>
      <c r="AI15" s="88"/>
      <c r="AJ15" s="86">
        <f>SUM(AK15,AM15,AO15)</f>
        <v>0</v>
      </c>
      <c r="AK15" s="82"/>
      <c r="AL15" s="82"/>
      <c r="AM15" s="82"/>
      <c r="AN15" s="82"/>
      <c r="AO15" s="82"/>
      <c r="AP15" s="82"/>
      <c r="AQ15" s="82"/>
      <c r="AR15" s="87" t="str">
        <f t="shared" ref="AR15:AR33" si="3">IFERROR(AQ15/AJ15,"")</f>
        <v/>
      </c>
      <c r="AS15" s="144"/>
      <c r="AT15" s="88"/>
      <c r="AU15" s="86">
        <f t="shared" ref="AU15:AU30" si="4">SUM(AV15,AX15,AZ15)</f>
        <v>0</v>
      </c>
      <c r="AV15" s="82"/>
      <c r="AW15" s="82"/>
      <c r="AX15" s="82"/>
      <c r="AY15" s="82"/>
      <c r="AZ15" s="82"/>
      <c r="BA15" s="82"/>
      <c r="BB15" s="82"/>
      <c r="BC15" s="87" t="str">
        <f t="shared" ref="BC15:BC33" si="5">IFERROR(BB15/AU15,"")</f>
        <v/>
      </c>
      <c r="BD15" s="89"/>
      <c r="BE15" s="88"/>
      <c r="BF15" s="86">
        <f t="shared" ref="BF15:BF33" si="6">+SUM(N15,Y15,AJ15,AU15)</f>
        <v>1</v>
      </c>
      <c r="BG15" s="82">
        <f>+SUM(U15,AF15,AQ15,BB15)</f>
        <v>0</v>
      </c>
      <c r="BH15" s="90">
        <f>IFERROR(BG15/BF15,"")</f>
        <v>0</v>
      </c>
      <c r="BI15" s="145"/>
      <c r="BJ15" s="91"/>
      <c r="BM15" s="93"/>
      <c r="BN15" s="87" t="str">
        <f>IFERROR(BM15/N15,"")</f>
        <v/>
      </c>
      <c r="BO15" s="88"/>
      <c r="BP15" s="94" t="str">
        <f t="shared" ref="BP15:BP33" si="7">IFERROR(BO15/Q15,"")</f>
        <v/>
      </c>
      <c r="BQ15" s="87" t="str">
        <f>IFERROR(BP15/Y15,"")</f>
        <v/>
      </c>
      <c r="BR15" s="88" t="str">
        <f t="shared" ref="BR15:BR33" si="8">IFERROR(BQ15/U15,"")</f>
        <v/>
      </c>
      <c r="BS15" s="94"/>
      <c r="BT15" s="87" t="str">
        <f>IFERROR(BS15/AJ15,"")</f>
        <v/>
      </c>
      <c r="BU15" s="88"/>
      <c r="BV15" s="95">
        <f>IFERROR(BU15/Y15,"")</f>
        <v>0</v>
      </c>
      <c r="BW15" s="87" t="str">
        <f>IFERROR(BV15/AU15,"")</f>
        <v/>
      </c>
      <c r="BX15" s="96" t="str">
        <f>IFERROR(BW15/AB15,"")</f>
        <v/>
      </c>
      <c r="BY15" s="97">
        <f>SUM(BM15,BP15,BS15,BV15)</f>
        <v>0</v>
      </c>
      <c r="BZ15" s="98">
        <f>IFERROR(BY15/BF15,"")</f>
        <v>0</v>
      </c>
    </row>
    <row r="16" spans="1:78" s="92" customFormat="1" ht="33.75" customHeight="1" x14ac:dyDescent="0.25">
      <c r="A16" s="99"/>
      <c r="B16" s="81"/>
      <c r="C16" s="139" t="s">
        <v>181</v>
      </c>
      <c r="D16" s="140" t="s">
        <v>258</v>
      </c>
      <c r="E16" s="140">
        <v>2</v>
      </c>
      <c r="F16" s="140" t="s">
        <v>385</v>
      </c>
      <c r="G16" s="82" t="s">
        <v>273</v>
      </c>
      <c r="H16" s="83" t="s">
        <v>288</v>
      </c>
      <c r="I16" s="82" t="s">
        <v>203</v>
      </c>
      <c r="J16" s="82" t="s">
        <v>210</v>
      </c>
      <c r="K16" s="84" t="s">
        <v>261</v>
      </c>
      <c r="L16" s="100">
        <v>44287</v>
      </c>
      <c r="M16" s="146">
        <v>44316</v>
      </c>
      <c r="N16" s="86">
        <f>SUM(O16,Q16,S16)</f>
        <v>0</v>
      </c>
      <c r="O16" s="240"/>
      <c r="P16" s="240"/>
      <c r="Q16" s="240"/>
      <c r="R16" s="240"/>
      <c r="S16" s="240"/>
      <c r="T16" s="240"/>
      <c r="U16" s="240">
        <f>SUM(P16,R16,T16)</f>
        <v>0</v>
      </c>
      <c r="V16" s="87" t="str">
        <f t="shared" ref="V16:V30" si="9">IFERROR(U16/N16,"")</f>
        <v/>
      </c>
      <c r="W16" s="243"/>
      <c r="X16" s="103"/>
      <c r="Y16" s="86">
        <f t="shared" si="1"/>
        <v>1</v>
      </c>
      <c r="Z16" s="84">
        <v>1</v>
      </c>
      <c r="AA16" s="84"/>
      <c r="AB16" s="84"/>
      <c r="AC16" s="84"/>
      <c r="AD16" s="84"/>
      <c r="AE16" s="84"/>
      <c r="AF16" s="82"/>
      <c r="AG16" s="102">
        <f t="shared" si="2"/>
        <v>0</v>
      </c>
      <c r="AH16" s="147"/>
      <c r="AI16" s="103"/>
      <c r="AJ16" s="86">
        <f t="shared" ref="AJ16:AJ30" si="10">SUM(AK16,AM16,AO16)</f>
        <v>0</v>
      </c>
      <c r="AK16" s="84"/>
      <c r="AL16" s="84"/>
      <c r="AM16" s="84"/>
      <c r="AN16" s="84"/>
      <c r="AO16" s="84"/>
      <c r="AP16" s="84"/>
      <c r="AQ16" s="82"/>
      <c r="AR16" s="102" t="str">
        <f t="shared" si="3"/>
        <v/>
      </c>
      <c r="AS16" s="147"/>
      <c r="AT16" s="103"/>
      <c r="AU16" s="86">
        <f t="shared" si="4"/>
        <v>0</v>
      </c>
      <c r="AV16" s="84"/>
      <c r="AW16" s="84"/>
      <c r="AX16" s="84"/>
      <c r="AY16" s="84"/>
      <c r="AZ16" s="84"/>
      <c r="BA16" s="84"/>
      <c r="BB16" s="82"/>
      <c r="BC16" s="102" t="str">
        <f t="shared" si="5"/>
        <v/>
      </c>
      <c r="BD16" s="104"/>
      <c r="BE16" s="103"/>
      <c r="BF16" s="101">
        <f t="shared" si="6"/>
        <v>1</v>
      </c>
      <c r="BG16" s="84">
        <f>+SUM(U16,AF16,AQ16,BB16)</f>
        <v>0</v>
      </c>
      <c r="BH16" s="90">
        <f t="shared" ref="BH16:BH30" si="11">IFERROR(BG16/BF16,"")</f>
        <v>0</v>
      </c>
      <c r="BI16" s="148"/>
      <c r="BJ16" s="105"/>
      <c r="BM16" s="106"/>
      <c r="BN16" s="102" t="str">
        <f t="shared" ref="BN16:BN33" si="12">IFERROR(BM16/N16,"")</f>
        <v/>
      </c>
      <c r="BO16" s="107"/>
      <c r="BP16" s="108" t="str">
        <f t="shared" si="7"/>
        <v/>
      </c>
      <c r="BQ16" s="102" t="str">
        <f t="shared" ref="BQ16:BQ33" si="13">IFERROR(BP16/Y16,"")</f>
        <v/>
      </c>
      <c r="BR16" s="107" t="str">
        <f t="shared" si="8"/>
        <v/>
      </c>
      <c r="BS16" s="108"/>
      <c r="BT16" s="102" t="str">
        <f t="shared" ref="BT16:BT33" si="14">IFERROR(BS16/AJ16,"")</f>
        <v/>
      </c>
      <c r="BU16" s="107"/>
      <c r="BV16" s="109">
        <f t="shared" ref="BV16:BV33" si="15">IFERROR(BU16/Y16,"")</f>
        <v>0</v>
      </c>
      <c r="BW16" s="102" t="str">
        <f t="shared" ref="BW16:BW33" si="16">IFERROR(BV16/AU16,"")</f>
        <v/>
      </c>
      <c r="BX16" s="110"/>
      <c r="BY16" s="111">
        <f t="shared" ref="BY16:BY26" si="17">SUM(BM16,BP16,BS16,BV16)</f>
        <v>0</v>
      </c>
      <c r="BZ16" s="112">
        <f t="shared" ref="BZ16:BZ33" si="18">IFERROR(BY16/BF16,"")</f>
        <v>0</v>
      </c>
    </row>
    <row r="17" spans="1:78" s="92" customFormat="1" ht="33.75" customHeight="1" x14ac:dyDescent="0.25">
      <c r="A17" s="99"/>
      <c r="B17" s="81"/>
      <c r="C17" s="139" t="s">
        <v>181</v>
      </c>
      <c r="D17" s="140" t="s">
        <v>258</v>
      </c>
      <c r="E17" s="140">
        <v>3</v>
      </c>
      <c r="F17" s="140" t="s">
        <v>386</v>
      </c>
      <c r="G17" s="82" t="s">
        <v>273</v>
      </c>
      <c r="H17" s="83" t="s">
        <v>288</v>
      </c>
      <c r="I17" s="82" t="s">
        <v>203</v>
      </c>
      <c r="J17" s="82" t="s">
        <v>210</v>
      </c>
      <c r="K17" s="84" t="s">
        <v>261</v>
      </c>
      <c r="L17" s="100">
        <v>44317</v>
      </c>
      <c r="M17" s="146">
        <v>44347</v>
      </c>
      <c r="N17" s="86">
        <f t="shared" si="0"/>
        <v>0</v>
      </c>
      <c r="O17" s="240"/>
      <c r="P17" s="240"/>
      <c r="Q17" s="240"/>
      <c r="R17" s="240"/>
      <c r="S17" s="240"/>
      <c r="T17" s="240"/>
      <c r="U17" s="240">
        <f t="shared" ref="U17:U32" si="19">SUM(P17,R17,T17)</f>
        <v>0</v>
      </c>
      <c r="V17" s="87" t="str">
        <f t="shared" si="9"/>
        <v/>
      </c>
      <c r="W17" s="243"/>
      <c r="X17" s="103"/>
      <c r="Y17" s="86">
        <f t="shared" si="1"/>
        <v>1</v>
      </c>
      <c r="Z17" s="84"/>
      <c r="AA17" s="84"/>
      <c r="AB17" s="84">
        <v>1</v>
      </c>
      <c r="AC17" s="84"/>
      <c r="AD17" s="84"/>
      <c r="AE17" s="84"/>
      <c r="AF17" s="82"/>
      <c r="AG17" s="102">
        <f t="shared" si="2"/>
        <v>0</v>
      </c>
      <c r="AH17" s="147"/>
      <c r="AI17" s="103"/>
      <c r="AJ17" s="86">
        <f t="shared" si="10"/>
        <v>0</v>
      </c>
      <c r="AK17" s="84"/>
      <c r="AL17" s="84"/>
      <c r="AM17" s="84"/>
      <c r="AN17" s="84"/>
      <c r="AO17" s="84"/>
      <c r="AP17" s="84"/>
      <c r="AQ17" s="82"/>
      <c r="AR17" s="102" t="str">
        <f t="shared" si="3"/>
        <v/>
      </c>
      <c r="AS17" s="147"/>
      <c r="AT17" s="103"/>
      <c r="AU17" s="86">
        <f t="shared" si="4"/>
        <v>0</v>
      </c>
      <c r="AV17" s="84"/>
      <c r="AW17" s="84"/>
      <c r="AX17" s="84"/>
      <c r="AY17" s="84"/>
      <c r="AZ17" s="84"/>
      <c r="BA17" s="84"/>
      <c r="BB17" s="82"/>
      <c r="BC17" s="102" t="str">
        <f t="shared" si="5"/>
        <v/>
      </c>
      <c r="BD17" s="104"/>
      <c r="BE17" s="103"/>
      <c r="BF17" s="101">
        <f t="shared" si="6"/>
        <v>1</v>
      </c>
      <c r="BG17" s="84">
        <f t="shared" ref="BG17:BG33" si="20">+SUM(U17,AF17,AQ17,BB17)</f>
        <v>0</v>
      </c>
      <c r="BH17" s="90">
        <f t="shared" si="11"/>
        <v>0</v>
      </c>
      <c r="BI17" s="148"/>
      <c r="BJ17" s="105"/>
      <c r="BM17" s="106"/>
      <c r="BN17" s="102" t="str">
        <f t="shared" si="12"/>
        <v/>
      </c>
      <c r="BO17" s="103"/>
      <c r="BP17" s="113" t="str">
        <f t="shared" si="7"/>
        <v/>
      </c>
      <c r="BQ17" s="102" t="str">
        <f t="shared" si="13"/>
        <v/>
      </c>
      <c r="BR17" s="103" t="str">
        <f t="shared" si="8"/>
        <v/>
      </c>
      <c r="BS17" s="113"/>
      <c r="BT17" s="102" t="str">
        <f t="shared" si="14"/>
        <v/>
      </c>
      <c r="BU17" s="103"/>
      <c r="BV17" s="114">
        <f t="shared" si="15"/>
        <v>0</v>
      </c>
      <c r="BW17" s="102" t="str">
        <f t="shared" si="16"/>
        <v/>
      </c>
      <c r="BX17" s="115"/>
      <c r="BY17" s="111">
        <f t="shared" si="17"/>
        <v>0</v>
      </c>
      <c r="BZ17" s="112">
        <f t="shared" si="18"/>
        <v>0</v>
      </c>
    </row>
    <row r="18" spans="1:78" s="92" customFormat="1" ht="33.75" customHeight="1" x14ac:dyDescent="0.25">
      <c r="A18" s="99"/>
      <c r="B18" s="81"/>
      <c r="C18" s="139" t="s">
        <v>181</v>
      </c>
      <c r="D18" s="140" t="s">
        <v>258</v>
      </c>
      <c r="E18" s="140">
        <v>4</v>
      </c>
      <c r="F18" s="140" t="s">
        <v>387</v>
      </c>
      <c r="G18" s="82" t="s">
        <v>273</v>
      </c>
      <c r="H18" s="83" t="s">
        <v>288</v>
      </c>
      <c r="I18" s="82" t="s">
        <v>203</v>
      </c>
      <c r="J18" s="82" t="s">
        <v>210</v>
      </c>
      <c r="K18" s="84" t="s">
        <v>261</v>
      </c>
      <c r="L18" s="100">
        <v>44317</v>
      </c>
      <c r="M18" s="146">
        <v>44347</v>
      </c>
      <c r="N18" s="86">
        <f t="shared" si="0"/>
        <v>0</v>
      </c>
      <c r="O18" s="240"/>
      <c r="P18" s="240"/>
      <c r="Q18" s="240"/>
      <c r="R18" s="240"/>
      <c r="S18" s="240"/>
      <c r="T18" s="240"/>
      <c r="U18" s="240">
        <f t="shared" si="19"/>
        <v>0</v>
      </c>
      <c r="V18" s="87" t="str">
        <f t="shared" si="9"/>
        <v/>
      </c>
      <c r="W18" s="243"/>
      <c r="X18" s="103"/>
      <c r="Y18" s="86">
        <f t="shared" si="1"/>
        <v>1</v>
      </c>
      <c r="Z18" s="84"/>
      <c r="AA18" s="84"/>
      <c r="AB18" s="84">
        <v>1</v>
      </c>
      <c r="AC18" s="84"/>
      <c r="AD18" s="84"/>
      <c r="AE18" s="84"/>
      <c r="AF18" s="82"/>
      <c r="AG18" s="102">
        <f t="shared" si="2"/>
        <v>0</v>
      </c>
      <c r="AH18" s="147"/>
      <c r="AI18" s="103"/>
      <c r="AJ18" s="86">
        <f t="shared" si="10"/>
        <v>0</v>
      </c>
      <c r="AK18" s="84"/>
      <c r="AL18" s="84"/>
      <c r="AM18" s="84"/>
      <c r="AN18" s="84"/>
      <c r="AO18" s="84"/>
      <c r="AP18" s="84"/>
      <c r="AQ18" s="82"/>
      <c r="AR18" s="102" t="str">
        <f t="shared" si="3"/>
        <v/>
      </c>
      <c r="AS18" s="147"/>
      <c r="AT18" s="103"/>
      <c r="AU18" s="86">
        <f t="shared" si="4"/>
        <v>0</v>
      </c>
      <c r="AV18" s="84"/>
      <c r="AW18" s="84"/>
      <c r="AX18" s="84"/>
      <c r="AY18" s="84"/>
      <c r="AZ18" s="84"/>
      <c r="BA18" s="84"/>
      <c r="BB18" s="82"/>
      <c r="BC18" s="102" t="str">
        <f t="shared" si="5"/>
        <v/>
      </c>
      <c r="BD18" s="104"/>
      <c r="BE18" s="103"/>
      <c r="BF18" s="101">
        <f t="shared" si="6"/>
        <v>1</v>
      </c>
      <c r="BG18" s="84">
        <f t="shared" si="20"/>
        <v>0</v>
      </c>
      <c r="BH18" s="90">
        <f t="shared" si="11"/>
        <v>0</v>
      </c>
      <c r="BI18" s="148"/>
      <c r="BJ18" s="105"/>
      <c r="BM18" s="106"/>
      <c r="BN18" s="102"/>
      <c r="BO18" s="103"/>
      <c r="BP18" s="113"/>
      <c r="BQ18" s="102"/>
      <c r="BR18" s="103"/>
      <c r="BS18" s="113"/>
      <c r="BT18" s="102"/>
      <c r="BU18" s="103"/>
      <c r="BV18" s="114"/>
      <c r="BW18" s="102"/>
      <c r="BX18" s="115"/>
      <c r="BY18" s="111"/>
      <c r="BZ18" s="112"/>
    </row>
    <row r="19" spans="1:78" s="92" customFormat="1" ht="33.75" customHeight="1" x14ac:dyDescent="0.25">
      <c r="A19" s="99"/>
      <c r="B19" s="81"/>
      <c r="C19" s="139" t="s">
        <v>181</v>
      </c>
      <c r="D19" s="140" t="s">
        <v>258</v>
      </c>
      <c r="E19" s="140">
        <v>5</v>
      </c>
      <c r="F19" s="140" t="s">
        <v>388</v>
      </c>
      <c r="G19" s="82" t="s">
        <v>273</v>
      </c>
      <c r="H19" s="83" t="s">
        <v>288</v>
      </c>
      <c r="I19" s="82" t="s">
        <v>203</v>
      </c>
      <c r="J19" s="82" t="s">
        <v>210</v>
      </c>
      <c r="K19" s="84" t="s">
        <v>261</v>
      </c>
      <c r="L19" s="100">
        <v>44470</v>
      </c>
      <c r="M19" s="146">
        <v>44500</v>
      </c>
      <c r="N19" s="86">
        <f t="shared" si="0"/>
        <v>0</v>
      </c>
      <c r="O19" s="240"/>
      <c r="P19" s="240"/>
      <c r="Q19" s="240"/>
      <c r="R19" s="240"/>
      <c r="S19" s="240"/>
      <c r="T19" s="240"/>
      <c r="U19" s="240">
        <f t="shared" si="19"/>
        <v>0</v>
      </c>
      <c r="V19" s="87" t="str">
        <f t="shared" si="9"/>
        <v/>
      </c>
      <c r="W19" s="243"/>
      <c r="X19" s="103"/>
      <c r="Y19" s="86">
        <f t="shared" si="1"/>
        <v>0</v>
      </c>
      <c r="Z19" s="84"/>
      <c r="AA19" s="84"/>
      <c r="AB19" s="84"/>
      <c r="AC19" s="84"/>
      <c r="AD19" s="84"/>
      <c r="AE19" s="84"/>
      <c r="AF19" s="82"/>
      <c r="AG19" s="102" t="str">
        <f t="shared" si="2"/>
        <v/>
      </c>
      <c r="AH19" s="147"/>
      <c r="AI19" s="103"/>
      <c r="AJ19" s="86">
        <f t="shared" si="10"/>
        <v>0</v>
      </c>
      <c r="AK19" s="84"/>
      <c r="AL19" s="84"/>
      <c r="AM19" s="84"/>
      <c r="AN19" s="84"/>
      <c r="AO19" s="84"/>
      <c r="AP19" s="84"/>
      <c r="AQ19" s="82"/>
      <c r="AR19" s="102" t="str">
        <f t="shared" si="3"/>
        <v/>
      </c>
      <c r="AS19" s="147"/>
      <c r="AT19" s="103"/>
      <c r="AU19" s="86">
        <f t="shared" si="4"/>
        <v>1</v>
      </c>
      <c r="AV19" s="84">
        <v>1</v>
      </c>
      <c r="AW19" s="84"/>
      <c r="AX19" s="84"/>
      <c r="AY19" s="84"/>
      <c r="AZ19" s="84"/>
      <c r="BA19" s="84"/>
      <c r="BB19" s="82"/>
      <c r="BC19" s="102">
        <f t="shared" si="5"/>
        <v>0</v>
      </c>
      <c r="BD19" s="104"/>
      <c r="BE19" s="103"/>
      <c r="BF19" s="101">
        <f t="shared" si="6"/>
        <v>1</v>
      </c>
      <c r="BG19" s="84">
        <f t="shared" si="20"/>
        <v>0</v>
      </c>
      <c r="BH19" s="90">
        <f t="shared" si="11"/>
        <v>0</v>
      </c>
      <c r="BI19" s="148"/>
      <c r="BJ19" s="105"/>
      <c r="BM19" s="106"/>
      <c r="BN19" s="102"/>
      <c r="BO19" s="103"/>
      <c r="BP19" s="113"/>
      <c r="BQ19" s="102"/>
      <c r="BR19" s="103"/>
      <c r="BS19" s="113"/>
      <c r="BT19" s="102"/>
      <c r="BU19" s="103"/>
      <c r="BV19" s="114"/>
      <c r="BW19" s="102"/>
      <c r="BX19" s="115"/>
      <c r="BY19" s="111"/>
      <c r="BZ19" s="112"/>
    </row>
    <row r="20" spans="1:78" s="92" customFormat="1" ht="33.75" customHeight="1" x14ac:dyDescent="0.25">
      <c r="A20" s="99"/>
      <c r="B20" s="81"/>
      <c r="C20" s="139" t="s">
        <v>181</v>
      </c>
      <c r="D20" s="140" t="s">
        <v>258</v>
      </c>
      <c r="E20" s="140">
        <v>6</v>
      </c>
      <c r="F20" s="140" t="s">
        <v>389</v>
      </c>
      <c r="G20" s="82" t="s">
        <v>273</v>
      </c>
      <c r="H20" s="83" t="s">
        <v>288</v>
      </c>
      <c r="I20" s="82" t="s">
        <v>203</v>
      </c>
      <c r="J20" s="82" t="s">
        <v>210</v>
      </c>
      <c r="K20" s="84" t="s">
        <v>261</v>
      </c>
      <c r="L20" s="100">
        <v>44378</v>
      </c>
      <c r="M20" s="146">
        <v>44408</v>
      </c>
      <c r="N20" s="86">
        <f t="shared" si="0"/>
        <v>0</v>
      </c>
      <c r="O20" s="240"/>
      <c r="P20" s="240"/>
      <c r="Q20" s="240"/>
      <c r="R20" s="240"/>
      <c r="S20" s="240"/>
      <c r="T20" s="240"/>
      <c r="U20" s="240">
        <f t="shared" si="19"/>
        <v>0</v>
      </c>
      <c r="V20" s="87" t="str">
        <f t="shared" si="9"/>
        <v/>
      </c>
      <c r="W20" s="243"/>
      <c r="X20" s="103"/>
      <c r="Y20" s="86">
        <f t="shared" si="1"/>
        <v>0</v>
      </c>
      <c r="Z20" s="84"/>
      <c r="AA20" s="84"/>
      <c r="AB20" s="84"/>
      <c r="AC20" s="84"/>
      <c r="AD20" s="84"/>
      <c r="AE20" s="84"/>
      <c r="AF20" s="82"/>
      <c r="AG20" s="102" t="str">
        <f t="shared" si="2"/>
        <v/>
      </c>
      <c r="AH20" s="147"/>
      <c r="AI20" s="103"/>
      <c r="AJ20" s="86">
        <f>SUM(AK20,AM20,AO20)</f>
        <v>1</v>
      </c>
      <c r="AK20" s="84">
        <v>1</v>
      </c>
      <c r="AL20" s="84"/>
      <c r="AM20" s="84"/>
      <c r="AN20" s="84"/>
      <c r="AO20" s="84"/>
      <c r="AP20" s="84"/>
      <c r="AQ20" s="82"/>
      <c r="AR20" s="102">
        <f t="shared" si="3"/>
        <v>0</v>
      </c>
      <c r="AS20" s="147"/>
      <c r="AT20" s="103"/>
      <c r="AU20" s="86">
        <f t="shared" si="4"/>
        <v>0</v>
      </c>
      <c r="AV20" s="84"/>
      <c r="AW20" s="84"/>
      <c r="AX20" s="84"/>
      <c r="AY20" s="84"/>
      <c r="AZ20" s="84"/>
      <c r="BA20" s="84"/>
      <c r="BB20" s="82"/>
      <c r="BC20" s="102" t="str">
        <f t="shared" si="5"/>
        <v/>
      </c>
      <c r="BD20" s="104"/>
      <c r="BE20" s="103"/>
      <c r="BF20" s="101">
        <f t="shared" si="6"/>
        <v>1</v>
      </c>
      <c r="BG20" s="84">
        <f t="shared" si="20"/>
        <v>0</v>
      </c>
      <c r="BH20" s="90">
        <f t="shared" si="11"/>
        <v>0</v>
      </c>
      <c r="BI20" s="148"/>
      <c r="BJ20" s="105"/>
      <c r="BM20" s="106"/>
      <c r="BN20" s="102"/>
      <c r="BO20" s="103"/>
      <c r="BP20" s="113"/>
      <c r="BQ20" s="102"/>
      <c r="BR20" s="103"/>
      <c r="BS20" s="113"/>
      <c r="BT20" s="102"/>
      <c r="BU20" s="103"/>
      <c r="BV20" s="114"/>
      <c r="BW20" s="102"/>
      <c r="BX20" s="115"/>
      <c r="BY20" s="111"/>
      <c r="BZ20" s="112"/>
    </row>
    <row r="21" spans="1:78" s="92" customFormat="1" ht="33.75" customHeight="1" x14ac:dyDescent="0.25">
      <c r="A21" s="99"/>
      <c r="B21" s="81"/>
      <c r="C21" s="139" t="s">
        <v>181</v>
      </c>
      <c r="D21" s="140" t="s">
        <v>258</v>
      </c>
      <c r="E21" s="140">
        <v>7</v>
      </c>
      <c r="F21" s="140" t="s">
        <v>390</v>
      </c>
      <c r="G21" s="82" t="s">
        <v>273</v>
      </c>
      <c r="H21" s="83" t="s">
        <v>288</v>
      </c>
      <c r="I21" s="82" t="s">
        <v>203</v>
      </c>
      <c r="J21" s="82" t="s">
        <v>210</v>
      </c>
      <c r="K21" s="84" t="s">
        <v>261</v>
      </c>
      <c r="L21" s="100">
        <v>44409</v>
      </c>
      <c r="M21" s="146">
        <v>44439</v>
      </c>
      <c r="N21" s="86">
        <f t="shared" si="0"/>
        <v>0</v>
      </c>
      <c r="O21" s="240"/>
      <c r="P21" s="240"/>
      <c r="Q21" s="240"/>
      <c r="R21" s="240"/>
      <c r="S21" s="240"/>
      <c r="T21" s="240"/>
      <c r="U21" s="240">
        <f t="shared" si="19"/>
        <v>0</v>
      </c>
      <c r="V21" s="87" t="str">
        <f t="shared" si="9"/>
        <v/>
      </c>
      <c r="W21" s="243"/>
      <c r="X21" s="103"/>
      <c r="Y21" s="86">
        <f t="shared" si="1"/>
        <v>0</v>
      </c>
      <c r="Z21" s="84"/>
      <c r="AA21" s="84"/>
      <c r="AB21" s="84"/>
      <c r="AC21" s="84"/>
      <c r="AD21" s="84"/>
      <c r="AE21" s="84"/>
      <c r="AF21" s="82"/>
      <c r="AG21" s="102" t="str">
        <f t="shared" si="2"/>
        <v/>
      </c>
      <c r="AH21" s="147"/>
      <c r="AI21" s="103"/>
      <c r="AJ21" s="86">
        <f t="shared" si="10"/>
        <v>1</v>
      </c>
      <c r="AK21" s="84"/>
      <c r="AL21" s="84"/>
      <c r="AM21" s="84">
        <v>1</v>
      </c>
      <c r="AN21" s="84"/>
      <c r="AO21" s="84"/>
      <c r="AP21" s="84"/>
      <c r="AQ21" s="82"/>
      <c r="AR21" s="102">
        <f t="shared" si="3"/>
        <v>0</v>
      </c>
      <c r="AS21" s="147"/>
      <c r="AT21" s="103"/>
      <c r="AU21" s="86">
        <f t="shared" si="4"/>
        <v>0</v>
      </c>
      <c r="AV21" s="84"/>
      <c r="AW21" s="84"/>
      <c r="AX21" s="84"/>
      <c r="AY21" s="84"/>
      <c r="AZ21" s="84"/>
      <c r="BA21" s="84"/>
      <c r="BB21" s="82"/>
      <c r="BC21" s="102" t="str">
        <f t="shared" si="5"/>
        <v/>
      </c>
      <c r="BD21" s="104"/>
      <c r="BE21" s="103"/>
      <c r="BF21" s="101">
        <f t="shared" si="6"/>
        <v>1</v>
      </c>
      <c r="BG21" s="84">
        <f t="shared" si="20"/>
        <v>0</v>
      </c>
      <c r="BH21" s="90">
        <f t="shared" si="11"/>
        <v>0</v>
      </c>
      <c r="BI21" s="148"/>
      <c r="BJ21" s="105"/>
      <c r="BM21" s="106"/>
      <c r="BN21" s="102"/>
      <c r="BO21" s="103"/>
      <c r="BP21" s="113"/>
      <c r="BQ21" s="102"/>
      <c r="BR21" s="103"/>
      <c r="BS21" s="113"/>
      <c r="BT21" s="102"/>
      <c r="BU21" s="103"/>
      <c r="BV21" s="114"/>
      <c r="BW21" s="102"/>
      <c r="BX21" s="115"/>
      <c r="BY21" s="111"/>
      <c r="BZ21" s="112"/>
    </row>
    <row r="22" spans="1:78" s="92" customFormat="1" ht="33.75" customHeight="1" x14ac:dyDescent="0.25">
      <c r="A22" s="99"/>
      <c r="B22" s="81"/>
      <c r="C22" s="139" t="s">
        <v>181</v>
      </c>
      <c r="D22" s="140" t="s">
        <v>258</v>
      </c>
      <c r="E22" s="140">
        <v>8</v>
      </c>
      <c r="F22" s="140" t="s">
        <v>391</v>
      </c>
      <c r="G22" s="82" t="s">
        <v>273</v>
      </c>
      <c r="H22" s="83" t="s">
        <v>288</v>
      </c>
      <c r="I22" s="82" t="s">
        <v>203</v>
      </c>
      <c r="J22" s="82" t="s">
        <v>210</v>
      </c>
      <c r="K22" s="84" t="s">
        <v>261</v>
      </c>
      <c r="L22" s="100">
        <v>44440</v>
      </c>
      <c r="M22" s="146">
        <v>44469</v>
      </c>
      <c r="N22" s="86">
        <f t="shared" si="0"/>
        <v>0</v>
      </c>
      <c r="O22" s="240"/>
      <c r="P22" s="240"/>
      <c r="Q22" s="240"/>
      <c r="R22" s="240"/>
      <c r="S22" s="240"/>
      <c r="T22" s="240"/>
      <c r="U22" s="240">
        <f t="shared" si="19"/>
        <v>0</v>
      </c>
      <c r="V22" s="87" t="str">
        <f t="shared" si="9"/>
        <v/>
      </c>
      <c r="W22" s="243"/>
      <c r="X22" s="103"/>
      <c r="Y22" s="86">
        <f t="shared" si="1"/>
        <v>0</v>
      </c>
      <c r="Z22" s="84"/>
      <c r="AA22" s="84"/>
      <c r="AB22" s="84"/>
      <c r="AC22" s="84"/>
      <c r="AD22" s="84"/>
      <c r="AE22" s="84"/>
      <c r="AF22" s="82"/>
      <c r="AG22" s="102" t="str">
        <f t="shared" si="2"/>
        <v/>
      </c>
      <c r="AH22" s="147"/>
      <c r="AI22" s="103"/>
      <c r="AJ22" s="86">
        <f>SUM(AK22,AM22,AO22)</f>
        <v>1</v>
      </c>
      <c r="AK22" s="84"/>
      <c r="AL22" s="84"/>
      <c r="AM22" s="84"/>
      <c r="AN22" s="84"/>
      <c r="AO22" s="84">
        <v>1</v>
      </c>
      <c r="AP22" s="84"/>
      <c r="AQ22" s="82"/>
      <c r="AR22" s="102">
        <f t="shared" si="3"/>
        <v>0</v>
      </c>
      <c r="AS22" s="147"/>
      <c r="AT22" s="103"/>
      <c r="AU22" s="86">
        <f t="shared" si="4"/>
        <v>0</v>
      </c>
      <c r="AV22" s="84"/>
      <c r="AW22" s="84"/>
      <c r="AX22" s="84"/>
      <c r="AY22" s="84"/>
      <c r="AZ22" s="84"/>
      <c r="BA22" s="84"/>
      <c r="BB22" s="82"/>
      <c r="BC22" s="102" t="str">
        <f t="shared" si="5"/>
        <v/>
      </c>
      <c r="BD22" s="104"/>
      <c r="BE22" s="103"/>
      <c r="BF22" s="101">
        <f t="shared" si="6"/>
        <v>1</v>
      </c>
      <c r="BG22" s="84">
        <f t="shared" si="20"/>
        <v>0</v>
      </c>
      <c r="BH22" s="90">
        <f t="shared" si="11"/>
        <v>0</v>
      </c>
      <c r="BI22" s="148"/>
      <c r="BJ22" s="105"/>
      <c r="BM22" s="106"/>
      <c r="BN22" s="102"/>
      <c r="BO22" s="103"/>
      <c r="BP22" s="113"/>
      <c r="BQ22" s="102"/>
      <c r="BR22" s="103"/>
      <c r="BS22" s="113"/>
      <c r="BT22" s="102"/>
      <c r="BU22" s="103"/>
      <c r="BV22" s="114"/>
      <c r="BW22" s="102"/>
      <c r="BX22" s="115"/>
      <c r="BY22" s="111"/>
      <c r="BZ22" s="112"/>
    </row>
    <row r="23" spans="1:78" s="92" customFormat="1" ht="77.25" customHeight="1" x14ac:dyDescent="0.25">
      <c r="A23" s="99"/>
      <c r="B23" s="81"/>
      <c r="C23" s="139" t="s">
        <v>181</v>
      </c>
      <c r="D23" s="140" t="s">
        <v>258</v>
      </c>
      <c r="E23" s="140">
        <v>9</v>
      </c>
      <c r="F23" s="140" t="s">
        <v>392</v>
      </c>
      <c r="G23" s="82" t="s">
        <v>273</v>
      </c>
      <c r="H23" s="233" t="s">
        <v>288</v>
      </c>
      <c r="I23" s="234" t="s">
        <v>203</v>
      </c>
      <c r="J23" s="234" t="s">
        <v>210</v>
      </c>
      <c r="K23" s="235" t="s">
        <v>261</v>
      </c>
      <c r="L23" s="236">
        <v>44256</v>
      </c>
      <c r="M23" s="237">
        <v>44286</v>
      </c>
      <c r="N23" s="86">
        <f>SUM(O23,Q23,S23)</f>
        <v>1</v>
      </c>
      <c r="O23" s="240"/>
      <c r="P23" s="240"/>
      <c r="Q23" s="240"/>
      <c r="R23" s="240"/>
      <c r="S23" s="240">
        <v>1</v>
      </c>
      <c r="T23" s="240"/>
      <c r="U23" s="240">
        <f t="shared" si="19"/>
        <v>0</v>
      </c>
      <c r="V23" s="87">
        <f t="shared" si="9"/>
        <v>0</v>
      </c>
      <c r="W23" s="243" t="s">
        <v>444</v>
      </c>
      <c r="X23" s="103" t="s">
        <v>446</v>
      </c>
      <c r="Y23" s="86">
        <f t="shared" si="1"/>
        <v>0</v>
      </c>
      <c r="Z23" s="84"/>
      <c r="AA23" s="84"/>
      <c r="AB23" s="84"/>
      <c r="AC23" s="84"/>
      <c r="AD23" s="84"/>
      <c r="AE23" s="84"/>
      <c r="AF23" s="82"/>
      <c r="AG23" s="102" t="str">
        <f t="shared" si="2"/>
        <v/>
      </c>
      <c r="AH23" s="147"/>
      <c r="AI23" s="103"/>
      <c r="AJ23" s="86">
        <f t="shared" si="10"/>
        <v>0</v>
      </c>
      <c r="AK23" s="84"/>
      <c r="AL23" s="84"/>
      <c r="AM23" s="84"/>
      <c r="AN23" s="84"/>
      <c r="AO23" s="84"/>
      <c r="AP23" s="84"/>
      <c r="AQ23" s="82"/>
      <c r="AR23" s="102" t="str">
        <f t="shared" si="3"/>
        <v/>
      </c>
      <c r="AS23" s="147"/>
      <c r="AT23" s="103"/>
      <c r="AU23" s="86">
        <f t="shared" si="4"/>
        <v>0</v>
      </c>
      <c r="AV23" s="84"/>
      <c r="AW23" s="84"/>
      <c r="AX23" s="84"/>
      <c r="AY23" s="84"/>
      <c r="AZ23" s="84"/>
      <c r="BA23" s="84"/>
      <c r="BB23" s="82"/>
      <c r="BC23" s="102" t="str">
        <f t="shared" si="5"/>
        <v/>
      </c>
      <c r="BD23" s="104"/>
      <c r="BE23" s="103"/>
      <c r="BF23" s="101">
        <f t="shared" si="6"/>
        <v>1</v>
      </c>
      <c r="BG23" s="84">
        <f t="shared" si="20"/>
        <v>0</v>
      </c>
      <c r="BH23" s="90">
        <f t="shared" si="11"/>
        <v>0</v>
      </c>
      <c r="BI23" s="148"/>
      <c r="BJ23" s="105"/>
      <c r="BM23" s="106"/>
      <c r="BN23" s="102">
        <f t="shared" si="12"/>
        <v>0</v>
      </c>
      <c r="BO23" s="103"/>
      <c r="BP23" s="113" t="str">
        <f t="shared" si="7"/>
        <v/>
      </c>
      <c r="BQ23" s="102" t="str">
        <f t="shared" si="13"/>
        <v/>
      </c>
      <c r="BR23" s="103" t="str">
        <f t="shared" si="8"/>
        <v/>
      </c>
      <c r="BS23" s="113"/>
      <c r="BT23" s="102" t="str">
        <f t="shared" si="14"/>
        <v/>
      </c>
      <c r="BU23" s="103"/>
      <c r="BV23" s="114" t="str">
        <f t="shared" si="15"/>
        <v/>
      </c>
      <c r="BW23" s="102" t="str">
        <f t="shared" si="16"/>
        <v/>
      </c>
      <c r="BX23" s="115"/>
      <c r="BY23" s="111">
        <f t="shared" si="17"/>
        <v>0</v>
      </c>
      <c r="BZ23" s="112">
        <f t="shared" si="18"/>
        <v>0</v>
      </c>
    </row>
    <row r="24" spans="1:78" s="92" customFormat="1" ht="25.5" x14ac:dyDescent="0.25">
      <c r="A24" s="99"/>
      <c r="B24" s="81"/>
      <c r="C24" s="139" t="s">
        <v>181</v>
      </c>
      <c r="D24" s="140" t="s">
        <v>258</v>
      </c>
      <c r="E24" s="140">
        <v>10</v>
      </c>
      <c r="F24" s="238" t="s">
        <v>393</v>
      </c>
      <c r="G24" s="234" t="s">
        <v>273</v>
      </c>
      <c r="H24" s="233" t="s">
        <v>288</v>
      </c>
      <c r="I24" s="234" t="s">
        <v>203</v>
      </c>
      <c r="J24" s="234" t="s">
        <v>210</v>
      </c>
      <c r="K24" s="235" t="s">
        <v>261</v>
      </c>
      <c r="L24" s="236">
        <v>44348</v>
      </c>
      <c r="M24" s="237">
        <v>44377</v>
      </c>
      <c r="N24" s="86">
        <f t="shared" si="0"/>
        <v>0</v>
      </c>
      <c r="O24" s="240"/>
      <c r="P24" s="240"/>
      <c r="Q24" s="240"/>
      <c r="R24" s="240"/>
      <c r="S24" s="240"/>
      <c r="T24" s="240"/>
      <c r="U24" s="240">
        <f t="shared" si="19"/>
        <v>0</v>
      </c>
      <c r="V24" s="87" t="str">
        <f t="shared" si="9"/>
        <v/>
      </c>
      <c r="W24" s="243"/>
      <c r="X24" s="103"/>
      <c r="Y24" s="86">
        <f t="shared" si="1"/>
        <v>0</v>
      </c>
      <c r="Z24" s="84"/>
      <c r="AA24" s="84"/>
      <c r="AB24" s="84"/>
      <c r="AC24" s="84"/>
      <c r="AD24" s="84"/>
      <c r="AE24" s="84"/>
      <c r="AF24" s="82"/>
      <c r="AG24" s="102" t="str">
        <f t="shared" si="2"/>
        <v/>
      </c>
      <c r="AH24" s="147"/>
      <c r="AI24" s="103"/>
      <c r="AJ24" s="86">
        <f t="shared" si="10"/>
        <v>1</v>
      </c>
      <c r="AK24" s="84">
        <v>1</v>
      </c>
      <c r="AL24" s="84"/>
      <c r="AM24" s="84"/>
      <c r="AN24" s="84"/>
      <c r="AO24" s="84"/>
      <c r="AP24" s="84"/>
      <c r="AQ24" s="82"/>
      <c r="AR24" s="102">
        <f t="shared" si="3"/>
        <v>0</v>
      </c>
      <c r="AS24" s="147"/>
      <c r="AT24" s="103"/>
      <c r="AU24" s="86">
        <f t="shared" si="4"/>
        <v>0</v>
      </c>
      <c r="AV24" s="84"/>
      <c r="AW24" s="84"/>
      <c r="AX24" s="84"/>
      <c r="AY24" s="84"/>
      <c r="AZ24" s="84"/>
      <c r="BA24" s="84"/>
      <c r="BB24" s="82"/>
      <c r="BC24" s="102" t="str">
        <f t="shared" si="5"/>
        <v/>
      </c>
      <c r="BD24" s="104"/>
      <c r="BE24" s="103"/>
      <c r="BF24" s="101">
        <f t="shared" si="6"/>
        <v>1</v>
      </c>
      <c r="BG24" s="84">
        <f t="shared" si="20"/>
        <v>0</v>
      </c>
      <c r="BH24" s="90">
        <f t="shared" si="11"/>
        <v>0</v>
      </c>
      <c r="BI24" s="148"/>
      <c r="BJ24" s="105"/>
      <c r="BM24" s="106"/>
      <c r="BN24" s="102"/>
      <c r="BO24" s="103"/>
      <c r="BP24" s="113"/>
      <c r="BQ24" s="102"/>
      <c r="BR24" s="103"/>
      <c r="BS24" s="113"/>
      <c r="BT24" s="102"/>
      <c r="BU24" s="103"/>
      <c r="BV24" s="114"/>
      <c r="BW24" s="102"/>
      <c r="BX24" s="115"/>
      <c r="BY24" s="111"/>
      <c r="BZ24" s="112"/>
    </row>
    <row r="25" spans="1:78" s="92" customFormat="1" ht="25.5" x14ac:dyDescent="0.25">
      <c r="A25" s="99"/>
      <c r="B25" s="81"/>
      <c r="C25" s="139" t="s">
        <v>181</v>
      </c>
      <c r="D25" s="140" t="s">
        <v>258</v>
      </c>
      <c r="E25" s="140">
        <v>11</v>
      </c>
      <c r="F25" s="140" t="s">
        <v>394</v>
      </c>
      <c r="G25" s="82" t="s">
        <v>273</v>
      </c>
      <c r="H25" s="83" t="s">
        <v>288</v>
      </c>
      <c r="I25" s="82" t="s">
        <v>203</v>
      </c>
      <c r="J25" s="82" t="s">
        <v>210</v>
      </c>
      <c r="K25" s="84" t="s">
        <v>261</v>
      </c>
      <c r="L25" s="100">
        <v>44317</v>
      </c>
      <c r="M25" s="146">
        <v>44347</v>
      </c>
      <c r="N25" s="86">
        <f t="shared" si="0"/>
        <v>0</v>
      </c>
      <c r="O25" s="240"/>
      <c r="P25" s="240"/>
      <c r="Q25" s="240"/>
      <c r="R25" s="240"/>
      <c r="S25" s="240"/>
      <c r="T25" s="240"/>
      <c r="U25" s="240">
        <f t="shared" si="19"/>
        <v>0</v>
      </c>
      <c r="V25" s="87" t="str">
        <f t="shared" si="9"/>
        <v/>
      </c>
      <c r="W25" s="243"/>
      <c r="X25" s="103"/>
      <c r="Y25" s="86">
        <f t="shared" si="1"/>
        <v>1</v>
      </c>
      <c r="Z25" s="84"/>
      <c r="AA25" s="84"/>
      <c r="AB25" s="84">
        <v>1</v>
      </c>
      <c r="AC25" s="84"/>
      <c r="AD25" s="84"/>
      <c r="AE25" s="84"/>
      <c r="AF25" s="82"/>
      <c r="AG25" s="102">
        <f t="shared" si="2"/>
        <v>0</v>
      </c>
      <c r="AH25" s="147"/>
      <c r="AI25" s="103"/>
      <c r="AJ25" s="86">
        <f t="shared" si="10"/>
        <v>0</v>
      </c>
      <c r="AK25" s="84"/>
      <c r="AL25" s="84"/>
      <c r="AM25" s="84"/>
      <c r="AN25" s="84"/>
      <c r="AO25" s="84"/>
      <c r="AP25" s="84"/>
      <c r="AQ25" s="82"/>
      <c r="AR25" s="102" t="str">
        <f t="shared" si="3"/>
        <v/>
      </c>
      <c r="AS25" s="147"/>
      <c r="AT25" s="103"/>
      <c r="AU25" s="86">
        <f t="shared" si="4"/>
        <v>0</v>
      </c>
      <c r="AV25" s="84"/>
      <c r="AW25" s="84"/>
      <c r="AX25" s="84"/>
      <c r="AY25" s="84"/>
      <c r="AZ25" s="84"/>
      <c r="BA25" s="84"/>
      <c r="BB25" s="82"/>
      <c r="BC25" s="102" t="str">
        <f t="shared" si="5"/>
        <v/>
      </c>
      <c r="BD25" s="104"/>
      <c r="BE25" s="103"/>
      <c r="BF25" s="101">
        <f t="shared" si="6"/>
        <v>1</v>
      </c>
      <c r="BG25" s="84">
        <f t="shared" si="20"/>
        <v>0</v>
      </c>
      <c r="BH25" s="90">
        <f t="shared" si="11"/>
        <v>0</v>
      </c>
      <c r="BI25" s="148"/>
      <c r="BJ25" s="105"/>
      <c r="BM25" s="106"/>
      <c r="BN25" s="102"/>
      <c r="BO25" s="103"/>
      <c r="BP25" s="113"/>
      <c r="BQ25" s="102"/>
      <c r="BR25" s="103"/>
      <c r="BS25" s="113"/>
      <c r="BT25" s="102"/>
      <c r="BU25" s="103"/>
      <c r="BV25" s="114"/>
      <c r="BW25" s="102"/>
      <c r="BX25" s="115"/>
      <c r="BY25" s="111"/>
      <c r="BZ25" s="112"/>
    </row>
    <row r="26" spans="1:78" s="92" customFormat="1" ht="25.5" x14ac:dyDescent="0.25">
      <c r="A26" s="99"/>
      <c r="B26" s="81"/>
      <c r="C26" s="139" t="s">
        <v>181</v>
      </c>
      <c r="D26" s="140" t="s">
        <v>258</v>
      </c>
      <c r="E26" s="140">
        <v>12</v>
      </c>
      <c r="F26" s="140" t="s">
        <v>395</v>
      </c>
      <c r="G26" s="82" t="s">
        <v>273</v>
      </c>
      <c r="H26" s="83" t="s">
        <v>288</v>
      </c>
      <c r="I26" s="82" t="s">
        <v>203</v>
      </c>
      <c r="J26" s="82" t="s">
        <v>210</v>
      </c>
      <c r="K26" s="84" t="s">
        <v>261</v>
      </c>
      <c r="L26" s="100">
        <v>44501</v>
      </c>
      <c r="M26" s="146">
        <v>44530</v>
      </c>
      <c r="N26" s="86">
        <f t="shared" si="0"/>
        <v>0</v>
      </c>
      <c r="O26" s="240"/>
      <c r="P26" s="240"/>
      <c r="Q26" s="240"/>
      <c r="R26" s="240"/>
      <c r="S26" s="240"/>
      <c r="T26" s="240"/>
      <c r="U26" s="240">
        <f t="shared" si="19"/>
        <v>0</v>
      </c>
      <c r="V26" s="87" t="str">
        <f t="shared" si="9"/>
        <v/>
      </c>
      <c r="W26" s="243"/>
      <c r="X26" s="103"/>
      <c r="Y26" s="86">
        <f t="shared" si="1"/>
        <v>0</v>
      </c>
      <c r="Z26" s="84"/>
      <c r="AA26" s="84"/>
      <c r="AB26" s="84"/>
      <c r="AC26" s="84"/>
      <c r="AD26" s="84"/>
      <c r="AE26" s="84"/>
      <c r="AF26" s="82"/>
      <c r="AG26" s="102" t="str">
        <f t="shared" si="2"/>
        <v/>
      </c>
      <c r="AH26" s="147"/>
      <c r="AI26" s="103"/>
      <c r="AJ26" s="86">
        <f t="shared" si="10"/>
        <v>0</v>
      </c>
      <c r="AK26" s="84"/>
      <c r="AL26" s="84"/>
      <c r="AM26" s="84"/>
      <c r="AN26" s="84"/>
      <c r="AO26" s="84"/>
      <c r="AP26" s="84"/>
      <c r="AQ26" s="82"/>
      <c r="AR26" s="102" t="str">
        <f t="shared" si="3"/>
        <v/>
      </c>
      <c r="AS26" s="147"/>
      <c r="AT26" s="103"/>
      <c r="AU26" s="86">
        <f t="shared" si="4"/>
        <v>1</v>
      </c>
      <c r="AV26" s="84"/>
      <c r="AW26" s="84"/>
      <c r="AX26" s="84">
        <v>1</v>
      </c>
      <c r="AY26" s="84"/>
      <c r="AZ26" s="84"/>
      <c r="BA26" s="84"/>
      <c r="BB26" s="82"/>
      <c r="BC26" s="102">
        <f t="shared" si="5"/>
        <v>0</v>
      </c>
      <c r="BD26" s="104"/>
      <c r="BE26" s="103"/>
      <c r="BF26" s="101">
        <f t="shared" si="6"/>
        <v>1</v>
      </c>
      <c r="BG26" s="84">
        <f t="shared" si="20"/>
        <v>0</v>
      </c>
      <c r="BH26" s="90">
        <f t="shared" si="11"/>
        <v>0</v>
      </c>
      <c r="BI26" s="148"/>
      <c r="BJ26" s="105"/>
      <c r="BM26" s="106"/>
      <c r="BN26" s="102" t="str">
        <f t="shared" si="12"/>
        <v/>
      </c>
      <c r="BO26" s="107"/>
      <c r="BP26" s="108" t="str">
        <f t="shared" si="7"/>
        <v/>
      </c>
      <c r="BQ26" s="102" t="str">
        <f t="shared" si="13"/>
        <v/>
      </c>
      <c r="BR26" s="107" t="str">
        <f t="shared" si="8"/>
        <v/>
      </c>
      <c r="BS26" s="108"/>
      <c r="BT26" s="102" t="str">
        <f t="shared" si="14"/>
        <v/>
      </c>
      <c r="BU26" s="107"/>
      <c r="BV26" s="109" t="str">
        <f t="shared" si="15"/>
        <v/>
      </c>
      <c r="BW26" s="102" t="str">
        <f t="shared" si="16"/>
        <v/>
      </c>
      <c r="BX26" s="110"/>
      <c r="BY26" s="111">
        <f t="shared" si="17"/>
        <v>0</v>
      </c>
      <c r="BZ26" s="112">
        <f t="shared" si="18"/>
        <v>0</v>
      </c>
    </row>
    <row r="27" spans="1:78" s="92" customFormat="1" ht="25.5" x14ac:dyDescent="0.25">
      <c r="A27" s="99"/>
      <c r="B27" s="81"/>
      <c r="C27" s="139" t="s">
        <v>181</v>
      </c>
      <c r="D27" s="140" t="s">
        <v>258</v>
      </c>
      <c r="E27" s="140">
        <v>13</v>
      </c>
      <c r="F27" s="140" t="s">
        <v>396</v>
      </c>
      <c r="G27" s="82" t="s">
        <v>273</v>
      </c>
      <c r="H27" s="83" t="s">
        <v>288</v>
      </c>
      <c r="I27" s="82" t="s">
        <v>203</v>
      </c>
      <c r="J27" s="82" t="s">
        <v>210</v>
      </c>
      <c r="K27" s="84" t="s">
        <v>261</v>
      </c>
      <c r="L27" s="100">
        <v>44287</v>
      </c>
      <c r="M27" s="146">
        <v>44316</v>
      </c>
      <c r="N27" s="86">
        <f t="shared" si="0"/>
        <v>0</v>
      </c>
      <c r="O27" s="240"/>
      <c r="P27" s="240"/>
      <c r="Q27" s="240"/>
      <c r="R27" s="240"/>
      <c r="S27" s="240"/>
      <c r="T27" s="240"/>
      <c r="U27" s="240">
        <f t="shared" si="19"/>
        <v>0</v>
      </c>
      <c r="V27" s="87" t="str">
        <f t="shared" si="9"/>
        <v/>
      </c>
      <c r="W27" s="243"/>
      <c r="X27" s="103"/>
      <c r="Y27" s="86">
        <f t="shared" si="1"/>
        <v>1</v>
      </c>
      <c r="Z27" s="84">
        <v>1</v>
      </c>
      <c r="AA27" s="84"/>
      <c r="AB27" s="84"/>
      <c r="AC27" s="84"/>
      <c r="AD27" s="84"/>
      <c r="AE27" s="84"/>
      <c r="AF27" s="82"/>
      <c r="AG27" s="102">
        <f t="shared" si="2"/>
        <v>0</v>
      </c>
      <c r="AH27" s="147"/>
      <c r="AI27" s="103"/>
      <c r="AJ27" s="86">
        <f t="shared" si="10"/>
        <v>0</v>
      </c>
      <c r="AK27" s="84"/>
      <c r="AL27" s="84"/>
      <c r="AM27" s="84"/>
      <c r="AN27" s="84"/>
      <c r="AO27" s="84"/>
      <c r="AP27" s="84"/>
      <c r="AQ27" s="82"/>
      <c r="AR27" s="102" t="str">
        <f t="shared" si="3"/>
        <v/>
      </c>
      <c r="AS27" s="147"/>
      <c r="AT27" s="103"/>
      <c r="AU27" s="86">
        <f t="shared" si="4"/>
        <v>0</v>
      </c>
      <c r="AV27" s="84"/>
      <c r="AW27" s="84"/>
      <c r="AX27" s="84"/>
      <c r="AY27" s="84"/>
      <c r="AZ27" s="84"/>
      <c r="BA27" s="84"/>
      <c r="BB27" s="82"/>
      <c r="BC27" s="102" t="str">
        <f t="shared" si="5"/>
        <v/>
      </c>
      <c r="BD27" s="104"/>
      <c r="BE27" s="103"/>
      <c r="BF27" s="101">
        <f t="shared" si="6"/>
        <v>1</v>
      </c>
      <c r="BG27" s="84">
        <f t="shared" si="20"/>
        <v>0</v>
      </c>
      <c r="BH27" s="90">
        <f t="shared" si="11"/>
        <v>0</v>
      </c>
      <c r="BI27" s="148"/>
      <c r="BJ27" s="105"/>
      <c r="BM27" s="106"/>
      <c r="BN27" s="102"/>
      <c r="BO27" s="107"/>
      <c r="BP27" s="108"/>
      <c r="BQ27" s="102"/>
      <c r="BR27" s="107"/>
      <c r="BS27" s="108"/>
      <c r="BT27" s="102"/>
      <c r="BU27" s="107"/>
      <c r="BV27" s="109"/>
      <c r="BW27" s="102"/>
      <c r="BX27" s="110"/>
      <c r="BY27" s="111"/>
      <c r="BZ27" s="112"/>
    </row>
    <row r="28" spans="1:78" s="92" customFormat="1" ht="25.5" x14ac:dyDescent="0.25">
      <c r="A28" s="99"/>
      <c r="B28" s="81"/>
      <c r="C28" s="139" t="s">
        <v>181</v>
      </c>
      <c r="D28" s="140" t="s">
        <v>258</v>
      </c>
      <c r="E28" s="140">
        <v>14</v>
      </c>
      <c r="F28" s="140" t="s">
        <v>397</v>
      </c>
      <c r="G28" s="82" t="s">
        <v>273</v>
      </c>
      <c r="H28" s="83" t="s">
        <v>288</v>
      </c>
      <c r="I28" s="82" t="s">
        <v>203</v>
      </c>
      <c r="J28" s="82" t="s">
        <v>210</v>
      </c>
      <c r="K28" s="84" t="s">
        <v>261</v>
      </c>
      <c r="L28" s="100">
        <v>44470</v>
      </c>
      <c r="M28" s="146">
        <v>44500</v>
      </c>
      <c r="N28" s="86">
        <f t="shared" si="0"/>
        <v>0</v>
      </c>
      <c r="O28" s="240"/>
      <c r="P28" s="240"/>
      <c r="Q28" s="240"/>
      <c r="R28" s="240"/>
      <c r="S28" s="240"/>
      <c r="T28" s="240"/>
      <c r="U28" s="240">
        <f t="shared" si="19"/>
        <v>0</v>
      </c>
      <c r="V28" s="87" t="str">
        <f t="shared" si="9"/>
        <v/>
      </c>
      <c r="W28" s="243"/>
      <c r="X28" s="103"/>
      <c r="Y28" s="86">
        <f t="shared" si="1"/>
        <v>0</v>
      </c>
      <c r="Z28" s="84"/>
      <c r="AA28" s="84"/>
      <c r="AB28" s="84"/>
      <c r="AC28" s="84"/>
      <c r="AD28" s="84"/>
      <c r="AE28" s="84"/>
      <c r="AF28" s="82"/>
      <c r="AG28" s="102" t="str">
        <f t="shared" si="2"/>
        <v/>
      </c>
      <c r="AH28" s="147"/>
      <c r="AI28" s="103"/>
      <c r="AJ28" s="86">
        <f t="shared" si="10"/>
        <v>0</v>
      </c>
      <c r="AK28" s="84"/>
      <c r="AL28" s="84"/>
      <c r="AM28" s="84"/>
      <c r="AN28" s="84"/>
      <c r="AO28" s="84"/>
      <c r="AP28" s="84"/>
      <c r="AQ28" s="82"/>
      <c r="AR28" s="102" t="str">
        <f t="shared" si="3"/>
        <v/>
      </c>
      <c r="AS28" s="147"/>
      <c r="AT28" s="103"/>
      <c r="AU28" s="86">
        <f t="shared" si="4"/>
        <v>1</v>
      </c>
      <c r="AV28" s="84">
        <v>1</v>
      </c>
      <c r="AW28" s="84"/>
      <c r="AX28" s="84"/>
      <c r="AY28" s="84"/>
      <c r="AZ28" s="84"/>
      <c r="BA28" s="84"/>
      <c r="BB28" s="82"/>
      <c r="BC28" s="102">
        <f t="shared" si="5"/>
        <v>0</v>
      </c>
      <c r="BD28" s="104"/>
      <c r="BE28" s="103"/>
      <c r="BF28" s="101">
        <f t="shared" si="6"/>
        <v>1</v>
      </c>
      <c r="BG28" s="84">
        <f t="shared" si="20"/>
        <v>0</v>
      </c>
      <c r="BH28" s="90">
        <f t="shared" si="11"/>
        <v>0</v>
      </c>
      <c r="BI28" s="148"/>
      <c r="BJ28" s="105"/>
      <c r="BM28" s="106"/>
      <c r="BN28" s="102"/>
      <c r="BO28" s="107"/>
      <c r="BP28" s="108"/>
      <c r="BQ28" s="102"/>
      <c r="BR28" s="107"/>
      <c r="BS28" s="108"/>
      <c r="BT28" s="102"/>
      <c r="BU28" s="107"/>
      <c r="BV28" s="109"/>
      <c r="BW28" s="102"/>
      <c r="BX28" s="110"/>
      <c r="BY28" s="111"/>
      <c r="BZ28" s="112"/>
    </row>
    <row r="29" spans="1:78" s="92" customFormat="1" ht="78" customHeight="1" x14ac:dyDescent="0.25">
      <c r="A29" s="99"/>
      <c r="B29" s="81"/>
      <c r="C29" s="139" t="s">
        <v>181</v>
      </c>
      <c r="D29" s="140" t="s">
        <v>258</v>
      </c>
      <c r="E29" s="140">
        <v>15</v>
      </c>
      <c r="F29" s="238" t="s">
        <v>398</v>
      </c>
      <c r="G29" s="234" t="s">
        <v>309</v>
      </c>
      <c r="H29" s="233" t="s">
        <v>288</v>
      </c>
      <c r="I29" s="234" t="s">
        <v>203</v>
      </c>
      <c r="J29" s="234" t="s">
        <v>210</v>
      </c>
      <c r="K29" s="235" t="s">
        <v>261</v>
      </c>
      <c r="L29" s="236">
        <v>44256</v>
      </c>
      <c r="M29" s="237">
        <v>44530</v>
      </c>
      <c r="N29" s="86">
        <f t="shared" si="0"/>
        <v>1</v>
      </c>
      <c r="O29" s="240"/>
      <c r="P29" s="240"/>
      <c r="Q29" s="240"/>
      <c r="R29" s="240"/>
      <c r="S29" s="240">
        <v>1</v>
      </c>
      <c r="T29" s="240">
        <v>1</v>
      </c>
      <c r="U29" s="240">
        <f t="shared" si="19"/>
        <v>1</v>
      </c>
      <c r="V29" s="87">
        <f t="shared" si="9"/>
        <v>1</v>
      </c>
      <c r="W29" s="243" t="s">
        <v>445</v>
      </c>
      <c r="X29" s="103" t="s">
        <v>447</v>
      </c>
      <c r="Y29" s="86">
        <f t="shared" si="1"/>
        <v>1</v>
      </c>
      <c r="Z29" s="84"/>
      <c r="AA29" s="84"/>
      <c r="AB29" s="84"/>
      <c r="AC29" s="84"/>
      <c r="AD29" s="84">
        <v>1</v>
      </c>
      <c r="AE29" s="84"/>
      <c r="AF29" s="82"/>
      <c r="AG29" s="102">
        <f t="shared" si="2"/>
        <v>0</v>
      </c>
      <c r="AH29" s="147"/>
      <c r="AI29" s="103"/>
      <c r="AJ29" s="86">
        <f t="shared" si="10"/>
        <v>1</v>
      </c>
      <c r="AK29" s="84"/>
      <c r="AL29" s="84"/>
      <c r="AM29" s="84"/>
      <c r="AN29" s="84"/>
      <c r="AO29" s="84">
        <v>1</v>
      </c>
      <c r="AP29" s="84"/>
      <c r="AQ29" s="82"/>
      <c r="AR29" s="102">
        <f t="shared" si="3"/>
        <v>0</v>
      </c>
      <c r="AS29" s="147"/>
      <c r="AT29" s="103"/>
      <c r="AU29" s="86">
        <f t="shared" si="4"/>
        <v>0</v>
      </c>
      <c r="AV29" s="84"/>
      <c r="AW29" s="84"/>
      <c r="AX29" s="84"/>
      <c r="AY29" s="84"/>
      <c r="AZ29" s="84"/>
      <c r="BA29" s="84"/>
      <c r="BB29" s="82"/>
      <c r="BC29" s="102" t="str">
        <f t="shared" si="5"/>
        <v/>
      </c>
      <c r="BD29" s="104"/>
      <c r="BE29" s="103"/>
      <c r="BF29" s="101">
        <f t="shared" si="6"/>
        <v>3</v>
      </c>
      <c r="BG29" s="84">
        <f t="shared" si="20"/>
        <v>1</v>
      </c>
      <c r="BH29" s="90">
        <f t="shared" si="11"/>
        <v>0.33333333333333331</v>
      </c>
      <c r="BI29" s="148"/>
      <c r="BJ29" s="105"/>
      <c r="BM29" s="106"/>
      <c r="BN29" s="102"/>
      <c r="BO29" s="107"/>
      <c r="BP29" s="108"/>
      <c r="BQ29" s="102"/>
      <c r="BR29" s="107"/>
      <c r="BS29" s="108"/>
      <c r="BT29" s="102"/>
      <c r="BU29" s="107"/>
      <c r="BV29" s="109"/>
      <c r="BW29" s="102"/>
      <c r="BX29" s="110"/>
      <c r="BY29" s="111"/>
      <c r="BZ29" s="112"/>
    </row>
    <row r="30" spans="1:78" s="92" customFormat="1" ht="25.5" x14ac:dyDescent="0.25">
      <c r="A30" s="99"/>
      <c r="B30" s="81"/>
      <c r="C30" s="139" t="s">
        <v>181</v>
      </c>
      <c r="D30" s="140" t="s">
        <v>258</v>
      </c>
      <c r="E30" s="140">
        <v>16</v>
      </c>
      <c r="F30" s="140" t="s">
        <v>399</v>
      </c>
      <c r="G30" s="82" t="s">
        <v>273</v>
      </c>
      <c r="H30" s="83" t="s">
        <v>288</v>
      </c>
      <c r="I30" s="82" t="s">
        <v>203</v>
      </c>
      <c r="J30" s="82" t="s">
        <v>210</v>
      </c>
      <c r="K30" s="84" t="s">
        <v>261</v>
      </c>
      <c r="L30" s="100">
        <v>44409</v>
      </c>
      <c r="M30" s="146">
        <v>44438</v>
      </c>
      <c r="N30" s="86">
        <f t="shared" si="0"/>
        <v>0</v>
      </c>
      <c r="O30" s="240"/>
      <c r="P30" s="240"/>
      <c r="Q30" s="240"/>
      <c r="R30" s="240"/>
      <c r="S30" s="240"/>
      <c r="T30" s="240"/>
      <c r="U30" s="240">
        <f>SUM(P30,R30,T30)</f>
        <v>0</v>
      </c>
      <c r="V30" s="87" t="str">
        <f t="shared" si="9"/>
        <v/>
      </c>
      <c r="W30" s="243"/>
      <c r="X30" s="103"/>
      <c r="Y30" s="86">
        <f t="shared" si="1"/>
        <v>0</v>
      </c>
      <c r="Z30" s="84"/>
      <c r="AA30" s="84"/>
      <c r="AB30" s="84"/>
      <c r="AC30" s="84"/>
      <c r="AD30" s="84"/>
      <c r="AE30" s="84"/>
      <c r="AF30" s="82"/>
      <c r="AG30" s="102" t="str">
        <f t="shared" si="2"/>
        <v/>
      </c>
      <c r="AH30" s="147"/>
      <c r="AI30" s="103"/>
      <c r="AJ30" s="86">
        <f t="shared" si="10"/>
        <v>1</v>
      </c>
      <c r="AK30" s="84"/>
      <c r="AL30" s="84"/>
      <c r="AM30" s="84">
        <v>1</v>
      </c>
      <c r="AN30" s="84"/>
      <c r="AO30" s="84"/>
      <c r="AP30" s="84"/>
      <c r="AQ30" s="82"/>
      <c r="AR30" s="102">
        <f t="shared" si="3"/>
        <v>0</v>
      </c>
      <c r="AS30" s="147"/>
      <c r="AT30" s="103"/>
      <c r="AU30" s="86">
        <f t="shared" si="4"/>
        <v>0</v>
      </c>
      <c r="AV30" s="84"/>
      <c r="AW30" s="84"/>
      <c r="AX30" s="84"/>
      <c r="AY30" s="84"/>
      <c r="AZ30" s="84"/>
      <c r="BA30" s="84"/>
      <c r="BB30" s="82"/>
      <c r="BC30" s="102" t="str">
        <f t="shared" si="5"/>
        <v/>
      </c>
      <c r="BD30" s="104"/>
      <c r="BE30" s="103"/>
      <c r="BF30" s="101">
        <f t="shared" si="6"/>
        <v>1</v>
      </c>
      <c r="BG30" s="84">
        <f t="shared" si="20"/>
        <v>0</v>
      </c>
      <c r="BH30" s="90">
        <f t="shared" si="11"/>
        <v>0</v>
      </c>
      <c r="BI30" s="148"/>
      <c r="BJ30" s="105"/>
      <c r="BM30" s="106"/>
      <c r="BN30" s="102"/>
      <c r="BO30" s="107"/>
      <c r="BP30" s="108"/>
      <c r="BQ30" s="102"/>
      <c r="BR30" s="107"/>
      <c r="BS30" s="108"/>
      <c r="BT30" s="102"/>
      <c r="BU30" s="107"/>
      <c r="BV30" s="109"/>
      <c r="BW30" s="102"/>
      <c r="BX30" s="110"/>
      <c r="BY30" s="111"/>
      <c r="BZ30" s="112"/>
    </row>
    <row r="31" spans="1:78" s="92" customFormat="1" ht="25.5" x14ac:dyDescent="0.25">
      <c r="A31" s="99"/>
      <c r="B31" s="81"/>
      <c r="C31" s="139" t="s">
        <v>181</v>
      </c>
      <c r="D31" s="140" t="s">
        <v>258</v>
      </c>
      <c r="E31" s="212">
        <v>17</v>
      </c>
      <c r="F31" s="213" t="s">
        <v>400</v>
      </c>
      <c r="G31" s="82" t="s">
        <v>273</v>
      </c>
      <c r="H31" s="83" t="s">
        <v>288</v>
      </c>
      <c r="I31" s="214"/>
      <c r="J31" s="214"/>
      <c r="K31" s="84" t="s">
        <v>261</v>
      </c>
      <c r="L31" s="216"/>
      <c r="M31" s="217"/>
      <c r="N31" s="218"/>
      <c r="O31" s="241"/>
      <c r="P31" s="241"/>
      <c r="Q31" s="241"/>
      <c r="R31" s="241"/>
      <c r="S31" s="241"/>
      <c r="T31" s="241"/>
      <c r="U31" s="240">
        <f t="shared" si="19"/>
        <v>0</v>
      </c>
      <c r="V31" s="219"/>
      <c r="W31" s="244"/>
      <c r="X31" s="221"/>
      <c r="Y31" s="218"/>
      <c r="Z31" s="215"/>
      <c r="AA31" s="215"/>
      <c r="AB31" s="215"/>
      <c r="AC31" s="215"/>
      <c r="AD31" s="215"/>
      <c r="AE31" s="215"/>
      <c r="AF31" s="214"/>
      <c r="AG31" s="222"/>
      <c r="AH31" s="220"/>
      <c r="AI31" s="221"/>
      <c r="AJ31" s="218"/>
      <c r="AK31" s="215"/>
      <c r="AL31" s="215"/>
      <c r="AM31" s="215"/>
      <c r="AN31" s="215"/>
      <c r="AO31" s="215"/>
      <c r="AP31" s="215"/>
      <c r="AQ31" s="214"/>
      <c r="AR31" s="222"/>
      <c r="AS31" s="220"/>
      <c r="AT31" s="221"/>
      <c r="AU31" s="218"/>
      <c r="AV31" s="215"/>
      <c r="AW31" s="215"/>
      <c r="AX31" s="215"/>
      <c r="AY31" s="215"/>
      <c r="AZ31" s="215"/>
      <c r="BA31" s="215"/>
      <c r="BB31" s="214"/>
      <c r="BC31" s="222"/>
      <c r="BD31" s="223"/>
      <c r="BE31" s="221"/>
      <c r="BF31" s="101">
        <f t="shared" si="6"/>
        <v>0</v>
      </c>
      <c r="BG31" s="84">
        <f t="shared" si="20"/>
        <v>0</v>
      </c>
      <c r="BH31" s="224"/>
      <c r="BI31" s="225"/>
      <c r="BJ31" s="105"/>
      <c r="BM31" s="226"/>
      <c r="BN31" s="222"/>
      <c r="BO31" s="227"/>
      <c r="BP31" s="228"/>
      <c r="BQ31" s="222"/>
      <c r="BR31" s="227"/>
      <c r="BS31" s="228"/>
      <c r="BT31" s="222"/>
      <c r="BU31" s="227"/>
      <c r="BV31" s="229"/>
      <c r="BW31" s="222"/>
      <c r="BX31" s="230"/>
      <c r="BY31" s="231"/>
      <c r="BZ31" s="232"/>
    </row>
    <row r="32" spans="1:78" s="92" customFormat="1" ht="25.5" x14ac:dyDescent="0.25">
      <c r="A32" s="99"/>
      <c r="B32" s="81"/>
      <c r="C32" s="139" t="s">
        <v>181</v>
      </c>
      <c r="D32" s="140" t="s">
        <v>258</v>
      </c>
      <c r="E32" s="212">
        <v>18</v>
      </c>
      <c r="F32" s="213" t="s">
        <v>401</v>
      </c>
      <c r="G32" s="82" t="s">
        <v>273</v>
      </c>
      <c r="H32" s="83" t="s">
        <v>288</v>
      </c>
      <c r="I32" s="214"/>
      <c r="J32" s="214"/>
      <c r="K32" s="84" t="s">
        <v>261</v>
      </c>
      <c r="L32" s="216"/>
      <c r="M32" s="217"/>
      <c r="N32" s="218"/>
      <c r="O32" s="241"/>
      <c r="P32" s="241"/>
      <c r="Q32" s="241"/>
      <c r="R32" s="241"/>
      <c r="S32" s="241"/>
      <c r="T32" s="241"/>
      <c r="U32" s="240">
        <f t="shared" si="19"/>
        <v>0</v>
      </c>
      <c r="V32" s="219"/>
      <c r="W32" s="244"/>
      <c r="X32" s="221"/>
      <c r="Y32" s="218"/>
      <c r="Z32" s="215"/>
      <c r="AA32" s="215"/>
      <c r="AB32" s="215"/>
      <c r="AC32" s="215"/>
      <c r="AD32" s="215"/>
      <c r="AE32" s="215"/>
      <c r="AF32" s="214"/>
      <c r="AG32" s="222"/>
      <c r="AH32" s="220"/>
      <c r="AI32" s="221"/>
      <c r="AJ32" s="218"/>
      <c r="AK32" s="215"/>
      <c r="AL32" s="215"/>
      <c r="AM32" s="215"/>
      <c r="AN32" s="215"/>
      <c r="AO32" s="215"/>
      <c r="AP32" s="215"/>
      <c r="AQ32" s="214"/>
      <c r="AR32" s="222"/>
      <c r="AS32" s="220"/>
      <c r="AT32" s="221"/>
      <c r="AU32" s="218"/>
      <c r="AV32" s="215"/>
      <c r="AW32" s="215"/>
      <c r="AX32" s="215"/>
      <c r="AY32" s="215"/>
      <c r="AZ32" s="215"/>
      <c r="BA32" s="215"/>
      <c r="BB32" s="214"/>
      <c r="BC32" s="222"/>
      <c r="BD32" s="223"/>
      <c r="BE32" s="221"/>
      <c r="BF32" s="101">
        <f t="shared" si="6"/>
        <v>0</v>
      </c>
      <c r="BG32" s="84">
        <f t="shared" si="20"/>
        <v>0</v>
      </c>
      <c r="BH32" s="224"/>
      <c r="BI32" s="225"/>
      <c r="BJ32" s="105"/>
      <c r="BM32" s="226"/>
      <c r="BN32" s="222"/>
      <c r="BO32" s="227"/>
      <c r="BP32" s="228"/>
      <c r="BQ32" s="222"/>
      <c r="BR32" s="227"/>
      <c r="BS32" s="228"/>
      <c r="BT32" s="222"/>
      <c r="BU32" s="227"/>
      <c r="BV32" s="229"/>
      <c r="BW32" s="222"/>
      <c r="BX32" s="230"/>
      <c r="BY32" s="231"/>
      <c r="BZ32" s="232"/>
    </row>
    <row r="33" spans="1:78" ht="33" customHeight="1" thickBot="1" x14ac:dyDescent="0.3">
      <c r="A33" s="37"/>
      <c r="B33" s="70"/>
      <c r="C33" s="149"/>
      <c r="D33" s="150"/>
      <c r="E33" s="150"/>
      <c r="F33" s="151" t="s">
        <v>167</v>
      </c>
      <c r="G33" s="152"/>
      <c r="H33" s="153"/>
      <c r="I33" s="152"/>
      <c r="J33" s="152"/>
      <c r="K33" s="152"/>
      <c r="L33" s="154"/>
      <c r="M33" s="155"/>
      <c r="N33" s="156"/>
      <c r="O33" s="152"/>
      <c r="P33" s="152"/>
      <c r="Q33" s="152"/>
      <c r="R33" s="152"/>
      <c r="S33" s="152"/>
      <c r="T33" s="152"/>
      <c r="U33" s="152"/>
      <c r="V33" s="157" t="str">
        <f t="shared" ref="V33" si="21">IFERROR(U33/N33,"")</f>
        <v/>
      </c>
      <c r="W33" s="245"/>
      <c r="X33" s="159"/>
      <c r="Y33" s="156"/>
      <c r="Z33" s="152"/>
      <c r="AA33" s="152"/>
      <c r="AB33" s="152"/>
      <c r="AC33" s="152"/>
      <c r="AD33" s="152"/>
      <c r="AE33" s="152"/>
      <c r="AF33" s="152"/>
      <c r="AG33" s="157" t="str">
        <f t="shared" si="2"/>
        <v/>
      </c>
      <c r="AH33" s="158"/>
      <c r="AI33" s="159"/>
      <c r="AJ33" s="156"/>
      <c r="AK33" s="152"/>
      <c r="AL33" s="152"/>
      <c r="AM33" s="152"/>
      <c r="AN33" s="152"/>
      <c r="AO33" s="152"/>
      <c r="AP33" s="152"/>
      <c r="AQ33" s="152"/>
      <c r="AR33" s="157" t="str">
        <f t="shared" si="3"/>
        <v/>
      </c>
      <c r="AS33" s="160"/>
      <c r="AT33" s="159"/>
      <c r="AU33" s="156"/>
      <c r="AV33" s="152"/>
      <c r="AW33" s="152"/>
      <c r="AX33" s="152"/>
      <c r="AY33" s="152"/>
      <c r="AZ33" s="152"/>
      <c r="BA33" s="152"/>
      <c r="BB33" s="152"/>
      <c r="BC33" s="157" t="str">
        <f t="shared" si="5"/>
        <v/>
      </c>
      <c r="BD33" s="161"/>
      <c r="BE33" s="159"/>
      <c r="BF33" s="177">
        <f t="shared" si="6"/>
        <v>0</v>
      </c>
      <c r="BG33" s="178">
        <f t="shared" si="20"/>
        <v>0</v>
      </c>
      <c r="BH33" s="162" t="str">
        <f t="shared" ref="BH33" si="22">IFERROR(BG33/BF33,"")</f>
        <v/>
      </c>
      <c r="BI33" s="163"/>
      <c r="BJ33" s="44"/>
      <c r="BM33" s="62"/>
      <c r="BN33" s="38" t="str">
        <f t="shared" si="12"/>
        <v/>
      </c>
      <c r="BO33" s="39"/>
      <c r="BP33" s="40" t="str">
        <f t="shared" si="7"/>
        <v/>
      </c>
      <c r="BQ33" s="38" t="str">
        <f t="shared" si="13"/>
        <v/>
      </c>
      <c r="BR33" s="39" t="str">
        <f t="shared" si="8"/>
        <v/>
      </c>
      <c r="BS33" s="40"/>
      <c r="BT33" s="38" t="str">
        <f t="shared" si="14"/>
        <v/>
      </c>
      <c r="BU33" s="39"/>
      <c r="BV33" s="41" t="str">
        <f t="shared" si="15"/>
        <v/>
      </c>
      <c r="BW33" s="38" t="str">
        <f t="shared" si="16"/>
        <v/>
      </c>
      <c r="BX33" s="42"/>
      <c r="BY33" s="43"/>
      <c r="BZ33" s="63" t="str">
        <f t="shared" si="18"/>
        <v/>
      </c>
    </row>
    <row r="34" spans="1:78" ht="16.5" thickBot="1" x14ac:dyDescent="0.3">
      <c r="A34" s="14"/>
      <c r="B34" s="70"/>
      <c r="C34" s="119"/>
      <c r="D34" s="119"/>
      <c r="E34" s="119"/>
      <c r="F34" s="119"/>
      <c r="G34" s="119"/>
      <c r="H34" s="130"/>
      <c r="I34" s="119"/>
      <c r="J34" s="119"/>
      <c r="K34" s="119"/>
      <c r="L34" s="119"/>
      <c r="M34" s="119"/>
      <c r="N34" s="119"/>
      <c r="O34" s="119"/>
      <c r="P34" s="119"/>
      <c r="Q34" s="119"/>
      <c r="R34" s="119"/>
      <c r="S34" s="119"/>
      <c r="T34" s="119"/>
      <c r="U34" s="131"/>
      <c r="V34" s="131"/>
      <c r="W34" s="119"/>
      <c r="X34" s="119"/>
      <c r="Y34" s="119"/>
      <c r="Z34" s="132"/>
      <c r="AA34" s="132"/>
      <c r="AB34" s="132"/>
      <c r="AC34" s="132"/>
      <c r="AD34" s="132"/>
      <c r="AE34" s="132"/>
      <c r="AF34" s="131"/>
      <c r="AG34" s="131"/>
      <c r="AH34" s="133"/>
      <c r="AI34" s="119"/>
      <c r="AJ34" s="133"/>
      <c r="AK34" s="134"/>
      <c r="AL34" s="134"/>
      <c r="AM34" s="134"/>
      <c r="AN34" s="134"/>
      <c r="AO34" s="134"/>
      <c r="AP34" s="134"/>
      <c r="AQ34" s="131"/>
      <c r="AR34" s="131"/>
      <c r="AS34" s="133"/>
      <c r="AT34" s="119"/>
      <c r="AU34" s="133"/>
      <c r="AV34" s="134"/>
      <c r="AW34" s="134"/>
      <c r="AX34" s="134"/>
      <c r="AY34" s="134"/>
      <c r="AZ34" s="134"/>
      <c r="BA34" s="134"/>
      <c r="BB34" s="131"/>
      <c r="BC34" s="131"/>
      <c r="BD34" s="133"/>
      <c r="BE34" s="119"/>
      <c r="BF34" s="133"/>
      <c r="BG34" s="133"/>
      <c r="BH34" s="133"/>
      <c r="BI34" s="135"/>
      <c r="BJ34" s="15"/>
      <c r="BM34" s="46"/>
      <c r="BN34" s="46"/>
      <c r="BO34" s="46"/>
      <c r="BP34" s="46"/>
      <c r="BQ34" s="46"/>
      <c r="BR34" s="46"/>
      <c r="BS34" s="46"/>
      <c r="BT34" s="46"/>
      <c r="BU34" s="46"/>
      <c r="BV34" s="46"/>
      <c r="BW34" s="46"/>
      <c r="BX34" s="46"/>
      <c r="BY34" s="46"/>
      <c r="BZ34" s="46"/>
    </row>
    <row r="35" spans="1:78" s="169" customFormat="1" ht="17.25" customHeight="1" x14ac:dyDescent="0.2">
      <c r="A35" s="10"/>
      <c r="B35" s="168"/>
      <c r="C35" s="449" t="s">
        <v>230</v>
      </c>
      <c r="D35" s="450"/>
      <c r="E35" s="450"/>
      <c r="F35" s="450"/>
      <c r="G35" s="451" t="s">
        <v>124</v>
      </c>
      <c r="H35" s="452"/>
      <c r="I35" s="452"/>
      <c r="J35" s="452"/>
      <c r="K35" s="452"/>
      <c r="L35" s="452"/>
      <c r="M35" s="453"/>
      <c r="N35" s="477" t="s">
        <v>100</v>
      </c>
      <c r="O35" s="478"/>
      <c r="P35" s="478"/>
      <c r="Q35" s="478"/>
      <c r="R35" s="478"/>
      <c r="S35" s="478"/>
      <c r="T35" s="478"/>
      <c r="U35" s="478"/>
      <c r="V35" s="478"/>
      <c r="W35" s="478"/>
      <c r="X35" s="479"/>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2"/>
      <c r="BH35" s="12"/>
      <c r="BI35" s="13"/>
      <c r="BJ35" s="11"/>
      <c r="BM35" s="168"/>
      <c r="BN35" s="168"/>
      <c r="BO35" s="168"/>
      <c r="BP35" s="168"/>
      <c r="BQ35" s="168"/>
      <c r="BR35" s="168"/>
      <c r="BS35" s="168"/>
      <c r="BT35" s="168"/>
      <c r="BU35" s="168"/>
      <c r="BV35" s="168"/>
      <c r="BW35" s="168"/>
      <c r="BX35" s="168"/>
      <c r="BY35" s="168"/>
      <c r="BZ35" s="12"/>
    </row>
    <row r="36" spans="1:78" ht="36.75" customHeight="1" thickBot="1" x14ac:dyDescent="0.3">
      <c r="A36" s="24"/>
      <c r="B36" s="70"/>
      <c r="C36" s="433" t="s">
        <v>87</v>
      </c>
      <c r="D36" s="434"/>
      <c r="E36" s="434"/>
      <c r="F36" s="434"/>
      <c r="G36" s="402" t="str">
        <f>+VLOOKUP(G35,LISTAS!$H$3:$I$10,2,FALSE)</f>
        <v>Proyecto 7597 - Fortalecer la capacidad administrativa para el desarrollo de la gestión institucional</v>
      </c>
      <c r="H36" s="403"/>
      <c r="I36" s="403"/>
      <c r="J36" s="403"/>
      <c r="K36" s="403"/>
      <c r="L36" s="403"/>
      <c r="M36" s="404"/>
      <c r="N36" s="480" t="s">
        <v>93</v>
      </c>
      <c r="O36" s="454"/>
      <c r="P36" s="454"/>
      <c r="Q36" s="454"/>
      <c r="R36" s="454"/>
      <c r="S36" s="454" t="s">
        <v>94</v>
      </c>
      <c r="T36" s="454"/>
      <c r="U36" s="454"/>
      <c r="V36" s="454"/>
      <c r="W36" s="196" t="s">
        <v>95</v>
      </c>
      <c r="X36" s="175"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0" t="str">
        <f>+VLOOKUP($G$10,LISTAS!$B$47:$D$65,2,FALSE)</f>
        <v>OBJ_6</v>
      </c>
      <c r="C37" s="433" t="s">
        <v>168</v>
      </c>
      <c r="D37" s="434"/>
      <c r="E37" s="434"/>
      <c r="F37" s="434"/>
      <c r="G37" s="447" t="s">
        <v>133</v>
      </c>
      <c r="H37" s="447"/>
      <c r="I37" s="447"/>
      <c r="J37" s="447"/>
      <c r="K37" s="447"/>
      <c r="L37" s="447"/>
      <c r="M37" s="448"/>
      <c r="N37" s="455">
        <v>3837341310</v>
      </c>
      <c r="O37" s="456"/>
      <c r="P37" s="456"/>
      <c r="Q37" s="456"/>
      <c r="R37" s="456"/>
      <c r="S37" s="456" t="s">
        <v>290</v>
      </c>
      <c r="T37" s="456"/>
      <c r="U37" s="456"/>
      <c r="V37" s="456"/>
      <c r="W37" s="456" t="s">
        <v>291</v>
      </c>
      <c r="X37" s="459" t="s">
        <v>292</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408" t="s">
        <v>108</v>
      </c>
      <c r="BN37" s="409"/>
      <c r="BO37" s="409"/>
      <c r="BP37" s="409"/>
      <c r="BQ37" s="409"/>
      <c r="BR37" s="409"/>
      <c r="BS37" s="409"/>
      <c r="BT37" s="409"/>
      <c r="BU37" s="409"/>
      <c r="BV37" s="409"/>
      <c r="BW37" s="409"/>
      <c r="BX37" s="409"/>
      <c r="BY37" s="409"/>
      <c r="BZ37" s="410"/>
    </row>
    <row r="38" spans="1:78" ht="24" customHeight="1" thickBot="1" x14ac:dyDescent="0.3">
      <c r="A38" s="24"/>
      <c r="B38" s="70" t="str">
        <f>+VLOOKUP($G$11,LISTAS!$B$112:$D$132,2,FALSE)</f>
        <v>PROD_OBJ_6</v>
      </c>
      <c r="C38" s="436" t="s">
        <v>166</v>
      </c>
      <c r="D38" s="437"/>
      <c r="E38" s="437"/>
      <c r="F38" s="438"/>
      <c r="G38" s="439" t="s">
        <v>151</v>
      </c>
      <c r="H38" s="440"/>
      <c r="I38" s="440"/>
      <c r="J38" s="440"/>
      <c r="K38" s="440"/>
      <c r="L38" s="440"/>
      <c r="M38" s="441"/>
      <c r="N38" s="457"/>
      <c r="O38" s="458"/>
      <c r="P38" s="458"/>
      <c r="Q38" s="458"/>
      <c r="R38" s="458"/>
      <c r="S38" s="458"/>
      <c r="T38" s="458"/>
      <c r="U38" s="458"/>
      <c r="V38" s="458"/>
      <c r="W38" s="458"/>
      <c r="X38" s="460"/>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7"/>
      <c r="BN38" s="78"/>
      <c r="BO38" s="78"/>
      <c r="BP38" s="78"/>
      <c r="BQ38" s="78"/>
      <c r="BR38" s="78"/>
      <c r="BS38" s="78"/>
      <c r="BT38" s="78"/>
      <c r="BU38" s="78"/>
      <c r="BV38" s="78"/>
      <c r="BW38" s="78"/>
      <c r="BX38" s="78"/>
      <c r="BY38" s="78"/>
      <c r="BZ38" s="79"/>
    </row>
    <row r="39" spans="1:78" ht="23.25" customHeight="1" x14ac:dyDescent="0.25">
      <c r="A39" s="27"/>
      <c r="B39" s="70"/>
      <c r="C39" s="417" t="s">
        <v>173</v>
      </c>
      <c r="D39" s="419" t="s">
        <v>173</v>
      </c>
      <c r="E39" s="419" t="s">
        <v>32</v>
      </c>
      <c r="F39" s="419" t="s">
        <v>10</v>
      </c>
      <c r="G39" s="419" t="s">
        <v>106</v>
      </c>
      <c r="H39" s="419" t="s">
        <v>86</v>
      </c>
      <c r="I39" s="419" t="s">
        <v>89</v>
      </c>
      <c r="J39" s="419" t="s">
        <v>88</v>
      </c>
      <c r="K39" s="419" t="s">
        <v>174</v>
      </c>
      <c r="L39" s="385" t="s">
        <v>33</v>
      </c>
      <c r="M39" s="442"/>
      <c r="N39" s="197"/>
      <c r="O39" s="443" t="s">
        <v>14</v>
      </c>
      <c r="P39" s="444"/>
      <c r="Q39" s="443" t="s">
        <v>15</v>
      </c>
      <c r="R39" s="444"/>
      <c r="S39" s="424" t="s">
        <v>16</v>
      </c>
      <c r="T39" s="424"/>
      <c r="U39" s="198"/>
      <c r="V39" s="198"/>
      <c r="W39" s="164" t="s">
        <v>34</v>
      </c>
      <c r="X39" s="199"/>
      <c r="Y39" s="136"/>
      <c r="Z39" s="423" t="s">
        <v>22</v>
      </c>
      <c r="AA39" s="423"/>
      <c r="AB39" s="423" t="s">
        <v>23</v>
      </c>
      <c r="AC39" s="423"/>
      <c r="AD39" s="423" t="s">
        <v>24</v>
      </c>
      <c r="AE39" s="423"/>
      <c r="AF39" s="137"/>
      <c r="AG39" s="137"/>
      <c r="AH39" s="137" t="s">
        <v>35</v>
      </c>
      <c r="AI39" s="138"/>
      <c r="AJ39" s="136"/>
      <c r="AK39" s="424" t="s">
        <v>25</v>
      </c>
      <c r="AL39" s="424"/>
      <c r="AM39" s="424" t="s">
        <v>26</v>
      </c>
      <c r="AN39" s="424"/>
      <c r="AO39" s="424" t="s">
        <v>27</v>
      </c>
      <c r="AP39" s="424"/>
      <c r="AQ39" s="137"/>
      <c r="AR39" s="137"/>
      <c r="AS39" s="137" t="s">
        <v>36</v>
      </c>
      <c r="AT39" s="138"/>
      <c r="AU39" s="137"/>
      <c r="AV39" s="421" t="s">
        <v>28</v>
      </c>
      <c r="AW39" s="445"/>
      <c r="AX39" s="421" t="s">
        <v>29</v>
      </c>
      <c r="AY39" s="445"/>
      <c r="AZ39" s="421" t="s">
        <v>30</v>
      </c>
      <c r="BA39" s="422"/>
      <c r="BB39" s="137"/>
      <c r="BC39" s="137"/>
      <c r="BD39" s="137" t="s">
        <v>37</v>
      </c>
      <c r="BE39" s="138"/>
      <c r="BF39" s="136"/>
      <c r="BG39" s="137"/>
      <c r="BH39" s="137" t="s">
        <v>38</v>
      </c>
      <c r="BI39" s="397" t="s">
        <v>107</v>
      </c>
      <c r="BJ39" s="28"/>
      <c r="BM39" s="392" t="s">
        <v>34</v>
      </c>
      <c r="BN39" s="393"/>
      <c r="BO39" s="394"/>
      <c r="BP39" s="395" t="s">
        <v>35</v>
      </c>
      <c r="BQ39" s="393"/>
      <c r="BR39" s="394"/>
      <c r="BS39" s="395" t="s">
        <v>36</v>
      </c>
      <c r="BT39" s="393"/>
      <c r="BU39" s="394"/>
      <c r="BV39" s="395" t="s">
        <v>37</v>
      </c>
      <c r="BW39" s="393"/>
      <c r="BX39" s="394"/>
      <c r="BY39" s="395" t="s">
        <v>38</v>
      </c>
      <c r="BZ39" s="396"/>
    </row>
    <row r="40" spans="1:78" ht="115.5" thickBot="1" x14ac:dyDescent="0.3">
      <c r="A40" s="27"/>
      <c r="B40" s="70"/>
      <c r="C40" s="418"/>
      <c r="D40" s="420"/>
      <c r="E40" s="420"/>
      <c r="F40" s="420"/>
      <c r="G40" s="420"/>
      <c r="H40" s="420"/>
      <c r="I40" s="420"/>
      <c r="J40" s="420"/>
      <c r="K40" s="420"/>
      <c r="L40" s="249" t="s">
        <v>11</v>
      </c>
      <c r="M40" s="250" t="s">
        <v>12</v>
      </c>
      <c r="N40" s="251" t="s">
        <v>13</v>
      </c>
      <c r="O40" s="252" t="s">
        <v>171</v>
      </c>
      <c r="P40" s="252" t="s">
        <v>172</v>
      </c>
      <c r="Q40" s="252" t="s">
        <v>171</v>
      </c>
      <c r="R40" s="252" t="s">
        <v>172</v>
      </c>
      <c r="S40" s="253" t="s">
        <v>171</v>
      </c>
      <c r="T40" s="253" t="s">
        <v>172</v>
      </c>
      <c r="U40" s="252" t="s">
        <v>17</v>
      </c>
      <c r="V40" s="254" t="s">
        <v>199</v>
      </c>
      <c r="W40" s="252" t="s">
        <v>18</v>
      </c>
      <c r="X40" s="255" t="s">
        <v>85</v>
      </c>
      <c r="Y40" s="251" t="s">
        <v>13</v>
      </c>
      <c r="Z40" s="253" t="s">
        <v>171</v>
      </c>
      <c r="AA40" s="253" t="s">
        <v>172</v>
      </c>
      <c r="AB40" s="253" t="s">
        <v>171</v>
      </c>
      <c r="AC40" s="253" t="s">
        <v>172</v>
      </c>
      <c r="AD40" s="253" t="s">
        <v>171</v>
      </c>
      <c r="AE40" s="253" t="s">
        <v>172</v>
      </c>
      <c r="AF40" s="252" t="s">
        <v>17</v>
      </c>
      <c r="AG40" s="254" t="s">
        <v>199</v>
      </c>
      <c r="AH40" s="252" t="s">
        <v>18</v>
      </c>
      <c r="AI40" s="255" t="s">
        <v>85</v>
      </c>
      <c r="AJ40" s="251" t="s">
        <v>13</v>
      </c>
      <c r="AK40" s="253" t="s">
        <v>171</v>
      </c>
      <c r="AL40" s="253" t="s">
        <v>172</v>
      </c>
      <c r="AM40" s="253" t="s">
        <v>171</v>
      </c>
      <c r="AN40" s="253" t="s">
        <v>172</v>
      </c>
      <c r="AO40" s="253" t="s">
        <v>171</v>
      </c>
      <c r="AP40" s="253" t="s">
        <v>172</v>
      </c>
      <c r="AQ40" s="252" t="s">
        <v>17</v>
      </c>
      <c r="AR40" s="254" t="s">
        <v>199</v>
      </c>
      <c r="AS40" s="255" t="s">
        <v>85</v>
      </c>
      <c r="AT40" s="255" t="s">
        <v>85</v>
      </c>
      <c r="AU40" s="256" t="s">
        <v>13</v>
      </c>
      <c r="AV40" s="252" t="s">
        <v>171</v>
      </c>
      <c r="AW40" s="252" t="s">
        <v>172</v>
      </c>
      <c r="AX40" s="252" t="s">
        <v>171</v>
      </c>
      <c r="AY40" s="252" t="s">
        <v>172</v>
      </c>
      <c r="AZ40" s="252" t="s">
        <v>171</v>
      </c>
      <c r="BA40" s="252" t="s">
        <v>172</v>
      </c>
      <c r="BB40" s="252" t="s">
        <v>17</v>
      </c>
      <c r="BC40" s="254" t="s">
        <v>199</v>
      </c>
      <c r="BD40" s="252" t="s">
        <v>18</v>
      </c>
      <c r="BE40" s="255" t="s">
        <v>85</v>
      </c>
      <c r="BF40" s="251" t="s">
        <v>13</v>
      </c>
      <c r="BG40" s="257" t="s">
        <v>17</v>
      </c>
      <c r="BH40" s="254" t="s">
        <v>199</v>
      </c>
      <c r="BI40" s="398"/>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2" customFormat="1" ht="76.5" x14ac:dyDescent="0.25">
      <c r="A41" s="80"/>
      <c r="B41" s="81"/>
      <c r="C41" s="283" t="s">
        <v>257</v>
      </c>
      <c r="D41" s="284"/>
      <c r="E41" s="284">
        <v>1</v>
      </c>
      <c r="F41" s="285" t="s">
        <v>293</v>
      </c>
      <c r="G41" s="284" t="s">
        <v>294</v>
      </c>
      <c r="H41" s="286" t="s">
        <v>289</v>
      </c>
      <c r="I41" s="284" t="s">
        <v>203</v>
      </c>
      <c r="J41" s="284" t="s">
        <v>210</v>
      </c>
      <c r="K41" s="284" t="s">
        <v>261</v>
      </c>
      <c r="L41" s="287">
        <v>44228</v>
      </c>
      <c r="M41" s="287">
        <v>44530</v>
      </c>
      <c r="N41" s="284">
        <f>SUM(O41,Q41,S41)</f>
        <v>2</v>
      </c>
      <c r="O41" s="288"/>
      <c r="P41" s="288"/>
      <c r="Q41" s="288">
        <v>1</v>
      </c>
      <c r="R41" s="288">
        <v>1</v>
      </c>
      <c r="S41" s="288">
        <v>1</v>
      </c>
      <c r="T41" s="288">
        <v>1</v>
      </c>
      <c r="U41" s="288">
        <f t="shared" ref="U41:U49" si="23">SUM(P41,R41,T41)</f>
        <v>2</v>
      </c>
      <c r="V41" s="289">
        <f t="shared" ref="V41:V58" si="24">IFERROR(U41/N41,"")</f>
        <v>1</v>
      </c>
      <c r="W41" s="290" t="s">
        <v>448</v>
      </c>
      <c r="X41" s="291" t="s">
        <v>447</v>
      </c>
      <c r="Y41" s="284">
        <f>SUM(Z41,AB41,AD41)</f>
        <v>3</v>
      </c>
      <c r="Z41" s="284">
        <v>1</v>
      </c>
      <c r="AA41" s="284"/>
      <c r="AB41" s="284">
        <v>1</v>
      </c>
      <c r="AC41" s="284"/>
      <c r="AD41" s="284">
        <v>1</v>
      </c>
      <c r="AE41" s="284"/>
      <c r="AF41" s="284">
        <f>SUM(AA41,AC41,AE41)</f>
        <v>0</v>
      </c>
      <c r="AG41" s="292">
        <f>IFERROR(AF41/Y41,"")</f>
        <v>0</v>
      </c>
      <c r="AH41" s="284"/>
      <c r="AI41" s="293"/>
      <c r="AJ41" s="284">
        <f>SUM(AK41,AM41,AO41)</f>
        <v>3</v>
      </c>
      <c r="AK41" s="284">
        <v>1</v>
      </c>
      <c r="AL41" s="284"/>
      <c r="AM41" s="284">
        <v>1</v>
      </c>
      <c r="AN41" s="284"/>
      <c r="AO41" s="284">
        <v>1</v>
      </c>
      <c r="AP41" s="284"/>
      <c r="AQ41" s="284">
        <f t="shared" ref="AQ41:AQ57" si="25">SUM(AL41,AN41,AP41)</f>
        <v>0</v>
      </c>
      <c r="AR41" s="292">
        <f>IFERROR(AQ41/AJ41,"")</f>
        <v>0</v>
      </c>
      <c r="AS41" s="294"/>
      <c r="AT41" s="293"/>
      <c r="AU41" s="284">
        <f>SUM(AV41,AX41,AZ41)</f>
        <v>3</v>
      </c>
      <c r="AV41" s="284">
        <v>1</v>
      </c>
      <c r="AW41" s="284"/>
      <c r="AX41" s="284">
        <v>1</v>
      </c>
      <c r="AY41" s="284"/>
      <c r="AZ41" s="284">
        <v>1</v>
      </c>
      <c r="BA41" s="284"/>
      <c r="BB41" s="284">
        <f>SUM(AW41,AY41,BA41)</f>
        <v>0</v>
      </c>
      <c r="BC41" s="292">
        <f>IFERROR(BB41/AU41,"")</f>
        <v>0</v>
      </c>
      <c r="BD41" s="284"/>
      <c r="BE41" s="293"/>
      <c r="BF41" s="284">
        <f t="shared" ref="BF41" si="26">+SUM(N41,Y41,AJ41,AU41)</f>
        <v>11</v>
      </c>
      <c r="BG41" s="284">
        <f>+SUM(U41,AF41,AQ41,BB41)</f>
        <v>2</v>
      </c>
      <c r="BH41" s="295">
        <f>IFERROR(BG41/BF41,"")</f>
        <v>0.18181818181818182</v>
      </c>
      <c r="BI41" s="296"/>
      <c r="BJ41" s="91"/>
      <c r="BM41" s="93"/>
      <c r="BN41" s="87">
        <f t="shared" ref="BN41:BN58" si="27">IFERROR(BM41/N41,"")</f>
        <v>0</v>
      </c>
      <c r="BO41" s="88"/>
      <c r="BP41" s="94">
        <f t="shared" ref="BP41:BP58" si="28">IFERROR(BO41/Q41,"")</f>
        <v>0</v>
      </c>
      <c r="BQ41" s="87">
        <f t="shared" ref="BQ41:BQ58" si="29">IFERROR(BP41/Y41,"")</f>
        <v>0</v>
      </c>
      <c r="BR41" s="88">
        <f t="shared" ref="BR41:BR58" si="30">IFERROR(BQ41/U41,"")</f>
        <v>0</v>
      </c>
      <c r="BS41" s="94"/>
      <c r="BT41" s="87">
        <f t="shared" ref="BT41:BT58" si="31">IFERROR(BS41/AJ41,"")</f>
        <v>0</v>
      </c>
      <c r="BU41" s="88"/>
      <c r="BV41" s="95">
        <f t="shared" ref="BV41:BV58" si="32">IFERROR(BU41/Y41,"")</f>
        <v>0</v>
      </c>
      <c r="BW41" s="87">
        <f t="shared" ref="BW41:BW58" si="33">IFERROR(BV41/AU41,"")</f>
        <v>0</v>
      </c>
      <c r="BX41" s="96">
        <f>IFERROR(BW41/AB41,"")</f>
        <v>0</v>
      </c>
      <c r="BY41" s="97">
        <f t="shared" ref="BY41:BY57" si="34">SUM(BM41,BP41,BS41,BV41)</f>
        <v>0</v>
      </c>
      <c r="BZ41" s="98">
        <f>IFERROR(BY41/BF41,"")</f>
        <v>0</v>
      </c>
    </row>
    <row r="42" spans="1:78" s="92" customFormat="1" ht="130.5" customHeight="1" x14ac:dyDescent="0.25">
      <c r="A42" s="99"/>
      <c r="B42" s="81"/>
      <c r="C42" s="297" t="s">
        <v>257</v>
      </c>
      <c r="D42" s="280"/>
      <c r="E42" s="280">
        <v>2</v>
      </c>
      <c r="F42" s="298" t="s">
        <v>262</v>
      </c>
      <c r="G42" s="280" t="s">
        <v>295</v>
      </c>
      <c r="H42" s="299" t="s">
        <v>289</v>
      </c>
      <c r="I42" s="280" t="s">
        <v>203</v>
      </c>
      <c r="J42" s="280" t="s">
        <v>210</v>
      </c>
      <c r="K42" s="280" t="s">
        <v>261</v>
      </c>
      <c r="L42" s="300">
        <v>44256</v>
      </c>
      <c r="M42" s="300">
        <v>44286</v>
      </c>
      <c r="N42" s="280">
        <f t="shared" ref="N42:N56" si="35">SUM(O42,Q42,S42)</f>
        <v>1</v>
      </c>
      <c r="O42" s="301"/>
      <c r="P42" s="301"/>
      <c r="Q42" s="301"/>
      <c r="R42" s="301"/>
      <c r="S42" s="301">
        <v>1</v>
      </c>
      <c r="T42" s="301">
        <v>1</v>
      </c>
      <c r="U42" s="301">
        <f t="shared" si="23"/>
        <v>1</v>
      </c>
      <c r="V42" s="302">
        <f t="shared" si="24"/>
        <v>1</v>
      </c>
      <c r="W42" s="303" t="s">
        <v>477</v>
      </c>
      <c r="X42" s="304" t="s">
        <v>447</v>
      </c>
      <c r="Y42" s="280">
        <f t="shared" ref="Y42:Y57" si="36">SUM(Z42,AB42,AD42)</f>
        <v>0</v>
      </c>
      <c r="Z42" s="280"/>
      <c r="AA42" s="280"/>
      <c r="AB42" s="280"/>
      <c r="AC42" s="280"/>
      <c r="AD42" s="280"/>
      <c r="AE42" s="280"/>
      <c r="AF42" s="280">
        <f t="shared" ref="AF42:AF57" si="37">SUM(AA42,AC42,AE42)</f>
        <v>0</v>
      </c>
      <c r="AG42" s="305" t="str">
        <f t="shared" ref="AG42:AG56" si="38">IFERROR(AF42/Y42,"")</f>
        <v/>
      </c>
      <c r="AH42" s="298"/>
      <c r="AI42" s="304"/>
      <c r="AJ42" s="280">
        <f t="shared" ref="AJ42:AJ56" si="39">SUM(AK42,AM42,AO42)</f>
        <v>0</v>
      </c>
      <c r="AK42" s="280"/>
      <c r="AL42" s="280"/>
      <c r="AM42" s="280"/>
      <c r="AN42" s="280"/>
      <c r="AO42" s="280"/>
      <c r="AP42" s="280"/>
      <c r="AQ42" s="280">
        <f t="shared" si="25"/>
        <v>0</v>
      </c>
      <c r="AR42" s="305" t="str">
        <f t="shared" ref="AR42:AR56" si="40">IFERROR(AQ42/AJ42,"")</f>
        <v/>
      </c>
      <c r="AS42" s="298"/>
      <c r="AT42" s="304"/>
      <c r="AU42" s="280">
        <f t="shared" ref="AU42:AU56" si="41">SUM(AV42,AX42,AZ42)</f>
        <v>0</v>
      </c>
      <c r="AV42" s="280"/>
      <c r="AW42" s="280"/>
      <c r="AX42" s="280"/>
      <c r="AY42" s="280"/>
      <c r="AZ42" s="280"/>
      <c r="BA42" s="280"/>
      <c r="BB42" s="280">
        <f t="shared" ref="BB42:BB57" si="42">SUM(AW42,AY42,BA42)</f>
        <v>0</v>
      </c>
      <c r="BC42" s="305" t="str">
        <f t="shared" ref="BC42:BC57" si="43">IFERROR(BB42/AU42,"")</f>
        <v/>
      </c>
      <c r="BD42" s="280"/>
      <c r="BE42" s="304"/>
      <c r="BF42" s="280">
        <f>+SUM(N42,Y42,AJ42,AU42)</f>
        <v>1</v>
      </c>
      <c r="BG42" s="280">
        <f>+SUM(U42,AF42,AQ42,BB42)</f>
        <v>1</v>
      </c>
      <c r="BH42" s="306">
        <f t="shared" ref="BH42:BH57" si="44">IFERROR(BG42/BF42,"")</f>
        <v>1</v>
      </c>
      <c r="BI42" s="307"/>
      <c r="BJ42" s="105"/>
      <c r="BM42" s="106"/>
      <c r="BN42" s="102">
        <f t="shared" si="27"/>
        <v>0</v>
      </c>
      <c r="BO42" s="107"/>
      <c r="BP42" s="108" t="str">
        <f t="shared" si="28"/>
        <v/>
      </c>
      <c r="BQ42" s="102" t="str">
        <f t="shared" si="29"/>
        <v/>
      </c>
      <c r="BR42" s="107" t="str">
        <f t="shared" si="30"/>
        <v/>
      </c>
      <c r="BS42" s="108"/>
      <c r="BT42" s="102" t="str">
        <f t="shared" si="31"/>
        <v/>
      </c>
      <c r="BU42" s="107"/>
      <c r="BV42" s="109" t="str">
        <f t="shared" si="32"/>
        <v/>
      </c>
      <c r="BW42" s="102" t="str">
        <f t="shared" si="33"/>
        <v/>
      </c>
      <c r="BX42" s="110"/>
      <c r="BY42" s="111">
        <f t="shared" si="34"/>
        <v>0</v>
      </c>
      <c r="BZ42" s="112">
        <f t="shared" ref="BZ42:BZ58" si="45">IFERROR(BY42/BF42,"")</f>
        <v>0</v>
      </c>
    </row>
    <row r="43" spans="1:78" s="92" customFormat="1" ht="48.75" customHeight="1" x14ac:dyDescent="0.25">
      <c r="A43" s="99"/>
      <c r="B43" s="81"/>
      <c r="C43" s="297" t="s">
        <v>257</v>
      </c>
      <c r="D43" s="280"/>
      <c r="E43" s="280">
        <v>3</v>
      </c>
      <c r="F43" s="298" t="s">
        <v>263</v>
      </c>
      <c r="G43" s="280" t="s">
        <v>295</v>
      </c>
      <c r="H43" s="299" t="s">
        <v>289</v>
      </c>
      <c r="I43" s="280" t="s">
        <v>203</v>
      </c>
      <c r="J43" s="280" t="s">
        <v>210</v>
      </c>
      <c r="K43" s="280" t="s">
        <v>261</v>
      </c>
      <c r="L43" s="300">
        <v>44256</v>
      </c>
      <c r="M43" s="300">
        <v>44286</v>
      </c>
      <c r="N43" s="280">
        <f>SUM(O43,Q43,S43)</f>
        <v>1</v>
      </c>
      <c r="O43" s="301"/>
      <c r="P43" s="301"/>
      <c r="Q43" s="301"/>
      <c r="R43" s="301"/>
      <c r="S43" s="301">
        <v>1</v>
      </c>
      <c r="T43" s="301">
        <v>1</v>
      </c>
      <c r="U43" s="301">
        <f t="shared" si="23"/>
        <v>1</v>
      </c>
      <c r="V43" s="302">
        <f t="shared" si="24"/>
        <v>1</v>
      </c>
      <c r="W43" s="303" t="s">
        <v>449</v>
      </c>
      <c r="X43" s="304" t="s">
        <v>447</v>
      </c>
      <c r="Y43" s="280">
        <f t="shared" si="36"/>
        <v>0</v>
      </c>
      <c r="Z43" s="280"/>
      <c r="AA43" s="280"/>
      <c r="AB43" s="280"/>
      <c r="AC43" s="280"/>
      <c r="AD43" s="280"/>
      <c r="AE43" s="280"/>
      <c r="AF43" s="280">
        <f t="shared" si="37"/>
        <v>0</v>
      </c>
      <c r="AG43" s="305" t="str">
        <f t="shared" si="38"/>
        <v/>
      </c>
      <c r="AH43" s="298"/>
      <c r="AI43" s="304"/>
      <c r="AJ43" s="280">
        <f t="shared" si="39"/>
        <v>0</v>
      </c>
      <c r="AK43" s="280"/>
      <c r="AL43" s="280"/>
      <c r="AM43" s="280"/>
      <c r="AN43" s="280"/>
      <c r="AO43" s="280"/>
      <c r="AP43" s="280"/>
      <c r="AQ43" s="280"/>
      <c r="AR43" s="305" t="str">
        <f t="shared" si="40"/>
        <v/>
      </c>
      <c r="AS43" s="298"/>
      <c r="AT43" s="304"/>
      <c r="AU43" s="280">
        <f t="shared" si="41"/>
        <v>0</v>
      </c>
      <c r="AV43" s="280"/>
      <c r="AW43" s="280"/>
      <c r="AX43" s="280"/>
      <c r="AY43" s="280"/>
      <c r="AZ43" s="280"/>
      <c r="BA43" s="280"/>
      <c r="BB43" s="280">
        <f t="shared" si="42"/>
        <v>0</v>
      </c>
      <c r="BC43" s="305" t="str">
        <f t="shared" si="43"/>
        <v/>
      </c>
      <c r="BD43" s="280"/>
      <c r="BE43" s="304"/>
      <c r="BF43" s="280">
        <f t="shared" ref="BF43:BF57" si="46">+SUM(N43,Y43,AJ43,AU43)</f>
        <v>1</v>
      </c>
      <c r="BG43" s="280">
        <f t="shared" ref="BG43:BG58" si="47">+SUM(U43,AF43,AQ43,BB43)</f>
        <v>1</v>
      </c>
      <c r="BH43" s="306">
        <f t="shared" si="44"/>
        <v>1</v>
      </c>
      <c r="BI43" s="307"/>
      <c r="BJ43" s="105"/>
      <c r="BM43" s="106"/>
      <c r="BN43" s="102"/>
      <c r="BO43" s="107"/>
      <c r="BP43" s="108"/>
      <c r="BQ43" s="102"/>
      <c r="BR43" s="107"/>
      <c r="BS43" s="108"/>
      <c r="BT43" s="102"/>
      <c r="BU43" s="107"/>
      <c r="BV43" s="109"/>
      <c r="BW43" s="102"/>
      <c r="BX43" s="110"/>
      <c r="BY43" s="111"/>
      <c r="BZ43" s="112"/>
    </row>
    <row r="44" spans="1:78" s="92" customFormat="1" ht="35.25" customHeight="1" x14ac:dyDescent="0.25">
      <c r="A44" s="99"/>
      <c r="B44" s="81"/>
      <c r="C44" s="297" t="s">
        <v>257</v>
      </c>
      <c r="D44" s="280"/>
      <c r="E44" s="280">
        <v>4</v>
      </c>
      <c r="F44" s="298" t="s">
        <v>299</v>
      </c>
      <c r="G44" s="280" t="s">
        <v>298</v>
      </c>
      <c r="H44" s="299" t="s">
        <v>289</v>
      </c>
      <c r="I44" s="280" t="s">
        <v>203</v>
      </c>
      <c r="J44" s="280" t="s">
        <v>210</v>
      </c>
      <c r="K44" s="280" t="s">
        <v>261</v>
      </c>
      <c r="L44" s="300">
        <v>44287</v>
      </c>
      <c r="M44" s="300">
        <v>44316</v>
      </c>
      <c r="N44" s="280">
        <f t="shared" si="35"/>
        <v>0</v>
      </c>
      <c r="O44" s="301"/>
      <c r="P44" s="301"/>
      <c r="Q44" s="301"/>
      <c r="R44" s="301"/>
      <c r="S44" s="301"/>
      <c r="T44" s="301"/>
      <c r="U44" s="301">
        <f t="shared" si="23"/>
        <v>0</v>
      </c>
      <c r="V44" s="302" t="str">
        <f t="shared" si="24"/>
        <v/>
      </c>
      <c r="W44" s="303"/>
      <c r="X44" s="304"/>
      <c r="Y44" s="280">
        <f t="shared" si="36"/>
        <v>1</v>
      </c>
      <c r="Z44" s="280">
        <v>1</v>
      </c>
      <c r="AA44" s="280"/>
      <c r="AB44" s="280"/>
      <c r="AC44" s="280"/>
      <c r="AD44" s="280"/>
      <c r="AE44" s="280"/>
      <c r="AF44" s="280">
        <f t="shared" si="37"/>
        <v>0</v>
      </c>
      <c r="AG44" s="305">
        <f t="shared" si="38"/>
        <v>0</v>
      </c>
      <c r="AH44" s="298"/>
      <c r="AI44" s="304"/>
      <c r="AJ44" s="280">
        <f t="shared" si="39"/>
        <v>0</v>
      </c>
      <c r="AK44" s="280"/>
      <c r="AL44" s="280"/>
      <c r="AM44" s="280"/>
      <c r="AN44" s="280"/>
      <c r="AO44" s="280"/>
      <c r="AP44" s="280"/>
      <c r="AQ44" s="280"/>
      <c r="AR44" s="305" t="str">
        <f t="shared" si="40"/>
        <v/>
      </c>
      <c r="AS44" s="298"/>
      <c r="AT44" s="304"/>
      <c r="AU44" s="280">
        <f t="shared" si="41"/>
        <v>0</v>
      </c>
      <c r="AV44" s="280"/>
      <c r="AW44" s="280"/>
      <c r="AX44" s="280"/>
      <c r="AY44" s="280"/>
      <c r="AZ44" s="280"/>
      <c r="BA44" s="280"/>
      <c r="BB44" s="280">
        <f t="shared" si="42"/>
        <v>0</v>
      </c>
      <c r="BC44" s="305" t="str">
        <f t="shared" si="43"/>
        <v/>
      </c>
      <c r="BD44" s="280"/>
      <c r="BE44" s="304"/>
      <c r="BF44" s="280">
        <f t="shared" si="46"/>
        <v>1</v>
      </c>
      <c r="BG44" s="280">
        <f t="shared" si="47"/>
        <v>0</v>
      </c>
      <c r="BH44" s="306">
        <f t="shared" si="44"/>
        <v>0</v>
      </c>
      <c r="BI44" s="307"/>
      <c r="BJ44" s="105"/>
      <c r="BM44" s="106"/>
      <c r="BN44" s="102"/>
      <c r="BO44" s="107"/>
      <c r="BP44" s="108"/>
      <c r="BQ44" s="102"/>
      <c r="BR44" s="107"/>
      <c r="BS44" s="108"/>
      <c r="BT44" s="102"/>
      <c r="BU44" s="107"/>
      <c r="BV44" s="109"/>
      <c r="BW44" s="102"/>
      <c r="BX44" s="110"/>
      <c r="BY44" s="111"/>
      <c r="BZ44" s="112"/>
    </row>
    <row r="45" spans="1:78" s="92" customFormat="1" ht="36" customHeight="1" x14ac:dyDescent="0.25">
      <c r="A45" s="99"/>
      <c r="B45" s="81"/>
      <c r="C45" s="297" t="s">
        <v>257</v>
      </c>
      <c r="D45" s="280"/>
      <c r="E45" s="280">
        <v>5</v>
      </c>
      <c r="F45" s="298" t="s">
        <v>297</v>
      </c>
      <c r="G45" s="280" t="s">
        <v>300</v>
      </c>
      <c r="H45" s="299" t="s">
        <v>289</v>
      </c>
      <c r="I45" s="280" t="s">
        <v>203</v>
      </c>
      <c r="J45" s="280" t="s">
        <v>210</v>
      </c>
      <c r="K45" s="280" t="s">
        <v>261</v>
      </c>
      <c r="L45" s="300">
        <v>44378</v>
      </c>
      <c r="M45" s="300">
        <v>44408</v>
      </c>
      <c r="N45" s="280">
        <f t="shared" si="35"/>
        <v>0</v>
      </c>
      <c r="O45" s="301"/>
      <c r="P45" s="301"/>
      <c r="Q45" s="301"/>
      <c r="R45" s="301"/>
      <c r="S45" s="301"/>
      <c r="T45" s="301"/>
      <c r="U45" s="301">
        <f t="shared" si="23"/>
        <v>0</v>
      </c>
      <c r="V45" s="302" t="str">
        <f t="shared" si="24"/>
        <v/>
      </c>
      <c r="W45" s="303"/>
      <c r="X45" s="304"/>
      <c r="Y45" s="280">
        <f t="shared" si="36"/>
        <v>0</v>
      </c>
      <c r="Z45" s="280"/>
      <c r="AA45" s="280"/>
      <c r="AB45" s="280"/>
      <c r="AC45" s="280"/>
      <c r="AD45" s="280"/>
      <c r="AE45" s="280"/>
      <c r="AF45" s="280">
        <f t="shared" si="37"/>
        <v>0</v>
      </c>
      <c r="AG45" s="305" t="str">
        <f t="shared" si="38"/>
        <v/>
      </c>
      <c r="AH45" s="298"/>
      <c r="AI45" s="304"/>
      <c r="AJ45" s="280">
        <f t="shared" si="39"/>
        <v>1</v>
      </c>
      <c r="AK45" s="280">
        <v>1</v>
      </c>
      <c r="AL45" s="280"/>
      <c r="AM45" s="280"/>
      <c r="AN45" s="280"/>
      <c r="AO45" s="280"/>
      <c r="AP45" s="280"/>
      <c r="AQ45" s="280"/>
      <c r="AR45" s="305">
        <f t="shared" si="40"/>
        <v>0</v>
      </c>
      <c r="AS45" s="298"/>
      <c r="AT45" s="304"/>
      <c r="AU45" s="280">
        <f t="shared" si="41"/>
        <v>0</v>
      </c>
      <c r="AV45" s="280"/>
      <c r="AW45" s="280"/>
      <c r="AX45" s="280"/>
      <c r="AY45" s="280"/>
      <c r="AZ45" s="280"/>
      <c r="BA45" s="280"/>
      <c r="BB45" s="280">
        <f t="shared" si="42"/>
        <v>0</v>
      </c>
      <c r="BC45" s="305" t="str">
        <f t="shared" si="43"/>
        <v/>
      </c>
      <c r="BD45" s="280"/>
      <c r="BE45" s="304"/>
      <c r="BF45" s="280">
        <f t="shared" si="46"/>
        <v>1</v>
      </c>
      <c r="BG45" s="280">
        <f t="shared" si="47"/>
        <v>0</v>
      </c>
      <c r="BH45" s="306">
        <f t="shared" si="44"/>
        <v>0</v>
      </c>
      <c r="BI45" s="307"/>
      <c r="BJ45" s="105"/>
      <c r="BM45" s="106"/>
      <c r="BN45" s="102"/>
      <c r="BO45" s="107"/>
      <c r="BP45" s="108"/>
      <c r="BQ45" s="102"/>
      <c r="BR45" s="107"/>
      <c r="BS45" s="108"/>
      <c r="BT45" s="102"/>
      <c r="BU45" s="107"/>
      <c r="BV45" s="109"/>
      <c r="BW45" s="102"/>
      <c r="BX45" s="110"/>
      <c r="BY45" s="111"/>
      <c r="BZ45" s="112"/>
    </row>
    <row r="46" spans="1:78" s="92" customFormat="1" ht="37.5" customHeight="1" x14ac:dyDescent="0.25">
      <c r="A46" s="99"/>
      <c r="B46" s="81"/>
      <c r="C46" s="297" t="s">
        <v>257</v>
      </c>
      <c r="D46" s="280"/>
      <c r="E46" s="280">
        <v>6</v>
      </c>
      <c r="F46" s="298" t="s">
        <v>268</v>
      </c>
      <c r="G46" s="280" t="s">
        <v>296</v>
      </c>
      <c r="H46" s="299" t="s">
        <v>289</v>
      </c>
      <c r="I46" s="280" t="s">
        <v>203</v>
      </c>
      <c r="J46" s="280" t="s">
        <v>210</v>
      </c>
      <c r="K46" s="280" t="s">
        <v>261</v>
      </c>
      <c r="L46" s="300">
        <v>44317</v>
      </c>
      <c r="M46" s="300">
        <v>44469</v>
      </c>
      <c r="N46" s="280">
        <f t="shared" si="35"/>
        <v>0</v>
      </c>
      <c r="O46" s="301"/>
      <c r="P46" s="301"/>
      <c r="Q46" s="301"/>
      <c r="R46" s="301"/>
      <c r="S46" s="301"/>
      <c r="T46" s="301"/>
      <c r="U46" s="301">
        <f t="shared" si="23"/>
        <v>0</v>
      </c>
      <c r="V46" s="302" t="str">
        <f t="shared" si="24"/>
        <v/>
      </c>
      <c r="W46" s="303"/>
      <c r="X46" s="304"/>
      <c r="Y46" s="280">
        <f t="shared" si="36"/>
        <v>1</v>
      </c>
      <c r="Z46" s="280"/>
      <c r="AA46" s="280"/>
      <c r="AB46" s="280"/>
      <c r="AC46" s="280"/>
      <c r="AD46" s="280">
        <v>1</v>
      </c>
      <c r="AE46" s="280"/>
      <c r="AF46" s="280">
        <f t="shared" si="37"/>
        <v>0</v>
      </c>
      <c r="AG46" s="305">
        <f t="shared" si="38"/>
        <v>0</v>
      </c>
      <c r="AH46" s="298"/>
      <c r="AI46" s="304"/>
      <c r="AJ46" s="280">
        <f t="shared" si="39"/>
        <v>1</v>
      </c>
      <c r="AK46" s="280"/>
      <c r="AL46" s="280"/>
      <c r="AM46" s="280"/>
      <c r="AN46" s="280"/>
      <c r="AO46" s="280">
        <v>1</v>
      </c>
      <c r="AP46" s="280"/>
      <c r="AQ46" s="280"/>
      <c r="AR46" s="305">
        <f t="shared" si="40"/>
        <v>0</v>
      </c>
      <c r="AS46" s="298"/>
      <c r="AT46" s="304"/>
      <c r="AU46" s="280">
        <f t="shared" si="41"/>
        <v>0</v>
      </c>
      <c r="AV46" s="280"/>
      <c r="AW46" s="280"/>
      <c r="AX46" s="280"/>
      <c r="AY46" s="280"/>
      <c r="AZ46" s="280"/>
      <c r="BA46" s="280"/>
      <c r="BB46" s="280">
        <f t="shared" si="42"/>
        <v>0</v>
      </c>
      <c r="BC46" s="305" t="str">
        <f t="shared" si="43"/>
        <v/>
      </c>
      <c r="BD46" s="280"/>
      <c r="BE46" s="304"/>
      <c r="BF46" s="280">
        <f t="shared" si="46"/>
        <v>2</v>
      </c>
      <c r="BG46" s="280">
        <f t="shared" si="47"/>
        <v>0</v>
      </c>
      <c r="BH46" s="306">
        <f t="shared" si="44"/>
        <v>0</v>
      </c>
      <c r="BI46" s="307"/>
      <c r="BJ46" s="105"/>
      <c r="BM46" s="106"/>
      <c r="BN46" s="102"/>
      <c r="BO46" s="107"/>
      <c r="BP46" s="108"/>
      <c r="BQ46" s="102"/>
      <c r="BR46" s="107"/>
      <c r="BS46" s="108"/>
      <c r="BT46" s="102"/>
      <c r="BU46" s="107"/>
      <c r="BV46" s="109"/>
      <c r="BW46" s="102"/>
      <c r="BX46" s="110"/>
      <c r="BY46" s="111"/>
      <c r="BZ46" s="112"/>
    </row>
    <row r="47" spans="1:78" s="92" customFormat="1" ht="50.25" customHeight="1" x14ac:dyDescent="0.25">
      <c r="A47" s="99"/>
      <c r="B47" s="81"/>
      <c r="C47" s="297" t="s">
        <v>257</v>
      </c>
      <c r="D47" s="280"/>
      <c r="E47" s="280">
        <v>7</v>
      </c>
      <c r="F47" s="298" t="s">
        <v>264</v>
      </c>
      <c r="G47" s="280" t="s">
        <v>301</v>
      </c>
      <c r="H47" s="299" t="s">
        <v>289</v>
      </c>
      <c r="I47" s="280" t="s">
        <v>203</v>
      </c>
      <c r="J47" s="280" t="s">
        <v>210</v>
      </c>
      <c r="K47" s="280" t="s">
        <v>261</v>
      </c>
      <c r="L47" s="300">
        <v>44470</v>
      </c>
      <c r="M47" s="300">
        <v>44500</v>
      </c>
      <c r="N47" s="280">
        <f t="shared" si="35"/>
        <v>0</v>
      </c>
      <c r="O47" s="301"/>
      <c r="P47" s="301"/>
      <c r="Q47" s="301"/>
      <c r="R47" s="301"/>
      <c r="S47" s="301"/>
      <c r="T47" s="301"/>
      <c r="U47" s="301">
        <f t="shared" si="23"/>
        <v>0</v>
      </c>
      <c r="V47" s="302" t="str">
        <f t="shared" si="24"/>
        <v/>
      </c>
      <c r="W47" s="303"/>
      <c r="X47" s="304"/>
      <c r="Y47" s="280">
        <f t="shared" si="36"/>
        <v>0</v>
      </c>
      <c r="Z47" s="280"/>
      <c r="AA47" s="280"/>
      <c r="AB47" s="280"/>
      <c r="AC47" s="280"/>
      <c r="AD47" s="280"/>
      <c r="AE47" s="280"/>
      <c r="AF47" s="280">
        <f t="shared" si="37"/>
        <v>0</v>
      </c>
      <c r="AG47" s="305" t="str">
        <f t="shared" si="38"/>
        <v/>
      </c>
      <c r="AH47" s="298"/>
      <c r="AI47" s="304"/>
      <c r="AJ47" s="280">
        <f t="shared" si="39"/>
        <v>0</v>
      </c>
      <c r="AK47" s="280"/>
      <c r="AL47" s="280"/>
      <c r="AM47" s="280"/>
      <c r="AN47" s="280"/>
      <c r="AO47" s="280"/>
      <c r="AP47" s="280"/>
      <c r="AQ47" s="280"/>
      <c r="AR47" s="305" t="str">
        <f t="shared" si="40"/>
        <v/>
      </c>
      <c r="AS47" s="298"/>
      <c r="AT47" s="304"/>
      <c r="AU47" s="280">
        <f t="shared" si="41"/>
        <v>1</v>
      </c>
      <c r="AV47" s="280">
        <v>1</v>
      </c>
      <c r="AW47" s="280"/>
      <c r="AX47" s="280"/>
      <c r="AY47" s="280"/>
      <c r="AZ47" s="280"/>
      <c r="BA47" s="280"/>
      <c r="BB47" s="280">
        <f t="shared" si="42"/>
        <v>0</v>
      </c>
      <c r="BC47" s="305">
        <f t="shared" si="43"/>
        <v>0</v>
      </c>
      <c r="BD47" s="280"/>
      <c r="BE47" s="304"/>
      <c r="BF47" s="280">
        <f t="shared" si="46"/>
        <v>1</v>
      </c>
      <c r="BG47" s="280">
        <f t="shared" si="47"/>
        <v>0</v>
      </c>
      <c r="BH47" s="306">
        <f t="shared" si="44"/>
        <v>0</v>
      </c>
      <c r="BI47" s="307"/>
      <c r="BJ47" s="105"/>
      <c r="BM47" s="106"/>
      <c r="BN47" s="102"/>
      <c r="BO47" s="107"/>
      <c r="BP47" s="108"/>
      <c r="BQ47" s="102"/>
      <c r="BR47" s="107"/>
      <c r="BS47" s="108"/>
      <c r="BT47" s="102"/>
      <c r="BU47" s="107"/>
      <c r="BV47" s="109"/>
      <c r="BW47" s="102"/>
      <c r="BX47" s="110"/>
      <c r="BY47" s="111"/>
      <c r="BZ47" s="112"/>
    </row>
    <row r="48" spans="1:78" s="92" customFormat="1" ht="54" customHeight="1" x14ac:dyDescent="0.25">
      <c r="A48" s="99"/>
      <c r="B48" s="81"/>
      <c r="C48" s="297" t="s">
        <v>257</v>
      </c>
      <c r="D48" s="280"/>
      <c r="E48" s="280">
        <v>8</v>
      </c>
      <c r="F48" s="298" t="s">
        <v>302</v>
      </c>
      <c r="G48" s="280" t="s">
        <v>303</v>
      </c>
      <c r="H48" s="299" t="s">
        <v>289</v>
      </c>
      <c r="I48" s="280" t="s">
        <v>203</v>
      </c>
      <c r="J48" s="280" t="s">
        <v>210</v>
      </c>
      <c r="K48" s="280" t="s">
        <v>261</v>
      </c>
      <c r="L48" s="300">
        <v>44440</v>
      </c>
      <c r="M48" s="300">
        <v>44469</v>
      </c>
      <c r="N48" s="280">
        <f t="shared" si="35"/>
        <v>0</v>
      </c>
      <c r="O48" s="301"/>
      <c r="P48" s="301"/>
      <c r="Q48" s="301"/>
      <c r="R48" s="301"/>
      <c r="S48" s="301"/>
      <c r="T48" s="301"/>
      <c r="U48" s="301">
        <f t="shared" si="23"/>
        <v>0</v>
      </c>
      <c r="V48" s="302" t="str">
        <f t="shared" si="24"/>
        <v/>
      </c>
      <c r="W48" s="303"/>
      <c r="X48" s="304"/>
      <c r="Y48" s="280">
        <f t="shared" si="36"/>
        <v>0</v>
      </c>
      <c r="Z48" s="280"/>
      <c r="AA48" s="280"/>
      <c r="AB48" s="280"/>
      <c r="AC48" s="280"/>
      <c r="AD48" s="280"/>
      <c r="AE48" s="280"/>
      <c r="AF48" s="280">
        <f t="shared" si="37"/>
        <v>0</v>
      </c>
      <c r="AG48" s="305" t="str">
        <f t="shared" si="38"/>
        <v/>
      </c>
      <c r="AH48" s="298"/>
      <c r="AI48" s="304"/>
      <c r="AJ48" s="280">
        <f t="shared" si="39"/>
        <v>1</v>
      </c>
      <c r="AK48" s="280"/>
      <c r="AL48" s="280"/>
      <c r="AM48" s="280"/>
      <c r="AN48" s="280"/>
      <c r="AO48" s="280">
        <v>1</v>
      </c>
      <c r="AP48" s="280"/>
      <c r="AQ48" s="280"/>
      <c r="AR48" s="305">
        <f t="shared" si="40"/>
        <v>0</v>
      </c>
      <c r="AS48" s="298"/>
      <c r="AT48" s="304"/>
      <c r="AU48" s="280">
        <f t="shared" si="41"/>
        <v>0</v>
      </c>
      <c r="AV48" s="280"/>
      <c r="AW48" s="280"/>
      <c r="AX48" s="280"/>
      <c r="AY48" s="280"/>
      <c r="AZ48" s="280"/>
      <c r="BA48" s="280"/>
      <c r="BB48" s="280">
        <f t="shared" si="42"/>
        <v>0</v>
      </c>
      <c r="BC48" s="305" t="str">
        <f t="shared" si="43"/>
        <v/>
      </c>
      <c r="BD48" s="280"/>
      <c r="BE48" s="304"/>
      <c r="BF48" s="280">
        <f t="shared" si="46"/>
        <v>1</v>
      </c>
      <c r="BG48" s="280">
        <f t="shared" si="47"/>
        <v>0</v>
      </c>
      <c r="BH48" s="306">
        <f t="shared" si="44"/>
        <v>0</v>
      </c>
      <c r="BI48" s="307"/>
      <c r="BJ48" s="105"/>
      <c r="BM48" s="106"/>
      <c r="BN48" s="102"/>
      <c r="BO48" s="107"/>
      <c r="BP48" s="108"/>
      <c r="BQ48" s="102"/>
      <c r="BR48" s="107"/>
      <c r="BS48" s="108"/>
      <c r="BT48" s="102"/>
      <c r="BU48" s="107"/>
      <c r="BV48" s="109"/>
      <c r="BW48" s="102"/>
      <c r="BX48" s="110"/>
      <c r="BY48" s="111"/>
      <c r="BZ48" s="112"/>
    </row>
    <row r="49" spans="1:78" s="92" customFormat="1" ht="75.75" customHeight="1" x14ac:dyDescent="0.25">
      <c r="A49" s="99"/>
      <c r="B49" s="81"/>
      <c r="C49" s="297" t="s">
        <v>257</v>
      </c>
      <c r="D49" s="280"/>
      <c r="E49" s="280">
        <v>9</v>
      </c>
      <c r="F49" s="298" t="s">
        <v>265</v>
      </c>
      <c r="G49" s="280" t="s">
        <v>304</v>
      </c>
      <c r="H49" s="299" t="s">
        <v>289</v>
      </c>
      <c r="I49" s="280" t="s">
        <v>203</v>
      </c>
      <c r="J49" s="280" t="s">
        <v>210</v>
      </c>
      <c r="K49" s="280" t="s">
        <v>261</v>
      </c>
      <c r="L49" s="300">
        <v>44228</v>
      </c>
      <c r="M49" s="300">
        <v>44561</v>
      </c>
      <c r="N49" s="280">
        <f t="shared" si="35"/>
        <v>1</v>
      </c>
      <c r="O49" s="301"/>
      <c r="P49" s="301"/>
      <c r="Q49" s="301"/>
      <c r="R49" s="301"/>
      <c r="S49" s="301">
        <v>1</v>
      </c>
      <c r="T49" s="301">
        <v>1</v>
      </c>
      <c r="U49" s="301">
        <f t="shared" si="23"/>
        <v>1</v>
      </c>
      <c r="V49" s="302">
        <f t="shared" si="24"/>
        <v>1</v>
      </c>
      <c r="W49" s="303" t="s">
        <v>450</v>
      </c>
      <c r="X49" s="304" t="s">
        <v>447</v>
      </c>
      <c r="Y49" s="280">
        <f t="shared" si="36"/>
        <v>1</v>
      </c>
      <c r="Z49" s="280"/>
      <c r="AA49" s="280"/>
      <c r="AB49" s="280"/>
      <c r="AC49" s="280"/>
      <c r="AD49" s="280">
        <v>1</v>
      </c>
      <c r="AE49" s="280"/>
      <c r="AF49" s="280">
        <f t="shared" si="37"/>
        <v>0</v>
      </c>
      <c r="AG49" s="305">
        <f t="shared" si="38"/>
        <v>0</v>
      </c>
      <c r="AH49" s="298"/>
      <c r="AI49" s="304"/>
      <c r="AJ49" s="280">
        <f t="shared" si="39"/>
        <v>1</v>
      </c>
      <c r="AK49" s="280"/>
      <c r="AL49" s="280"/>
      <c r="AM49" s="280"/>
      <c r="AN49" s="280"/>
      <c r="AO49" s="280">
        <v>1</v>
      </c>
      <c r="AP49" s="280"/>
      <c r="AQ49" s="280"/>
      <c r="AR49" s="305">
        <f t="shared" si="40"/>
        <v>0</v>
      </c>
      <c r="AS49" s="298"/>
      <c r="AT49" s="304"/>
      <c r="AU49" s="280">
        <f t="shared" si="41"/>
        <v>1</v>
      </c>
      <c r="AV49" s="280"/>
      <c r="AW49" s="280"/>
      <c r="AX49" s="280">
        <v>1</v>
      </c>
      <c r="AY49" s="280"/>
      <c r="AZ49" s="280"/>
      <c r="BA49" s="280"/>
      <c r="BB49" s="280">
        <f t="shared" si="42"/>
        <v>0</v>
      </c>
      <c r="BC49" s="305">
        <f t="shared" si="43"/>
        <v>0</v>
      </c>
      <c r="BD49" s="280"/>
      <c r="BE49" s="304"/>
      <c r="BF49" s="280">
        <f t="shared" si="46"/>
        <v>4</v>
      </c>
      <c r="BG49" s="280">
        <f t="shared" si="47"/>
        <v>1</v>
      </c>
      <c r="BH49" s="306">
        <f t="shared" si="44"/>
        <v>0.25</v>
      </c>
      <c r="BI49" s="307"/>
      <c r="BJ49" s="105"/>
      <c r="BM49" s="106"/>
      <c r="BN49" s="102"/>
      <c r="BO49" s="107"/>
      <c r="BP49" s="108"/>
      <c r="BQ49" s="102"/>
      <c r="BR49" s="107"/>
      <c r="BS49" s="108"/>
      <c r="BT49" s="102"/>
      <c r="BU49" s="107"/>
      <c r="BV49" s="109"/>
      <c r="BW49" s="102"/>
      <c r="BX49" s="110"/>
      <c r="BY49" s="111"/>
      <c r="BZ49" s="112"/>
    </row>
    <row r="50" spans="1:78" s="92" customFormat="1" ht="25.5" x14ac:dyDescent="0.25">
      <c r="A50" s="99"/>
      <c r="B50" s="81"/>
      <c r="C50" s="297" t="s">
        <v>257</v>
      </c>
      <c r="D50" s="280"/>
      <c r="E50" s="280">
        <v>10</v>
      </c>
      <c r="F50" s="298" t="s">
        <v>306</v>
      </c>
      <c r="G50" s="280" t="s">
        <v>305</v>
      </c>
      <c r="H50" s="299" t="s">
        <v>289</v>
      </c>
      <c r="I50" s="280" t="s">
        <v>203</v>
      </c>
      <c r="J50" s="280" t="s">
        <v>210</v>
      </c>
      <c r="K50" s="280" t="s">
        <v>261</v>
      </c>
      <c r="L50" s="300">
        <v>44531</v>
      </c>
      <c r="M50" s="300">
        <v>44561</v>
      </c>
      <c r="N50" s="280">
        <f t="shared" si="35"/>
        <v>0</v>
      </c>
      <c r="O50" s="301"/>
      <c r="P50" s="301"/>
      <c r="Q50" s="301"/>
      <c r="R50" s="301"/>
      <c r="S50" s="301"/>
      <c r="T50" s="301"/>
      <c r="U50" s="301"/>
      <c r="V50" s="302" t="str">
        <f t="shared" si="24"/>
        <v/>
      </c>
      <c r="W50" s="303"/>
      <c r="X50" s="304"/>
      <c r="Y50" s="280">
        <f t="shared" si="36"/>
        <v>0</v>
      </c>
      <c r="Z50" s="280"/>
      <c r="AA50" s="280"/>
      <c r="AB50" s="280"/>
      <c r="AC50" s="280"/>
      <c r="AD50" s="280"/>
      <c r="AE50" s="280"/>
      <c r="AF50" s="280">
        <f t="shared" si="37"/>
        <v>0</v>
      </c>
      <c r="AG50" s="305" t="str">
        <f t="shared" si="38"/>
        <v/>
      </c>
      <c r="AH50" s="298"/>
      <c r="AI50" s="304"/>
      <c r="AJ50" s="280">
        <f t="shared" si="39"/>
        <v>0</v>
      </c>
      <c r="AK50" s="280"/>
      <c r="AL50" s="280"/>
      <c r="AM50" s="280"/>
      <c r="AN50" s="280"/>
      <c r="AO50" s="280"/>
      <c r="AP50" s="280"/>
      <c r="AQ50" s="280"/>
      <c r="AR50" s="305" t="str">
        <f t="shared" si="40"/>
        <v/>
      </c>
      <c r="AS50" s="298"/>
      <c r="AT50" s="304"/>
      <c r="AU50" s="280">
        <f t="shared" si="41"/>
        <v>1</v>
      </c>
      <c r="AV50" s="280"/>
      <c r="AW50" s="280"/>
      <c r="AX50" s="280"/>
      <c r="AY50" s="280"/>
      <c r="AZ50" s="280">
        <v>1</v>
      </c>
      <c r="BA50" s="280"/>
      <c r="BB50" s="280">
        <f t="shared" si="42"/>
        <v>0</v>
      </c>
      <c r="BC50" s="305">
        <f t="shared" si="43"/>
        <v>0</v>
      </c>
      <c r="BD50" s="280"/>
      <c r="BE50" s="304"/>
      <c r="BF50" s="280">
        <f t="shared" si="46"/>
        <v>1</v>
      </c>
      <c r="BG50" s="280">
        <f t="shared" si="47"/>
        <v>0</v>
      </c>
      <c r="BH50" s="306">
        <f t="shared" si="44"/>
        <v>0</v>
      </c>
      <c r="BI50" s="307"/>
      <c r="BJ50" s="105"/>
      <c r="BM50" s="106"/>
      <c r="BN50" s="102"/>
      <c r="BO50" s="107"/>
      <c r="BP50" s="108"/>
      <c r="BQ50" s="102"/>
      <c r="BR50" s="107"/>
      <c r="BS50" s="108"/>
      <c r="BT50" s="102"/>
      <c r="BU50" s="107"/>
      <c r="BV50" s="109"/>
      <c r="BW50" s="102"/>
      <c r="BX50" s="110"/>
      <c r="BY50" s="111"/>
      <c r="BZ50" s="112"/>
    </row>
    <row r="51" spans="1:78" s="92" customFormat="1" ht="38.25" x14ac:dyDescent="0.25">
      <c r="A51" s="99"/>
      <c r="B51" s="81"/>
      <c r="C51" s="297" t="s">
        <v>257</v>
      </c>
      <c r="D51" s="280"/>
      <c r="E51" s="280">
        <v>11</v>
      </c>
      <c r="F51" s="308" t="s">
        <v>269</v>
      </c>
      <c r="G51" s="309" t="s">
        <v>384</v>
      </c>
      <c r="H51" s="310" t="s">
        <v>289</v>
      </c>
      <c r="I51" s="309" t="s">
        <v>203</v>
      </c>
      <c r="J51" s="309" t="s">
        <v>210</v>
      </c>
      <c r="K51" s="309" t="s">
        <v>261</v>
      </c>
      <c r="L51" s="311">
        <v>44440</v>
      </c>
      <c r="M51" s="311">
        <v>44530</v>
      </c>
      <c r="N51" s="280">
        <f t="shared" si="35"/>
        <v>0</v>
      </c>
      <c r="O51" s="301"/>
      <c r="P51" s="301"/>
      <c r="Q51" s="301"/>
      <c r="R51" s="301"/>
      <c r="S51" s="301"/>
      <c r="T51" s="301"/>
      <c r="U51" s="301">
        <f t="shared" ref="U51:U57" si="48">SUM(P51,R51,T51)</f>
        <v>0</v>
      </c>
      <c r="V51" s="302" t="str">
        <f t="shared" si="24"/>
        <v/>
      </c>
      <c r="W51" s="303"/>
      <c r="X51" s="304"/>
      <c r="Y51" s="280">
        <f t="shared" si="36"/>
        <v>0</v>
      </c>
      <c r="Z51" s="280"/>
      <c r="AA51" s="280"/>
      <c r="AB51" s="280"/>
      <c r="AC51" s="280"/>
      <c r="AD51" s="280"/>
      <c r="AE51" s="280"/>
      <c r="AF51" s="280">
        <f t="shared" si="37"/>
        <v>0</v>
      </c>
      <c r="AG51" s="305" t="str">
        <f t="shared" si="38"/>
        <v/>
      </c>
      <c r="AH51" s="298"/>
      <c r="AI51" s="304"/>
      <c r="AJ51" s="280">
        <f t="shared" si="39"/>
        <v>1</v>
      </c>
      <c r="AK51" s="280"/>
      <c r="AL51" s="280"/>
      <c r="AM51" s="280"/>
      <c r="AN51" s="280"/>
      <c r="AO51" s="280">
        <v>1</v>
      </c>
      <c r="AP51" s="280"/>
      <c r="AQ51" s="280">
        <f t="shared" si="25"/>
        <v>0</v>
      </c>
      <c r="AR51" s="305">
        <f t="shared" si="40"/>
        <v>0</v>
      </c>
      <c r="AS51" s="298"/>
      <c r="AT51" s="304"/>
      <c r="AU51" s="280">
        <f t="shared" si="41"/>
        <v>0</v>
      </c>
      <c r="AV51" s="280"/>
      <c r="AW51" s="280"/>
      <c r="AX51" s="280"/>
      <c r="AY51" s="280"/>
      <c r="AZ51" s="280"/>
      <c r="BA51" s="280"/>
      <c r="BB51" s="280">
        <f t="shared" si="42"/>
        <v>0</v>
      </c>
      <c r="BC51" s="305" t="str">
        <f t="shared" si="43"/>
        <v/>
      </c>
      <c r="BD51" s="280"/>
      <c r="BE51" s="304"/>
      <c r="BF51" s="280">
        <f t="shared" si="46"/>
        <v>1</v>
      </c>
      <c r="BG51" s="280">
        <f t="shared" si="47"/>
        <v>0</v>
      </c>
      <c r="BH51" s="306">
        <f t="shared" si="44"/>
        <v>0</v>
      </c>
      <c r="BI51" s="307"/>
      <c r="BJ51" s="105"/>
      <c r="BM51" s="106"/>
      <c r="BN51" s="102" t="str">
        <f t="shared" si="27"/>
        <v/>
      </c>
      <c r="BO51" s="103"/>
      <c r="BP51" s="113" t="str">
        <f t="shared" si="28"/>
        <v/>
      </c>
      <c r="BQ51" s="102" t="str">
        <f t="shared" si="29"/>
        <v/>
      </c>
      <c r="BR51" s="103" t="str">
        <f t="shared" si="30"/>
        <v/>
      </c>
      <c r="BS51" s="113"/>
      <c r="BT51" s="102">
        <f t="shared" si="31"/>
        <v>0</v>
      </c>
      <c r="BU51" s="103"/>
      <c r="BV51" s="114" t="str">
        <f t="shared" si="32"/>
        <v/>
      </c>
      <c r="BW51" s="102" t="str">
        <f t="shared" si="33"/>
        <v/>
      </c>
      <c r="BX51" s="115"/>
      <c r="BY51" s="111">
        <f t="shared" si="34"/>
        <v>0</v>
      </c>
      <c r="BZ51" s="112">
        <f t="shared" si="45"/>
        <v>0</v>
      </c>
    </row>
    <row r="52" spans="1:78" s="92" customFormat="1" ht="25.5" x14ac:dyDescent="0.25">
      <c r="A52" s="99"/>
      <c r="B52" s="81"/>
      <c r="C52" s="297" t="s">
        <v>257</v>
      </c>
      <c r="D52" s="280"/>
      <c r="E52" s="280">
        <v>12</v>
      </c>
      <c r="F52" s="298" t="s">
        <v>266</v>
      </c>
      <c r="G52" s="280" t="s">
        <v>307</v>
      </c>
      <c r="H52" s="299" t="s">
        <v>289</v>
      </c>
      <c r="I52" s="280" t="s">
        <v>203</v>
      </c>
      <c r="J52" s="280" t="s">
        <v>210</v>
      </c>
      <c r="K52" s="280" t="s">
        <v>261</v>
      </c>
      <c r="L52" s="300">
        <v>44348</v>
      </c>
      <c r="M52" s="300">
        <v>44561</v>
      </c>
      <c r="N52" s="280">
        <f t="shared" si="35"/>
        <v>0</v>
      </c>
      <c r="O52" s="301"/>
      <c r="P52" s="301"/>
      <c r="Q52" s="301"/>
      <c r="R52" s="301"/>
      <c r="S52" s="301"/>
      <c r="T52" s="301"/>
      <c r="U52" s="301">
        <f t="shared" si="48"/>
        <v>0</v>
      </c>
      <c r="V52" s="302" t="str">
        <f t="shared" si="24"/>
        <v/>
      </c>
      <c r="W52" s="303"/>
      <c r="X52" s="304"/>
      <c r="Y52" s="280">
        <f t="shared" si="36"/>
        <v>1</v>
      </c>
      <c r="Z52" s="280"/>
      <c r="AA52" s="280"/>
      <c r="AB52" s="280"/>
      <c r="AC52" s="280"/>
      <c r="AD52" s="280">
        <v>1</v>
      </c>
      <c r="AE52" s="280"/>
      <c r="AF52" s="280">
        <f t="shared" si="37"/>
        <v>0</v>
      </c>
      <c r="AG52" s="305">
        <f t="shared" si="38"/>
        <v>0</v>
      </c>
      <c r="AH52" s="298"/>
      <c r="AI52" s="304"/>
      <c r="AJ52" s="280">
        <f t="shared" si="39"/>
        <v>0</v>
      </c>
      <c r="AK52" s="280"/>
      <c r="AL52" s="280"/>
      <c r="AM52" s="280"/>
      <c r="AN52" s="280"/>
      <c r="AO52" s="280"/>
      <c r="AP52" s="280"/>
      <c r="AQ52" s="280">
        <f t="shared" si="25"/>
        <v>0</v>
      </c>
      <c r="AR52" s="305" t="str">
        <f t="shared" si="40"/>
        <v/>
      </c>
      <c r="AS52" s="298"/>
      <c r="AT52" s="304"/>
      <c r="AU52" s="280">
        <f t="shared" si="41"/>
        <v>1</v>
      </c>
      <c r="AV52" s="280"/>
      <c r="AW52" s="280"/>
      <c r="AX52" s="280"/>
      <c r="AY52" s="280"/>
      <c r="AZ52" s="280">
        <v>1</v>
      </c>
      <c r="BA52" s="280"/>
      <c r="BB52" s="280">
        <f t="shared" si="42"/>
        <v>0</v>
      </c>
      <c r="BC52" s="305">
        <f t="shared" si="43"/>
        <v>0</v>
      </c>
      <c r="BD52" s="280"/>
      <c r="BE52" s="304"/>
      <c r="BF52" s="280">
        <f t="shared" si="46"/>
        <v>2</v>
      </c>
      <c r="BG52" s="280">
        <f t="shared" si="47"/>
        <v>0</v>
      </c>
      <c r="BH52" s="306">
        <f t="shared" si="44"/>
        <v>0</v>
      </c>
      <c r="BI52" s="307"/>
      <c r="BJ52" s="105"/>
      <c r="BM52" s="106"/>
      <c r="BN52" s="102" t="str">
        <f t="shared" si="27"/>
        <v/>
      </c>
      <c r="BO52" s="103"/>
      <c r="BP52" s="113" t="str">
        <f t="shared" si="28"/>
        <v/>
      </c>
      <c r="BQ52" s="102" t="str">
        <f t="shared" si="29"/>
        <v/>
      </c>
      <c r="BR52" s="103" t="str">
        <f t="shared" si="30"/>
        <v/>
      </c>
      <c r="BS52" s="113"/>
      <c r="BT52" s="102" t="str">
        <f t="shared" si="31"/>
        <v/>
      </c>
      <c r="BU52" s="103"/>
      <c r="BV52" s="114">
        <f t="shared" si="32"/>
        <v>0</v>
      </c>
      <c r="BW52" s="102">
        <f t="shared" si="33"/>
        <v>0</v>
      </c>
      <c r="BX52" s="115"/>
      <c r="BY52" s="111">
        <f t="shared" si="34"/>
        <v>0</v>
      </c>
      <c r="BZ52" s="112">
        <f t="shared" si="45"/>
        <v>0</v>
      </c>
    </row>
    <row r="53" spans="1:78" s="92" customFormat="1" ht="25.5" x14ac:dyDescent="0.25">
      <c r="A53" s="99"/>
      <c r="B53" s="81"/>
      <c r="C53" s="297" t="s">
        <v>257</v>
      </c>
      <c r="D53" s="280"/>
      <c r="E53" s="280">
        <v>13</v>
      </c>
      <c r="F53" s="308" t="s">
        <v>267</v>
      </c>
      <c r="G53" s="309" t="s">
        <v>308</v>
      </c>
      <c r="H53" s="310" t="s">
        <v>289</v>
      </c>
      <c r="I53" s="309" t="s">
        <v>203</v>
      </c>
      <c r="J53" s="309" t="s">
        <v>210</v>
      </c>
      <c r="K53" s="309" t="s">
        <v>261</v>
      </c>
      <c r="L53" s="311">
        <v>44228</v>
      </c>
      <c r="M53" s="311">
        <v>44408</v>
      </c>
      <c r="N53" s="280">
        <f t="shared" si="35"/>
        <v>0</v>
      </c>
      <c r="O53" s="301"/>
      <c r="P53" s="301"/>
      <c r="Q53" s="301"/>
      <c r="R53" s="301"/>
      <c r="S53" s="301"/>
      <c r="T53" s="301"/>
      <c r="U53" s="301">
        <f t="shared" si="48"/>
        <v>0</v>
      </c>
      <c r="V53" s="302" t="str">
        <f t="shared" si="24"/>
        <v/>
      </c>
      <c r="W53" s="303"/>
      <c r="X53" s="304"/>
      <c r="Y53" s="280">
        <f t="shared" si="36"/>
        <v>0</v>
      </c>
      <c r="Z53" s="280"/>
      <c r="AA53" s="280"/>
      <c r="AB53" s="280"/>
      <c r="AC53" s="280"/>
      <c r="AD53" s="280"/>
      <c r="AE53" s="280"/>
      <c r="AF53" s="280">
        <f t="shared" si="37"/>
        <v>0</v>
      </c>
      <c r="AG53" s="305" t="str">
        <f t="shared" si="38"/>
        <v/>
      </c>
      <c r="AH53" s="298"/>
      <c r="AI53" s="304"/>
      <c r="AJ53" s="280">
        <f t="shared" si="39"/>
        <v>1</v>
      </c>
      <c r="AK53" s="280">
        <v>1</v>
      </c>
      <c r="AL53" s="280"/>
      <c r="AM53" s="280"/>
      <c r="AN53" s="280"/>
      <c r="AO53" s="280"/>
      <c r="AP53" s="280"/>
      <c r="AQ53" s="280">
        <f t="shared" si="25"/>
        <v>0</v>
      </c>
      <c r="AR53" s="305">
        <f t="shared" si="40"/>
        <v>0</v>
      </c>
      <c r="AS53" s="298"/>
      <c r="AT53" s="304"/>
      <c r="AU53" s="280">
        <f t="shared" si="41"/>
        <v>0</v>
      </c>
      <c r="AV53" s="280"/>
      <c r="AW53" s="280"/>
      <c r="AX53" s="280"/>
      <c r="AY53" s="280"/>
      <c r="AZ53" s="280"/>
      <c r="BA53" s="280"/>
      <c r="BB53" s="280">
        <f t="shared" si="42"/>
        <v>0</v>
      </c>
      <c r="BC53" s="305" t="str">
        <f t="shared" si="43"/>
        <v/>
      </c>
      <c r="BD53" s="280"/>
      <c r="BE53" s="304"/>
      <c r="BF53" s="280">
        <f t="shared" si="46"/>
        <v>1</v>
      </c>
      <c r="BG53" s="280">
        <f t="shared" si="47"/>
        <v>0</v>
      </c>
      <c r="BH53" s="306">
        <f t="shared" si="44"/>
        <v>0</v>
      </c>
      <c r="BI53" s="307"/>
      <c r="BJ53" s="105"/>
      <c r="BM53" s="106"/>
      <c r="BN53" s="102" t="str">
        <f t="shared" si="27"/>
        <v/>
      </c>
      <c r="BO53" s="107"/>
      <c r="BP53" s="108" t="str">
        <f t="shared" si="28"/>
        <v/>
      </c>
      <c r="BQ53" s="102" t="str">
        <f t="shared" si="29"/>
        <v/>
      </c>
      <c r="BR53" s="107" t="str">
        <f t="shared" si="30"/>
        <v/>
      </c>
      <c r="BS53" s="108"/>
      <c r="BT53" s="102">
        <f t="shared" si="31"/>
        <v>0</v>
      </c>
      <c r="BU53" s="107"/>
      <c r="BV53" s="109" t="str">
        <f t="shared" si="32"/>
        <v/>
      </c>
      <c r="BW53" s="102" t="str">
        <f t="shared" si="33"/>
        <v/>
      </c>
      <c r="BX53" s="110"/>
      <c r="BY53" s="111">
        <f t="shared" si="34"/>
        <v>0</v>
      </c>
      <c r="BZ53" s="112">
        <f t="shared" si="45"/>
        <v>0</v>
      </c>
    </row>
    <row r="54" spans="1:78" s="92" customFormat="1" ht="25.5" x14ac:dyDescent="0.25">
      <c r="A54" s="99"/>
      <c r="B54" s="81"/>
      <c r="C54" s="297" t="s">
        <v>257</v>
      </c>
      <c r="D54" s="280"/>
      <c r="E54" s="280">
        <v>14</v>
      </c>
      <c r="F54" s="298" t="s">
        <v>270</v>
      </c>
      <c r="G54" s="280" t="s">
        <v>310</v>
      </c>
      <c r="H54" s="299" t="s">
        <v>289</v>
      </c>
      <c r="I54" s="280" t="s">
        <v>203</v>
      </c>
      <c r="J54" s="280" t="s">
        <v>210</v>
      </c>
      <c r="K54" s="280" t="s">
        <v>261</v>
      </c>
      <c r="L54" s="300">
        <v>44440</v>
      </c>
      <c r="M54" s="300">
        <v>44469</v>
      </c>
      <c r="N54" s="280">
        <f t="shared" si="35"/>
        <v>0</v>
      </c>
      <c r="O54" s="301"/>
      <c r="P54" s="301"/>
      <c r="Q54" s="301"/>
      <c r="R54" s="301"/>
      <c r="S54" s="301"/>
      <c r="T54" s="301"/>
      <c r="U54" s="301">
        <f t="shared" si="48"/>
        <v>0</v>
      </c>
      <c r="V54" s="302" t="str">
        <f t="shared" si="24"/>
        <v/>
      </c>
      <c r="W54" s="303"/>
      <c r="X54" s="304"/>
      <c r="Y54" s="280">
        <f t="shared" si="36"/>
        <v>0</v>
      </c>
      <c r="Z54" s="280"/>
      <c r="AA54" s="280"/>
      <c r="AB54" s="280"/>
      <c r="AC54" s="280"/>
      <c r="AD54" s="280"/>
      <c r="AE54" s="280"/>
      <c r="AF54" s="280">
        <f t="shared" si="37"/>
        <v>0</v>
      </c>
      <c r="AG54" s="305" t="str">
        <f t="shared" si="38"/>
        <v/>
      </c>
      <c r="AH54" s="298"/>
      <c r="AI54" s="304"/>
      <c r="AJ54" s="280">
        <f t="shared" si="39"/>
        <v>1</v>
      </c>
      <c r="AK54" s="280"/>
      <c r="AL54" s="280"/>
      <c r="AM54" s="280"/>
      <c r="AN54" s="280"/>
      <c r="AO54" s="280">
        <v>1</v>
      </c>
      <c r="AP54" s="280"/>
      <c r="AQ54" s="280"/>
      <c r="AR54" s="305">
        <f t="shared" si="40"/>
        <v>0</v>
      </c>
      <c r="AS54" s="298"/>
      <c r="AT54" s="304"/>
      <c r="AU54" s="280">
        <f t="shared" si="41"/>
        <v>0</v>
      </c>
      <c r="AV54" s="280"/>
      <c r="AW54" s="280"/>
      <c r="AX54" s="280"/>
      <c r="AY54" s="280"/>
      <c r="AZ54" s="280"/>
      <c r="BA54" s="280"/>
      <c r="BB54" s="280">
        <f t="shared" si="42"/>
        <v>0</v>
      </c>
      <c r="BC54" s="305" t="str">
        <f t="shared" si="43"/>
        <v/>
      </c>
      <c r="BD54" s="280"/>
      <c r="BE54" s="304"/>
      <c r="BF54" s="280">
        <f t="shared" si="46"/>
        <v>1</v>
      </c>
      <c r="BG54" s="280">
        <f t="shared" si="47"/>
        <v>0</v>
      </c>
      <c r="BH54" s="306">
        <f t="shared" si="44"/>
        <v>0</v>
      </c>
      <c r="BI54" s="307"/>
      <c r="BJ54" s="105"/>
      <c r="BM54" s="106"/>
      <c r="BN54" s="102"/>
      <c r="BO54" s="107"/>
      <c r="BP54" s="108"/>
      <c r="BQ54" s="102"/>
      <c r="BR54" s="107"/>
      <c r="BS54" s="108"/>
      <c r="BT54" s="102"/>
      <c r="BU54" s="107"/>
      <c r="BV54" s="109"/>
      <c r="BW54" s="102"/>
      <c r="BX54" s="110"/>
      <c r="BY54" s="111"/>
      <c r="BZ54" s="112"/>
    </row>
    <row r="55" spans="1:78" s="92" customFormat="1" ht="38.25" x14ac:dyDescent="0.25">
      <c r="A55" s="99"/>
      <c r="B55" s="81"/>
      <c r="C55" s="297" t="s">
        <v>257</v>
      </c>
      <c r="D55" s="280"/>
      <c r="E55" s="280">
        <v>15</v>
      </c>
      <c r="F55" s="298" t="s">
        <v>271</v>
      </c>
      <c r="G55" s="280" t="s">
        <v>311</v>
      </c>
      <c r="H55" s="299" t="s">
        <v>289</v>
      </c>
      <c r="I55" s="280" t="s">
        <v>203</v>
      </c>
      <c r="J55" s="280" t="s">
        <v>210</v>
      </c>
      <c r="K55" s="280" t="s">
        <v>261</v>
      </c>
      <c r="L55" s="300">
        <v>44287</v>
      </c>
      <c r="M55" s="300">
        <v>44500</v>
      </c>
      <c r="N55" s="280">
        <f t="shared" si="35"/>
        <v>0</v>
      </c>
      <c r="O55" s="301"/>
      <c r="P55" s="301"/>
      <c r="Q55" s="301"/>
      <c r="R55" s="301"/>
      <c r="S55" s="301"/>
      <c r="T55" s="301"/>
      <c r="U55" s="301">
        <f t="shared" si="48"/>
        <v>0</v>
      </c>
      <c r="V55" s="302" t="str">
        <f t="shared" si="24"/>
        <v/>
      </c>
      <c r="W55" s="303"/>
      <c r="X55" s="304"/>
      <c r="Y55" s="280">
        <f t="shared" si="36"/>
        <v>1</v>
      </c>
      <c r="Z55" s="280"/>
      <c r="AA55" s="280"/>
      <c r="AB55" s="280"/>
      <c r="AC55" s="280"/>
      <c r="AD55" s="280">
        <v>1</v>
      </c>
      <c r="AE55" s="280"/>
      <c r="AF55" s="280">
        <f t="shared" si="37"/>
        <v>0</v>
      </c>
      <c r="AG55" s="305">
        <f t="shared" si="38"/>
        <v>0</v>
      </c>
      <c r="AH55" s="298"/>
      <c r="AI55" s="304"/>
      <c r="AJ55" s="280">
        <f t="shared" si="39"/>
        <v>0</v>
      </c>
      <c r="AK55" s="280"/>
      <c r="AL55" s="280"/>
      <c r="AM55" s="280"/>
      <c r="AN55" s="280"/>
      <c r="AO55" s="280"/>
      <c r="AP55" s="280"/>
      <c r="AQ55" s="280"/>
      <c r="AR55" s="305" t="str">
        <f t="shared" si="40"/>
        <v/>
      </c>
      <c r="AS55" s="298"/>
      <c r="AT55" s="304"/>
      <c r="AU55" s="280">
        <f t="shared" si="41"/>
        <v>1</v>
      </c>
      <c r="AV55" s="280">
        <v>1</v>
      </c>
      <c r="AW55" s="280"/>
      <c r="AX55" s="280"/>
      <c r="AY55" s="280"/>
      <c r="AZ55" s="280"/>
      <c r="BA55" s="280"/>
      <c r="BB55" s="280">
        <f t="shared" si="42"/>
        <v>0</v>
      </c>
      <c r="BC55" s="305">
        <f t="shared" si="43"/>
        <v>0</v>
      </c>
      <c r="BD55" s="280"/>
      <c r="BE55" s="304"/>
      <c r="BF55" s="280">
        <f t="shared" si="46"/>
        <v>2</v>
      </c>
      <c r="BG55" s="280">
        <f t="shared" si="47"/>
        <v>0</v>
      </c>
      <c r="BH55" s="306">
        <f t="shared" si="44"/>
        <v>0</v>
      </c>
      <c r="BI55" s="307"/>
      <c r="BJ55" s="105"/>
      <c r="BM55" s="106"/>
      <c r="BN55" s="102"/>
      <c r="BO55" s="107"/>
      <c r="BP55" s="108"/>
      <c r="BQ55" s="102"/>
      <c r="BR55" s="107"/>
      <c r="BS55" s="108"/>
      <c r="BT55" s="102"/>
      <c r="BU55" s="107"/>
      <c r="BV55" s="109"/>
      <c r="BW55" s="102"/>
      <c r="BX55" s="110"/>
      <c r="BY55" s="111"/>
      <c r="BZ55" s="112"/>
    </row>
    <row r="56" spans="1:78" s="92" customFormat="1" ht="25.5" x14ac:dyDescent="0.25">
      <c r="A56" s="99"/>
      <c r="B56" s="81"/>
      <c r="C56" s="297" t="s">
        <v>257</v>
      </c>
      <c r="D56" s="280"/>
      <c r="E56" s="280">
        <v>16</v>
      </c>
      <c r="F56" s="280" t="s">
        <v>272</v>
      </c>
      <c r="G56" s="280" t="s">
        <v>402</v>
      </c>
      <c r="H56" s="299" t="s">
        <v>289</v>
      </c>
      <c r="I56" s="280" t="s">
        <v>203</v>
      </c>
      <c r="J56" s="280" t="s">
        <v>210</v>
      </c>
      <c r="K56" s="280" t="s">
        <v>261</v>
      </c>
      <c r="L56" s="300">
        <v>44531</v>
      </c>
      <c r="M56" s="300">
        <v>44561</v>
      </c>
      <c r="N56" s="280">
        <f t="shared" si="35"/>
        <v>0</v>
      </c>
      <c r="O56" s="301"/>
      <c r="P56" s="301"/>
      <c r="Q56" s="301"/>
      <c r="R56" s="301"/>
      <c r="S56" s="301"/>
      <c r="T56" s="301"/>
      <c r="U56" s="301">
        <f t="shared" si="48"/>
        <v>0</v>
      </c>
      <c r="V56" s="302" t="str">
        <f t="shared" si="24"/>
        <v/>
      </c>
      <c r="W56" s="303"/>
      <c r="X56" s="304"/>
      <c r="Y56" s="280">
        <f t="shared" si="36"/>
        <v>0</v>
      </c>
      <c r="Z56" s="280"/>
      <c r="AA56" s="280"/>
      <c r="AB56" s="280"/>
      <c r="AC56" s="280"/>
      <c r="AD56" s="280"/>
      <c r="AE56" s="280"/>
      <c r="AF56" s="280">
        <f t="shared" si="37"/>
        <v>0</v>
      </c>
      <c r="AG56" s="305" t="str">
        <f t="shared" si="38"/>
        <v/>
      </c>
      <c r="AH56" s="298"/>
      <c r="AI56" s="304"/>
      <c r="AJ56" s="280">
        <f t="shared" si="39"/>
        <v>0</v>
      </c>
      <c r="AK56" s="280"/>
      <c r="AL56" s="280"/>
      <c r="AM56" s="280"/>
      <c r="AN56" s="280"/>
      <c r="AO56" s="280"/>
      <c r="AP56" s="280"/>
      <c r="AQ56" s="280"/>
      <c r="AR56" s="305" t="str">
        <f t="shared" si="40"/>
        <v/>
      </c>
      <c r="AS56" s="298"/>
      <c r="AT56" s="304"/>
      <c r="AU56" s="280">
        <f t="shared" si="41"/>
        <v>1</v>
      </c>
      <c r="AV56" s="280"/>
      <c r="AW56" s="280"/>
      <c r="AX56" s="280"/>
      <c r="AY56" s="280"/>
      <c r="AZ56" s="280">
        <v>1</v>
      </c>
      <c r="BA56" s="280"/>
      <c r="BB56" s="280">
        <f t="shared" si="42"/>
        <v>0</v>
      </c>
      <c r="BC56" s="305">
        <f t="shared" si="43"/>
        <v>0</v>
      </c>
      <c r="BD56" s="280"/>
      <c r="BE56" s="304"/>
      <c r="BF56" s="280">
        <f t="shared" si="46"/>
        <v>1</v>
      </c>
      <c r="BG56" s="280">
        <f t="shared" si="47"/>
        <v>0</v>
      </c>
      <c r="BH56" s="306">
        <f t="shared" si="44"/>
        <v>0</v>
      </c>
      <c r="BI56" s="307"/>
      <c r="BJ56" s="105"/>
      <c r="BM56" s="106"/>
      <c r="BN56" s="102"/>
      <c r="BO56" s="107"/>
      <c r="BP56" s="108"/>
      <c r="BQ56" s="102"/>
      <c r="BR56" s="107"/>
      <c r="BS56" s="108"/>
      <c r="BT56" s="102"/>
      <c r="BU56" s="107"/>
      <c r="BV56" s="109"/>
      <c r="BW56" s="102"/>
      <c r="BX56" s="110"/>
      <c r="BY56" s="111"/>
      <c r="BZ56" s="112"/>
    </row>
    <row r="57" spans="1:78" s="92" customFormat="1" x14ac:dyDescent="0.25">
      <c r="A57" s="99"/>
      <c r="B57" s="81"/>
      <c r="C57" s="312"/>
      <c r="D57" s="313"/>
      <c r="E57" s="313"/>
      <c r="F57" s="313"/>
      <c r="G57" s="280"/>
      <c r="H57" s="299"/>
      <c r="I57" s="280"/>
      <c r="J57" s="280"/>
      <c r="K57" s="280"/>
      <c r="L57" s="300"/>
      <c r="M57" s="300"/>
      <c r="N57" s="280">
        <f t="shared" ref="N57" si="49">SUM(O57,Q57,S57)</f>
        <v>0</v>
      </c>
      <c r="O57" s="301"/>
      <c r="P57" s="301"/>
      <c r="Q57" s="301"/>
      <c r="R57" s="301"/>
      <c r="S57" s="301"/>
      <c r="T57" s="301"/>
      <c r="U57" s="301">
        <f t="shared" si="48"/>
        <v>0</v>
      </c>
      <c r="V57" s="302" t="str">
        <f t="shared" si="24"/>
        <v/>
      </c>
      <c r="W57" s="303"/>
      <c r="X57" s="304"/>
      <c r="Y57" s="280">
        <f t="shared" si="36"/>
        <v>0</v>
      </c>
      <c r="Z57" s="280"/>
      <c r="AA57" s="280"/>
      <c r="AB57" s="280"/>
      <c r="AC57" s="280"/>
      <c r="AD57" s="280"/>
      <c r="AE57" s="280"/>
      <c r="AF57" s="280">
        <f t="shared" si="37"/>
        <v>0</v>
      </c>
      <c r="AG57" s="305" t="str">
        <f t="shared" ref="AG57:AG58" si="50">IFERROR(AF57/Y57,"")</f>
        <v/>
      </c>
      <c r="AH57" s="298"/>
      <c r="AI57" s="304"/>
      <c r="AJ57" s="280">
        <f t="shared" ref="AJ57" si="51">SUM(AK57,AM57,AO57)</f>
        <v>0</v>
      </c>
      <c r="AK57" s="280"/>
      <c r="AL57" s="280"/>
      <c r="AM57" s="280"/>
      <c r="AN57" s="280"/>
      <c r="AO57" s="280"/>
      <c r="AP57" s="280"/>
      <c r="AQ57" s="280">
        <f t="shared" si="25"/>
        <v>0</v>
      </c>
      <c r="AR57" s="305" t="str">
        <f t="shared" ref="AR57:AR58" si="52">IFERROR(AQ57/AJ57,"")</f>
        <v/>
      </c>
      <c r="AS57" s="298"/>
      <c r="AT57" s="304"/>
      <c r="AU57" s="280">
        <f t="shared" ref="AU57" si="53">SUM(AV57,AX57,AZ57)</f>
        <v>0</v>
      </c>
      <c r="AV57" s="280"/>
      <c r="AW57" s="280"/>
      <c r="AX57" s="280"/>
      <c r="AY57" s="280"/>
      <c r="AZ57" s="280"/>
      <c r="BA57" s="280"/>
      <c r="BB57" s="280">
        <f t="shared" si="42"/>
        <v>0</v>
      </c>
      <c r="BC57" s="305" t="str">
        <f t="shared" si="43"/>
        <v/>
      </c>
      <c r="BD57" s="280"/>
      <c r="BE57" s="304"/>
      <c r="BF57" s="280">
        <f t="shared" si="46"/>
        <v>0</v>
      </c>
      <c r="BG57" s="280">
        <f t="shared" si="47"/>
        <v>0</v>
      </c>
      <c r="BH57" s="306" t="str">
        <f t="shared" si="44"/>
        <v/>
      </c>
      <c r="BI57" s="307"/>
      <c r="BJ57" s="105"/>
      <c r="BM57" s="106"/>
      <c r="BN57" s="102" t="str">
        <f t="shared" si="27"/>
        <v/>
      </c>
      <c r="BO57" s="107"/>
      <c r="BP57" s="108" t="str">
        <f t="shared" si="28"/>
        <v/>
      </c>
      <c r="BQ57" s="102" t="str">
        <f t="shared" si="29"/>
        <v/>
      </c>
      <c r="BR57" s="107" t="str">
        <f t="shared" si="30"/>
        <v/>
      </c>
      <c r="BS57" s="108"/>
      <c r="BT57" s="102" t="str">
        <f t="shared" si="31"/>
        <v/>
      </c>
      <c r="BU57" s="107"/>
      <c r="BV57" s="109" t="str">
        <f t="shared" si="32"/>
        <v/>
      </c>
      <c r="BW57" s="102" t="str">
        <f t="shared" si="33"/>
        <v/>
      </c>
      <c r="BX57" s="110"/>
      <c r="BY57" s="111">
        <f t="shared" si="34"/>
        <v>0</v>
      </c>
      <c r="BZ57" s="112" t="str">
        <f t="shared" si="45"/>
        <v/>
      </c>
    </row>
    <row r="58" spans="1:78" ht="33" customHeight="1" thickBot="1" x14ac:dyDescent="0.3">
      <c r="A58" s="37"/>
      <c r="B58" s="70"/>
      <c r="C58" s="314"/>
      <c r="D58" s="315"/>
      <c r="E58" s="315"/>
      <c r="F58" s="316" t="s">
        <v>167</v>
      </c>
      <c r="G58" s="317"/>
      <c r="H58" s="318"/>
      <c r="I58" s="317"/>
      <c r="J58" s="317"/>
      <c r="K58" s="317"/>
      <c r="L58" s="319"/>
      <c r="M58" s="319"/>
      <c r="N58" s="317"/>
      <c r="O58" s="320"/>
      <c r="P58" s="320"/>
      <c r="Q58" s="320"/>
      <c r="R58" s="320"/>
      <c r="S58" s="320"/>
      <c r="T58" s="320"/>
      <c r="U58" s="320"/>
      <c r="V58" s="321" t="str">
        <f t="shared" si="24"/>
        <v/>
      </c>
      <c r="W58" s="322"/>
      <c r="X58" s="323"/>
      <c r="Y58" s="317"/>
      <c r="Z58" s="317"/>
      <c r="AA58" s="317"/>
      <c r="AB58" s="317"/>
      <c r="AC58" s="317"/>
      <c r="AD58" s="317"/>
      <c r="AE58" s="317"/>
      <c r="AF58" s="317"/>
      <c r="AG58" s="324" t="str">
        <f t="shared" si="50"/>
        <v/>
      </c>
      <c r="AH58" s="325"/>
      <c r="AI58" s="323"/>
      <c r="AJ58" s="317"/>
      <c r="AK58" s="317"/>
      <c r="AL58" s="317"/>
      <c r="AM58" s="317"/>
      <c r="AN58" s="317"/>
      <c r="AO58" s="317"/>
      <c r="AP58" s="317"/>
      <c r="AQ58" s="317"/>
      <c r="AR58" s="324" t="str">
        <f t="shared" si="52"/>
        <v/>
      </c>
      <c r="AS58" s="326"/>
      <c r="AT58" s="323"/>
      <c r="AU58" s="317"/>
      <c r="AV58" s="317"/>
      <c r="AW58" s="317"/>
      <c r="AX58" s="317"/>
      <c r="AY58" s="317"/>
      <c r="AZ58" s="317"/>
      <c r="BA58" s="317"/>
      <c r="BB58" s="317"/>
      <c r="BC58" s="324" t="str">
        <f t="shared" ref="BC58" si="54">IFERROR(BB58/AU58,"")</f>
        <v/>
      </c>
      <c r="BD58" s="317"/>
      <c r="BE58" s="323"/>
      <c r="BF58" s="327">
        <f>+SUM(N58,Y58,AJ58,AU58)</f>
        <v>0</v>
      </c>
      <c r="BG58" s="327">
        <f t="shared" si="47"/>
        <v>0</v>
      </c>
      <c r="BH58" s="328" t="str">
        <f t="shared" ref="BH58" si="55">IFERROR(BG58/BF58,"")</f>
        <v/>
      </c>
      <c r="BI58" s="329"/>
      <c r="BJ58" s="44"/>
      <c r="BM58" s="62"/>
      <c r="BN58" s="38" t="str">
        <f t="shared" si="27"/>
        <v/>
      </c>
      <c r="BO58" s="39"/>
      <c r="BP58" s="40" t="str">
        <f t="shared" si="28"/>
        <v/>
      </c>
      <c r="BQ58" s="38" t="str">
        <f t="shared" si="29"/>
        <v/>
      </c>
      <c r="BR58" s="39" t="str">
        <f t="shared" si="30"/>
        <v/>
      </c>
      <c r="BS58" s="40"/>
      <c r="BT58" s="38" t="str">
        <f t="shared" si="31"/>
        <v/>
      </c>
      <c r="BU58" s="39"/>
      <c r="BV58" s="41" t="str">
        <f t="shared" si="32"/>
        <v/>
      </c>
      <c r="BW58" s="38" t="str">
        <f t="shared" si="33"/>
        <v/>
      </c>
      <c r="BX58" s="42"/>
      <c r="BY58" s="43"/>
      <c r="BZ58" s="63" t="str">
        <f t="shared" si="45"/>
        <v/>
      </c>
    </row>
    <row r="59" spans="1:78" ht="16.5" thickBot="1" x14ac:dyDescent="0.3">
      <c r="A59" s="14"/>
      <c r="B59" s="70"/>
      <c r="C59" s="119"/>
      <c r="D59" s="119"/>
      <c r="E59" s="119"/>
      <c r="F59" s="119"/>
      <c r="G59" s="119"/>
      <c r="H59" s="130"/>
      <c r="I59" s="119"/>
      <c r="J59" s="119"/>
      <c r="K59" s="119"/>
      <c r="L59" s="119"/>
      <c r="M59" s="119"/>
      <c r="N59" s="119"/>
      <c r="O59" s="119"/>
      <c r="P59" s="119"/>
      <c r="Q59" s="119"/>
      <c r="R59" s="119"/>
      <c r="S59" s="119"/>
      <c r="T59" s="119"/>
      <c r="U59" s="131"/>
      <c r="V59" s="131"/>
      <c r="W59" s="119"/>
      <c r="X59" s="119"/>
      <c r="Y59" s="119"/>
      <c r="Z59" s="132"/>
      <c r="AA59" s="132"/>
      <c r="AB59" s="132"/>
      <c r="AC59" s="132"/>
      <c r="AD59" s="132"/>
      <c r="AE59" s="132"/>
      <c r="AF59" s="131"/>
      <c r="AG59" s="131"/>
      <c r="AH59" s="133"/>
      <c r="AI59" s="119"/>
      <c r="AJ59" s="133"/>
      <c r="AK59" s="134"/>
      <c r="AL59" s="134"/>
      <c r="AM59" s="134"/>
      <c r="AN59" s="134"/>
      <c r="AO59" s="134"/>
      <c r="AP59" s="134"/>
      <c r="AQ59" s="131"/>
      <c r="AR59" s="131"/>
      <c r="AS59" s="133"/>
      <c r="AT59" s="119"/>
      <c r="AU59" s="133"/>
      <c r="AV59" s="134"/>
      <c r="AW59" s="134"/>
      <c r="AX59" s="134"/>
      <c r="AY59" s="134"/>
      <c r="AZ59" s="134"/>
      <c r="BA59" s="134"/>
      <c r="BB59" s="131"/>
      <c r="BC59" s="131"/>
      <c r="BD59" s="133"/>
      <c r="BE59" s="119"/>
      <c r="BF59" s="133"/>
      <c r="BG59" s="133"/>
      <c r="BH59" s="133"/>
      <c r="BI59" s="135"/>
      <c r="BJ59" s="15"/>
      <c r="BM59" s="46"/>
      <c r="BN59" s="46"/>
      <c r="BO59" s="46"/>
      <c r="BP59" s="46"/>
      <c r="BQ59" s="46"/>
      <c r="BR59" s="46"/>
      <c r="BS59" s="46"/>
      <c r="BT59" s="46"/>
      <c r="BU59" s="46"/>
      <c r="BV59" s="46"/>
      <c r="BW59" s="46"/>
      <c r="BX59" s="46"/>
      <c r="BY59" s="46"/>
      <c r="BZ59" s="46"/>
    </row>
    <row r="60" spans="1:78" s="169" customFormat="1" ht="12.75" customHeight="1" x14ac:dyDescent="0.2">
      <c r="A60" s="10"/>
      <c r="B60" s="168"/>
      <c r="C60" s="425" t="s">
        <v>230</v>
      </c>
      <c r="D60" s="426"/>
      <c r="E60" s="426"/>
      <c r="F60" s="427"/>
      <c r="G60" s="428" t="s">
        <v>124</v>
      </c>
      <c r="H60" s="429"/>
      <c r="I60" s="429"/>
      <c r="J60" s="429"/>
      <c r="K60" s="429"/>
      <c r="L60" s="429"/>
      <c r="M60" s="430"/>
      <c r="N60" s="477" t="s">
        <v>100</v>
      </c>
      <c r="O60" s="478"/>
      <c r="P60" s="478"/>
      <c r="Q60" s="478"/>
      <c r="R60" s="478"/>
      <c r="S60" s="478"/>
      <c r="T60" s="478"/>
      <c r="U60" s="478"/>
      <c r="V60" s="478"/>
      <c r="W60" s="478"/>
      <c r="X60" s="479"/>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12"/>
      <c r="BH60" s="12"/>
      <c r="BI60" s="13"/>
      <c r="BJ60" s="11"/>
      <c r="BM60" s="168"/>
      <c r="BN60" s="168"/>
      <c r="BO60" s="168"/>
      <c r="BP60" s="168"/>
      <c r="BQ60" s="168"/>
      <c r="BR60" s="168"/>
      <c r="BS60" s="168"/>
      <c r="BT60" s="168"/>
      <c r="BU60" s="168"/>
      <c r="BV60" s="168"/>
      <c r="BW60" s="168"/>
      <c r="BX60" s="168"/>
      <c r="BY60" s="168"/>
      <c r="BZ60" s="12"/>
    </row>
    <row r="61" spans="1:78" ht="36.75" customHeight="1" thickBot="1" x14ac:dyDescent="0.3">
      <c r="A61" s="24"/>
      <c r="B61" s="70"/>
      <c r="C61" s="399" t="s">
        <v>87</v>
      </c>
      <c r="D61" s="400"/>
      <c r="E61" s="400"/>
      <c r="F61" s="401"/>
      <c r="G61" s="402" t="str">
        <f>+VLOOKUP(G60,LISTAS!$H$3:$I$10,2,FALSE)</f>
        <v>Proyecto 7597 - Fortalecer la capacidad administrativa para el desarrollo de la gestión institucional</v>
      </c>
      <c r="H61" s="403"/>
      <c r="I61" s="403"/>
      <c r="J61" s="403"/>
      <c r="K61" s="403"/>
      <c r="L61" s="403"/>
      <c r="M61" s="404"/>
      <c r="N61" s="486" t="s">
        <v>93</v>
      </c>
      <c r="O61" s="487"/>
      <c r="P61" s="487"/>
      <c r="Q61" s="487"/>
      <c r="R61" s="488"/>
      <c r="S61" s="489" t="s">
        <v>94</v>
      </c>
      <c r="T61" s="487"/>
      <c r="U61" s="487"/>
      <c r="V61" s="488"/>
      <c r="W61" s="201" t="s">
        <v>95</v>
      </c>
      <c r="X61" s="175"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SUM(BM65:BM80)</f>
        <v>0</v>
      </c>
      <c r="BN61" s="64"/>
      <c r="BO61" s="64"/>
      <c r="BP61" s="64">
        <f>SUM(BP65:BP80)</f>
        <v>0</v>
      </c>
      <c r="BQ61" s="64"/>
      <c r="BR61" s="64"/>
      <c r="BS61" s="64">
        <f>SUM(BS65:BS80)</f>
        <v>0</v>
      </c>
      <c r="BT61" s="64"/>
      <c r="BU61" s="64"/>
      <c r="BV61" s="64">
        <f>SUM(BV65:BV80)</f>
        <v>0</v>
      </c>
      <c r="BW61" s="64"/>
      <c r="BX61" s="64"/>
      <c r="BY61" s="64">
        <f>SUM(BY65:BY80)</f>
        <v>0</v>
      </c>
      <c r="BZ61" s="64"/>
    </row>
    <row r="62" spans="1:78" ht="24" customHeight="1" thickBot="1" x14ac:dyDescent="0.3">
      <c r="A62" s="24"/>
      <c r="B62" s="70" t="str">
        <f>+VLOOKUP($G$10,LISTAS!$B$47:$D$65,2,FALSE)</f>
        <v>OBJ_6</v>
      </c>
      <c r="C62" s="399" t="s">
        <v>168</v>
      </c>
      <c r="D62" s="400"/>
      <c r="E62" s="400"/>
      <c r="F62" s="401"/>
      <c r="G62" s="405" t="s">
        <v>133</v>
      </c>
      <c r="H62" s="406"/>
      <c r="I62" s="406"/>
      <c r="J62" s="406"/>
      <c r="K62" s="406"/>
      <c r="L62" s="406"/>
      <c r="M62" s="407"/>
      <c r="N62" s="455">
        <v>3837341310</v>
      </c>
      <c r="O62" s="456"/>
      <c r="P62" s="456"/>
      <c r="Q62" s="456"/>
      <c r="R62" s="456"/>
      <c r="S62" s="456" t="s">
        <v>290</v>
      </c>
      <c r="T62" s="456"/>
      <c r="U62" s="456"/>
      <c r="V62" s="456"/>
      <c r="W62" s="456" t="s">
        <v>291</v>
      </c>
      <c r="X62" s="459" t="s">
        <v>292</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408" t="s">
        <v>108</v>
      </c>
      <c r="BN62" s="409"/>
      <c r="BO62" s="409"/>
      <c r="BP62" s="409"/>
      <c r="BQ62" s="409"/>
      <c r="BR62" s="409"/>
      <c r="BS62" s="409"/>
      <c r="BT62" s="409"/>
      <c r="BU62" s="409"/>
      <c r="BV62" s="409"/>
      <c r="BW62" s="409"/>
      <c r="BX62" s="409"/>
      <c r="BY62" s="409"/>
      <c r="BZ62" s="410"/>
    </row>
    <row r="63" spans="1:78" ht="24" customHeight="1" thickBot="1" x14ac:dyDescent="0.3">
      <c r="A63" s="24"/>
      <c r="B63" s="70" t="str">
        <f>+VLOOKUP($G$11,LISTAS!$B$112:$D$132,2,FALSE)</f>
        <v>PROD_OBJ_6</v>
      </c>
      <c r="C63" s="411" t="s">
        <v>166</v>
      </c>
      <c r="D63" s="412"/>
      <c r="E63" s="412"/>
      <c r="F63" s="413"/>
      <c r="G63" s="414" t="s">
        <v>151</v>
      </c>
      <c r="H63" s="415"/>
      <c r="I63" s="415"/>
      <c r="J63" s="415"/>
      <c r="K63" s="415"/>
      <c r="L63" s="415"/>
      <c r="M63" s="416"/>
      <c r="N63" s="457"/>
      <c r="O63" s="458"/>
      <c r="P63" s="458"/>
      <c r="Q63" s="458"/>
      <c r="R63" s="458"/>
      <c r="S63" s="458"/>
      <c r="T63" s="458"/>
      <c r="U63" s="458"/>
      <c r="V63" s="458"/>
      <c r="W63" s="458"/>
      <c r="X63" s="460"/>
      <c r="Y63" s="76"/>
      <c r="Z63" s="76"/>
      <c r="AA63" s="76"/>
      <c r="AB63" s="76"/>
      <c r="AC63" s="76"/>
      <c r="AD63" s="76"/>
      <c r="AE63" s="76"/>
      <c r="AF63" s="176"/>
      <c r="AG63" s="76"/>
      <c r="AH63" s="76"/>
      <c r="AI63" s="76"/>
      <c r="AJ63" s="76"/>
      <c r="AK63" s="76"/>
      <c r="AL63" s="76"/>
      <c r="AM63" s="76"/>
      <c r="AN63" s="76"/>
      <c r="AO63" s="76"/>
      <c r="AP63" s="76"/>
      <c r="AQ63" s="176"/>
      <c r="AR63" s="76"/>
      <c r="AS63" s="76"/>
      <c r="AT63" s="76"/>
      <c r="AU63" s="76"/>
      <c r="AV63" s="76"/>
      <c r="AW63" s="76"/>
      <c r="AX63" s="76"/>
      <c r="AY63" s="76"/>
      <c r="AZ63" s="76"/>
      <c r="BA63" s="76"/>
      <c r="BB63" s="176"/>
      <c r="BC63" s="76"/>
      <c r="BD63" s="76"/>
      <c r="BE63" s="76"/>
      <c r="BF63" s="76"/>
      <c r="BG63" s="76"/>
      <c r="BH63" s="76"/>
      <c r="BI63" s="76"/>
      <c r="BJ63" s="25"/>
      <c r="BM63" s="77"/>
      <c r="BN63" s="78"/>
      <c r="BO63" s="78"/>
      <c r="BP63" s="78"/>
      <c r="BQ63" s="78"/>
      <c r="BR63" s="78"/>
      <c r="BS63" s="78"/>
      <c r="BT63" s="78"/>
      <c r="BU63" s="78"/>
      <c r="BV63" s="78"/>
      <c r="BW63" s="78"/>
      <c r="BX63" s="78"/>
      <c r="BY63" s="78"/>
      <c r="BZ63" s="79"/>
    </row>
    <row r="64" spans="1:78" ht="23.25" customHeight="1" x14ac:dyDescent="0.25">
      <c r="A64" s="27"/>
      <c r="B64" s="70"/>
      <c r="C64" s="417" t="s">
        <v>173</v>
      </c>
      <c r="D64" s="419" t="s">
        <v>173</v>
      </c>
      <c r="E64" s="419" t="s">
        <v>32</v>
      </c>
      <c r="F64" s="419" t="s">
        <v>10</v>
      </c>
      <c r="G64" s="419" t="s">
        <v>106</v>
      </c>
      <c r="H64" s="419" t="s">
        <v>86</v>
      </c>
      <c r="I64" s="419" t="s">
        <v>89</v>
      </c>
      <c r="J64" s="419" t="s">
        <v>88</v>
      </c>
      <c r="K64" s="419" t="s">
        <v>174</v>
      </c>
      <c r="L64" s="385" t="s">
        <v>33</v>
      </c>
      <c r="M64" s="386"/>
      <c r="N64" s="136"/>
      <c r="O64" s="387" t="s">
        <v>14</v>
      </c>
      <c r="P64" s="388"/>
      <c r="Q64" s="387" t="s">
        <v>15</v>
      </c>
      <c r="R64" s="389"/>
      <c r="S64" s="390" t="s">
        <v>16</v>
      </c>
      <c r="T64" s="391"/>
      <c r="U64" s="137"/>
      <c r="V64" s="137"/>
      <c r="W64" s="202" t="s">
        <v>34</v>
      </c>
      <c r="X64" s="138"/>
      <c r="Y64" s="136"/>
      <c r="Z64" s="390" t="s">
        <v>22</v>
      </c>
      <c r="AA64" s="391"/>
      <c r="AB64" s="390" t="s">
        <v>23</v>
      </c>
      <c r="AC64" s="391"/>
      <c r="AD64" s="390" t="s">
        <v>24</v>
      </c>
      <c r="AE64" s="391"/>
      <c r="AF64" s="137"/>
      <c r="AG64" s="137"/>
      <c r="AH64" s="137" t="s">
        <v>35</v>
      </c>
      <c r="AI64" s="138"/>
      <c r="AJ64" s="136"/>
      <c r="AK64" s="390" t="s">
        <v>25</v>
      </c>
      <c r="AL64" s="391"/>
      <c r="AM64" s="390" t="s">
        <v>26</v>
      </c>
      <c r="AN64" s="391"/>
      <c r="AO64" s="390" t="s">
        <v>27</v>
      </c>
      <c r="AP64" s="391"/>
      <c r="AQ64" s="137"/>
      <c r="AR64" s="137"/>
      <c r="AS64" s="137" t="s">
        <v>36</v>
      </c>
      <c r="AT64" s="138"/>
      <c r="AU64" s="137"/>
      <c r="AV64" s="387" t="s">
        <v>28</v>
      </c>
      <c r="AW64" s="388"/>
      <c r="AX64" s="387" t="s">
        <v>29</v>
      </c>
      <c r="AY64" s="388"/>
      <c r="AZ64" s="387" t="s">
        <v>30</v>
      </c>
      <c r="BA64" s="389"/>
      <c r="BB64" s="137"/>
      <c r="BC64" s="137"/>
      <c r="BD64" s="137" t="s">
        <v>37</v>
      </c>
      <c r="BE64" s="138"/>
      <c r="BF64" s="136"/>
      <c r="BG64" s="137"/>
      <c r="BH64" s="137" t="s">
        <v>38</v>
      </c>
      <c r="BI64" s="397" t="s">
        <v>107</v>
      </c>
      <c r="BJ64" s="28"/>
      <c r="BM64" s="392" t="s">
        <v>34</v>
      </c>
      <c r="BN64" s="393"/>
      <c r="BO64" s="394"/>
      <c r="BP64" s="395" t="s">
        <v>35</v>
      </c>
      <c r="BQ64" s="393"/>
      <c r="BR64" s="394"/>
      <c r="BS64" s="395" t="s">
        <v>36</v>
      </c>
      <c r="BT64" s="393"/>
      <c r="BU64" s="394"/>
      <c r="BV64" s="395" t="s">
        <v>37</v>
      </c>
      <c r="BW64" s="393"/>
      <c r="BX64" s="394"/>
      <c r="BY64" s="395" t="s">
        <v>38</v>
      </c>
      <c r="BZ64" s="396"/>
    </row>
    <row r="65" spans="1:78" ht="115.5" thickBot="1" x14ac:dyDescent="0.3">
      <c r="A65" s="27"/>
      <c r="B65" s="70"/>
      <c r="C65" s="418"/>
      <c r="D65" s="420"/>
      <c r="E65" s="420"/>
      <c r="F65" s="420"/>
      <c r="G65" s="420"/>
      <c r="H65" s="420"/>
      <c r="I65" s="420"/>
      <c r="J65" s="420"/>
      <c r="K65" s="420"/>
      <c r="L65" s="249" t="s">
        <v>11</v>
      </c>
      <c r="M65" s="250" t="s">
        <v>12</v>
      </c>
      <c r="N65" s="251" t="s">
        <v>13</v>
      </c>
      <c r="O65" s="252" t="s">
        <v>171</v>
      </c>
      <c r="P65" s="252" t="s">
        <v>172</v>
      </c>
      <c r="Q65" s="252" t="s">
        <v>171</v>
      </c>
      <c r="R65" s="252" t="s">
        <v>172</v>
      </c>
      <c r="S65" s="253" t="s">
        <v>171</v>
      </c>
      <c r="T65" s="253" t="s">
        <v>172</v>
      </c>
      <c r="U65" s="252" t="s">
        <v>17</v>
      </c>
      <c r="V65" s="254" t="s">
        <v>199</v>
      </c>
      <c r="W65" s="252" t="s">
        <v>18</v>
      </c>
      <c r="X65" s="255" t="s">
        <v>85</v>
      </c>
      <c r="Y65" s="251" t="s">
        <v>13</v>
      </c>
      <c r="Z65" s="253" t="s">
        <v>171</v>
      </c>
      <c r="AA65" s="253" t="s">
        <v>172</v>
      </c>
      <c r="AB65" s="253" t="s">
        <v>171</v>
      </c>
      <c r="AC65" s="253" t="s">
        <v>172</v>
      </c>
      <c r="AD65" s="253" t="s">
        <v>171</v>
      </c>
      <c r="AE65" s="253" t="s">
        <v>172</v>
      </c>
      <c r="AF65" s="252" t="s">
        <v>17</v>
      </c>
      <c r="AG65" s="254" t="s">
        <v>199</v>
      </c>
      <c r="AH65" s="252" t="s">
        <v>18</v>
      </c>
      <c r="AI65" s="255" t="s">
        <v>85</v>
      </c>
      <c r="AJ65" s="251" t="s">
        <v>13</v>
      </c>
      <c r="AK65" s="253" t="s">
        <v>171</v>
      </c>
      <c r="AL65" s="253" t="s">
        <v>172</v>
      </c>
      <c r="AM65" s="253" t="s">
        <v>171</v>
      </c>
      <c r="AN65" s="253" t="s">
        <v>172</v>
      </c>
      <c r="AO65" s="253" t="s">
        <v>171</v>
      </c>
      <c r="AP65" s="253" t="s">
        <v>172</v>
      </c>
      <c r="AQ65" s="252" t="s">
        <v>17</v>
      </c>
      <c r="AR65" s="254" t="s">
        <v>199</v>
      </c>
      <c r="AS65" s="255" t="s">
        <v>85</v>
      </c>
      <c r="AT65" s="255" t="s">
        <v>85</v>
      </c>
      <c r="AU65" s="256" t="s">
        <v>13</v>
      </c>
      <c r="AV65" s="252" t="s">
        <v>171</v>
      </c>
      <c r="AW65" s="252" t="s">
        <v>172</v>
      </c>
      <c r="AX65" s="252" t="s">
        <v>171</v>
      </c>
      <c r="AY65" s="252" t="s">
        <v>172</v>
      </c>
      <c r="AZ65" s="252" t="s">
        <v>171</v>
      </c>
      <c r="BA65" s="252" t="s">
        <v>172</v>
      </c>
      <c r="BB65" s="252" t="s">
        <v>17</v>
      </c>
      <c r="BC65" s="254" t="s">
        <v>199</v>
      </c>
      <c r="BD65" s="252" t="s">
        <v>18</v>
      </c>
      <c r="BE65" s="255" t="s">
        <v>85</v>
      </c>
      <c r="BF65" s="251" t="s">
        <v>13</v>
      </c>
      <c r="BG65" s="257" t="s">
        <v>17</v>
      </c>
      <c r="BH65" s="254" t="s">
        <v>199</v>
      </c>
      <c r="BI65" s="398"/>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2" customFormat="1" ht="108" x14ac:dyDescent="0.25">
      <c r="A66" s="80"/>
      <c r="B66" s="81"/>
      <c r="C66" s="330" t="s">
        <v>284</v>
      </c>
      <c r="D66" s="331"/>
      <c r="E66" s="331">
        <v>1</v>
      </c>
      <c r="F66" s="332" t="s">
        <v>443</v>
      </c>
      <c r="G66" s="332" t="s">
        <v>442</v>
      </c>
      <c r="H66" s="333" t="s">
        <v>315</v>
      </c>
      <c r="I66" s="284" t="s">
        <v>203</v>
      </c>
      <c r="J66" s="284" t="s">
        <v>210</v>
      </c>
      <c r="K66" s="284" t="s">
        <v>274</v>
      </c>
      <c r="L66" s="287">
        <v>44221</v>
      </c>
      <c r="M66" s="287">
        <v>44237</v>
      </c>
      <c r="N66" s="284">
        <f>SUM(O66,Q66,S66)</f>
        <v>1</v>
      </c>
      <c r="O66" s="288"/>
      <c r="P66" s="288"/>
      <c r="Q66" s="288"/>
      <c r="R66" s="288"/>
      <c r="S66" s="288">
        <v>1</v>
      </c>
      <c r="T66" s="288">
        <v>1</v>
      </c>
      <c r="U66" s="288">
        <f t="shared" ref="U66:U68" si="56">SUM(P66,R66,T66)</f>
        <v>1</v>
      </c>
      <c r="V66" s="289">
        <f t="shared" ref="V66:V78" si="57">IFERROR(U66/N66,"")</f>
        <v>1</v>
      </c>
      <c r="W66" s="290" t="s">
        <v>451</v>
      </c>
      <c r="X66" s="293" t="s">
        <v>468</v>
      </c>
      <c r="Y66" s="284">
        <f>SUM(Z66,AB66,AD66)</f>
        <v>0</v>
      </c>
      <c r="Z66" s="284"/>
      <c r="AA66" s="284"/>
      <c r="AB66" s="284"/>
      <c r="AC66" s="284"/>
      <c r="AD66" s="284"/>
      <c r="AE66" s="284"/>
      <c r="AF66" s="284">
        <f>SUM(AA66,AC66,AE66)</f>
        <v>0</v>
      </c>
      <c r="AG66" s="292" t="str">
        <f>IFERROR(AF66/Y66,"")</f>
        <v/>
      </c>
      <c r="AH66" s="284"/>
      <c r="AI66" s="293"/>
      <c r="AJ66" s="284">
        <f>SUM(AK66,AM66,AO66)</f>
        <v>1</v>
      </c>
      <c r="AK66" s="284">
        <v>1</v>
      </c>
      <c r="AL66" s="284"/>
      <c r="AM66" s="284"/>
      <c r="AN66" s="284"/>
      <c r="AO66" s="284"/>
      <c r="AP66" s="284"/>
      <c r="AQ66" s="284">
        <f>SUM(AL66,AN66,AP66)</f>
        <v>0</v>
      </c>
      <c r="AR66" s="292">
        <f>IFERROR(AQ66/AJ66,"")</f>
        <v>0</v>
      </c>
      <c r="AS66" s="294"/>
      <c r="AT66" s="293"/>
      <c r="AU66" s="284">
        <f>SUM(AV66,AX66,AZ66)</f>
        <v>0</v>
      </c>
      <c r="AV66" s="284"/>
      <c r="AW66" s="284"/>
      <c r="AX66" s="284"/>
      <c r="AY66" s="284"/>
      <c r="AZ66" s="284"/>
      <c r="BA66" s="284"/>
      <c r="BB66" s="284">
        <f t="shared" ref="BB66:BB78" si="58">SUM(AW66,AY66,BA66)</f>
        <v>0</v>
      </c>
      <c r="BC66" s="292" t="str">
        <f t="shared" ref="BC66" si="59">IFERROR(BB66/AU66,"")</f>
        <v/>
      </c>
      <c r="BD66" s="284"/>
      <c r="BE66" s="293"/>
      <c r="BF66" s="284">
        <f>+SUM(N66,Y66,AJ66,AU66)</f>
        <v>2</v>
      </c>
      <c r="BG66" s="284">
        <f>+SUM(U66,AF66,AQ66,BB66)</f>
        <v>1</v>
      </c>
      <c r="BH66" s="295">
        <f t="shared" ref="BH66:BH78" si="60">IFERROR(BG66/BF66,"")</f>
        <v>0.5</v>
      </c>
      <c r="BI66" s="296"/>
      <c r="BJ66" s="91"/>
      <c r="BM66" s="93"/>
      <c r="BN66" s="87">
        <f t="shared" ref="BN66:BN79" si="61">IFERROR(BM66/N66,"")</f>
        <v>0</v>
      </c>
      <c r="BO66" s="88"/>
      <c r="BP66" s="94" t="str">
        <f t="shared" ref="BP66:BP79" si="62">IFERROR(BO66/Q66,"")</f>
        <v/>
      </c>
      <c r="BQ66" s="87" t="str">
        <f t="shared" ref="BQ66:BQ79" si="63">IFERROR(BP66/Y66,"")</f>
        <v/>
      </c>
      <c r="BR66" s="88" t="str">
        <f t="shared" ref="BR66:BR79" si="64">IFERROR(BQ66/U66,"")</f>
        <v/>
      </c>
      <c r="BS66" s="94"/>
      <c r="BT66" s="87">
        <f t="shared" ref="BT66:BT79" si="65">IFERROR(BS66/AJ66,"")</f>
        <v>0</v>
      </c>
      <c r="BU66" s="88"/>
      <c r="BV66" s="95" t="str">
        <f t="shared" ref="BV66:BV79" si="66">IFERROR(BU66/Y66,"")</f>
        <v/>
      </c>
      <c r="BW66" s="87" t="str">
        <f t="shared" ref="BW66:BW79" si="67">IFERROR(BV66/AU66,"")</f>
        <v/>
      </c>
      <c r="BX66" s="96" t="str">
        <f>IFERROR(BW66/AB66,"")</f>
        <v/>
      </c>
      <c r="BY66" s="97">
        <f t="shared" ref="BY66" si="68">SUM(BM66,BP66,BS66,BV66)</f>
        <v>0</v>
      </c>
      <c r="BZ66" s="98">
        <f>IFERROR(BY66/BF66,"")</f>
        <v>0</v>
      </c>
    </row>
    <row r="67" spans="1:78" s="92" customFormat="1" ht="60" customHeight="1" x14ac:dyDescent="0.25">
      <c r="A67" s="80"/>
      <c r="B67" s="81"/>
      <c r="C67" s="312" t="s">
        <v>284</v>
      </c>
      <c r="D67" s="313"/>
      <c r="E67" s="313">
        <v>2</v>
      </c>
      <c r="F67" s="334" t="s">
        <v>285</v>
      </c>
      <c r="G67" s="334" t="s">
        <v>316</v>
      </c>
      <c r="H67" s="310" t="s">
        <v>317</v>
      </c>
      <c r="I67" s="280" t="s">
        <v>203</v>
      </c>
      <c r="J67" s="280" t="s">
        <v>210</v>
      </c>
      <c r="K67" s="280" t="s">
        <v>274</v>
      </c>
      <c r="L67" s="300">
        <v>44287</v>
      </c>
      <c r="M67" s="300">
        <v>44540</v>
      </c>
      <c r="N67" s="280">
        <f t="shared" ref="N67:N78" si="69">SUM(O67,Q67,S67)</f>
        <v>0</v>
      </c>
      <c r="O67" s="301"/>
      <c r="P67" s="301"/>
      <c r="Q67" s="301"/>
      <c r="R67" s="301"/>
      <c r="S67" s="301"/>
      <c r="T67" s="301"/>
      <c r="U67" s="301">
        <f t="shared" si="56"/>
        <v>0</v>
      </c>
      <c r="V67" s="302" t="str">
        <f t="shared" si="57"/>
        <v/>
      </c>
      <c r="W67" s="303"/>
      <c r="X67" s="304"/>
      <c r="Y67" s="280">
        <f>SUM(Z67,AB67,AD67)</f>
        <v>1</v>
      </c>
      <c r="Z67" s="280"/>
      <c r="AA67" s="280"/>
      <c r="AB67" s="280"/>
      <c r="AC67" s="280"/>
      <c r="AD67" s="280">
        <v>1</v>
      </c>
      <c r="AE67" s="280"/>
      <c r="AF67" s="280">
        <f t="shared" ref="AF67:AF78" si="70">SUM(AA67,AC67,AE67)</f>
        <v>0</v>
      </c>
      <c r="AG67" s="305">
        <f t="shared" ref="AG67:AG78" si="71">IFERROR(AF67/Y67,"")</f>
        <v>0</v>
      </c>
      <c r="AH67" s="298"/>
      <c r="AI67" s="304"/>
      <c r="AJ67" s="280">
        <f t="shared" ref="AJ67:AJ78" si="72">SUM(AK67,AM67,AO67)</f>
        <v>0</v>
      </c>
      <c r="AK67" s="280"/>
      <c r="AL67" s="280"/>
      <c r="AM67" s="280"/>
      <c r="AN67" s="280"/>
      <c r="AO67" s="280"/>
      <c r="AP67" s="280"/>
      <c r="AQ67" s="280">
        <f t="shared" ref="AQ67:AQ78" si="73">SUM(AL67,AN67,AP67)</f>
        <v>0</v>
      </c>
      <c r="AR67" s="305" t="str">
        <f t="shared" ref="AR67:AR78" si="74">IFERROR(AQ67/AJ67,"")</f>
        <v/>
      </c>
      <c r="AS67" s="298"/>
      <c r="AT67" s="304"/>
      <c r="AU67" s="280">
        <f t="shared" ref="AU67:AU78" si="75">SUM(AV67,AX67,AZ67)</f>
        <v>1</v>
      </c>
      <c r="AV67" s="280">
        <v>1</v>
      </c>
      <c r="AW67" s="280"/>
      <c r="AX67" s="280"/>
      <c r="AY67" s="280"/>
      <c r="AZ67" s="280"/>
      <c r="BA67" s="280"/>
      <c r="BB67" s="280">
        <f t="shared" si="58"/>
        <v>0</v>
      </c>
      <c r="BC67" s="305">
        <f>IFERROR(BB67/AU67,"")</f>
        <v>0</v>
      </c>
      <c r="BD67" s="280"/>
      <c r="BE67" s="304"/>
      <c r="BF67" s="280">
        <f>+SUM(N67,Y67,AJ67,AU67)</f>
        <v>2</v>
      </c>
      <c r="BG67" s="280">
        <f>+SUM(U67,AF67,AQ67,BB67)</f>
        <v>0</v>
      </c>
      <c r="BH67" s="306">
        <f t="shared" si="60"/>
        <v>0</v>
      </c>
      <c r="BI67" s="307"/>
      <c r="BJ67" s="91"/>
      <c r="BM67" s="206"/>
      <c r="BN67" s="204"/>
      <c r="BO67" s="205"/>
      <c r="BP67" s="207"/>
      <c r="BQ67" s="204"/>
      <c r="BR67" s="205"/>
      <c r="BS67" s="207"/>
      <c r="BT67" s="204"/>
      <c r="BU67" s="205"/>
      <c r="BV67" s="208"/>
      <c r="BW67" s="204"/>
      <c r="BX67" s="209"/>
      <c r="BY67" s="210"/>
      <c r="BZ67" s="211"/>
    </row>
    <row r="68" spans="1:78" s="92" customFormat="1" ht="63.75" x14ac:dyDescent="0.25">
      <c r="A68" s="80"/>
      <c r="B68" s="81"/>
      <c r="C68" s="312" t="s">
        <v>284</v>
      </c>
      <c r="D68" s="313"/>
      <c r="E68" s="313">
        <v>3</v>
      </c>
      <c r="F68" s="334" t="s">
        <v>318</v>
      </c>
      <c r="G68" s="280" t="s">
        <v>319</v>
      </c>
      <c r="H68" s="310" t="s">
        <v>320</v>
      </c>
      <c r="I68" s="280" t="s">
        <v>203</v>
      </c>
      <c r="J68" s="280" t="s">
        <v>210</v>
      </c>
      <c r="K68" s="280" t="s">
        <v>274</v>
      </c>
      <c r="L68" s="300">
        <v>44256</v>
      </c>
      <c r="M68" s="300">
        <v>44285</v>
      </c>
      <c r="N68" s="280">
        <f t="shared" si="69"/>
        <v>1</v>
      </c>
      <c r="O68" s="301"/>
      <c r="P68" s="301"/>
      <c r="Q68" s="301"/>
      <c r="R68" s="301"/>
      <c r="S68" s="301">
        <v>1</v>
      </c>
      <c r="T68" s="301">
        <v>1</v>
      </c>
      <c r="U68" s="301">
        <f t="shared" si="56"/>
        <v>1</v>
      </c>
      <c r="V68" s="302">
        <f t="shared" si="57"/>
        <v>1</v>
      </c>
      <c r="W68" s="303" t="s">
        <v>452</v>
      </c>
      <c r="X68" s="304" t="s">
        <v>468</v>
      </c>
      <c r="Y68" s="280">
        <f t="shared" ref="Y68:Y78" si="76">SUM(Z68,AB68,AD68)</f>
        <v>0</v>
      </c>
      <c r="Z68" s="280"/>
      <c r="AA68" s="280"/>
      <c r="AB68" s="280"/>
      <c r="AC68" s="280"/>
      <c r="AD68" s="280"/>
      <c r="AE68" s="280"/>
      <c r="AF68" s="280">
        <f t="shared" si="70"/>
        <v>0</v>
      </c>
      <c r="AG68" s="305" t="str">
        <f t="shared" si="71"/>
        <v/>
      </c>
      <c r="AH68" s="298"/>
      <c r="AI68" s="304"/>
      <c r="AJ68" s="280">
        <f t="shared" si="72"/>
        <v>0</v>
      </c>
      <c r="AK68" s="280"/>
      <c r="AL68" s="280"/>
      <c r="AM68" s="280"/>
      <c r="AN68" s="280"/>
      <c r="AO68" s="280"/>
      <c r="AP68" s="280"/>
      <c r="AQ68" s="280">
        <f t="shared" si="73"/>
        <v>0</v>
      </c>
      <c r="AR68" s="305" t="str">
        <f t="shared" si="74"/>
        <v/>
      </c>
      <c r="AS68" s="298"/>
      <c r="AT68" s="304"/>
      <c r="AU68" s="280">
        <f t="shared" si="75"/>
        <v>0</v>
      </c>
      <c r="AV68" s="280"/>
      <c r="AW68" s="280"/>
      <c r="AX68" s="280"/>
      <c r="AY68" s="280"/>
      <c r="AZ68" s="280"/>
      <c r="BA68" s="280"/>
      <c r="BB68" s="280">
        <f t="shared" si="58"/>
        <v>0</v>
      </c>
      <c r="BC68" s="305" t="str">
        <f t="shared" ref="BC68:BC78" si="77">IFERROR(BB68/AU68,"")</f>
        <v/>
      </c>
      <c r="BD68" s="280"/>
      <c r="BE68" s="304"/>
      <c r="BF68" s="280">
        <f t="shared" ref="BF68:BF78" si="78">+SUM(N68,Y68,AJ68,AU68)</f>
        <v>1</v>
      </c>
      <c r="BG68" s="280">
        <f t="shared" ref="BG68:BG78" si="79">+SUM(U68,AF68,AQ68,BB68)</f>
        <v>1</v>
      </c>
      <c r="BH68" s="306">
        <f t="shared" si="60"/>
        <v>1</v>
      </c>
      <c r="BI68" s="307"/>
      <c r="BJ68" s="91"/>
      <c r="BM68" s="206"/>
      <c r="BN68" s="204"/>
      <c r="BO68" s="205"/>
      <c r="BP68" s="207"/>
      <c r="BQ68" s="204"/>
      <c r="BR68" s="205"/>
      <c r="BS68" s="207"/>
      <c r="BT68" s="204"/>
      <c r="BU68" s="205"/>
      <c r="BV68" s="208"/>
      <c r="BW68" s="204"/>
      <c r="BX68" s="209"/>
      <c r="BY68" s="210"/>
      <c r="BZ68" s="211"/>
    </row>
    <row r="69" spans="1:78" s="92" customFormat="1" ht="25.5" x14ac:dyDescent="0.25">
      <c r="A69" s="80"/>
      <c r="B69" s="81"/>
      <c r="C69" s="312" t="s">
        <v>284</v>
      </c>
      <c r="D69" s="313"/>
      <c r="E69" s="313">
        <v>4</v>
      </c>
      <c r="F69" s="334" t="s">
        <v>321</v>
      </c>
      <c r="G69" s="280" t="s">
        <v>322</v>
      </c>
      <c r="H69" s="310" t="s">
        <v>323</v>
      </c>
      <c r="I69" s="280" t="s">
        <v>203</v>
      </c>
      <c r="J69" s="280" t="s">
        <v>210</v>
      </c>
      <c r="K69" s="280" t="s">
        <v>274</v>
      </c>
      <c r="L69" s="300">
        <v>44287</v>
      </c>
      <c r="M69" s="300">
        <v>44316</v>
      </c>
      <c r="N69" s="280">
        <f t="shared" si="69"/>
        <v>0</v>
      </c>
      <c r="O69" s="301"/>
      <c r="P69" s="301"/>
      <c r="Q69" s="301"/>
      <c r="R69" s="301"/>
      <c r="S69" s="301"/>
      <c r="T69" s="301"/>
      <c r="U69" s="301">
        <f t="shared" ref="U69:U78" si="80">SUM(P69,R69,T69)</f>
        <v>0</v>
      </c>
      <c r="V69" s="302" t="str">
        <f t="shared" si="57"/>
        <v/>
      </c>
      <c r="W69" s="303"/>
      <c r="X69" s="304"/>
      <c r="Y69" s="280">
        <f t="shared" si="76"/>
        <v>1</v>
      </c>
      <c r="Z69" s="280">
        <v>1</v>
      </c>
      <c r="AA69" s="280"/>
      <c r="AB69" s="280"/>
      <c r="AC69" s="280"/>
      <c r="AD69" s="280"/>
      <c r="AE69" s="280"/>
      <c r="AF69" s="280">
        <f t="shared" si="70"/>
        <v>0</v>
      </c>
      <c r="AG69" s="305">
        <f t="shared" si="71"/>
        <v>0</v>
      </c>
      <c r="AH69" s="298"/>
      <c r="AI69" s="304"/>
      <c r="AJ69" s="280">
        <f t="shared" si="72"/>
        <v>0</v>
      </c>
      <c r="AK69" s="280"/>
      <c r="AL69" s="280"/>
      <c r="AM69" s="280"/>
      <c r="AN69" s="280"/>
      <c r="AO69" s="280"/>
      <c r="AP69" s="280"/>
      <c r="AQ69" s="280">
        <f t="shared" si="73"/>
        <v>0</v>
      </c>
      <c r="AR69" s="305" t="str">
        <f t="shared" si="74"/>
        <v/>
      </c>
      <c r="AS69" s="298"/>
      <c r="AT69" s="304"/>
      <c r="AU69" s="280">
        <f t="shared" si="75"/>
        <v>0</v>
      </c>
      <c r="AV69" s="280"/>
      <c r="AW69" s="280"/>
      <c r="AX69" s="280"/>
      <c r="AY69" s="280"/>
      <c r="AZ69" s="280"/>
      <c r="BA69" s="280"/>
      <c r="BB69" s="280">
        <f t="shared" si="58"/>
        <v>0</v>
      </c>
      <c r="BC69" s="305" t="str">
        <f t="shared" si="77"/>
        <v/>
      </c>
      <c r="BD69" s="280"/>
      <c r="BE69" s="304"/>
      <c r="BF69" s="280">
        <f t="shared" si="78"/>
        <v>1</v>
      </c>
      <c r="BG69" s="280">
        <f t="shared" si="79"/>
        <v>0</v>
      </c>
      <c r="BH69" s="306">
        <f t="shared" si="60"/>
        <v>0</v>
      </c>
      <c r="BI69" s="307"/>
      <c r="BJ69" s="91"/>
      <c r="BM69" s="206"/>
      <c r="BN69" s="204"/>
      <c r="BO69" s="205"/>
      <c r="BP69" s="207"/>
      <c r="BQ69" s="204"/>
      <c r="BR69" s="205"/>
      <c r="BS69" s="207"/>
      <c r="BT69" s="204"/>
      <c r="BU69" s="205"/>
      <c r="BV69" s="208"/>
      <c r="BW69" s="204"/>
      <c r="BX69" s="209"/>
      <c r="BY69" s="210"/>
      <c r="BZ69" s="211"/>
    </row>
    <row r="70" spans="1:78" s="92" customFormat="1" ht="25.5" x14ac:dyDescent="0.25">
      <c r="A70" s="80"/>
      <c r="B70" s="81"/>
      <c r="C70" s="312" t="s">
        <v>284</v>
      </c>
      <c r="D70" s="313"/>
      <c r="E70" s="313">
        <v>5</v>
      </c>
      <c r="F70" s="334" t="s">
        <v>324</v>
      </c>
      <c r="G70" s="280" t="s">
        <v>325</v>
      </c>
      <c r="H70" s="310" t="s">
        <v>323</v>
      </c>
      <c r="I70" s="280" t="s">
        <v>203</v>
      </c>
      <c r="J70" s="280" t="s">
        <v>210</v>
      </c>
      <c r="K70" s="280" t="s">
        <v>274</v>
      </c>
      <c r="L70" s="300">
        <v>44228</v>
      </c>
      <c r="M70" s="300">
        <v>44560</v>
      </c>
      <c r="N70" s="280">
        <f t="shared" si="69"/>
        <v>0</v>
      </c>
      <c r="O70" s="301"/>
      <c r="P70" s="301"/>
      <c r="Q70" s="301"/>
      <c r="R70" s="301"/>
      <c r="S70" s="301"/>
      <c r="T70" s="301"/>
      <c r="U70" s="301">
        <f t="shared" si="80"/>
        <v>0</v>
      </c>
      <c r="V70" s="302" t="str">
        <f t="shared" si="57"/>
        <v/>
      </c>
      <c r="W70" s="303"/>
      <c r="X70" s="304"/>
      <c r="Y70" s="280">
        <f t="shared" si="76"/>
        <v>2</v>
      </c>
      <c r="Z70" s="280">
        <v>1</v>
      </c>
      <c r="AA70" s="280"/>
      <c r="AB70" s="280"/>
      <c r="AC70" s="280"/>
      <c r="AD70" s="280">
        <v>1</v>
      </c>
      <c r="AE70" s="280"/>
      <c r="AF70" s="280">
        <f t="shared" si="70"/>
        <v>0</v>
      </c>
      <c r="AG70" s="305">
        <f t="shared" si="71"/>
        <v>0</v>
      </c>
      <c r="AH70" s="298"/>
      <c r="AI70" s="304"/>
      <c r="AJ70" s="280">
        <f t="shared" si="72"/>
        <v>2</v>
      </c>
      <c r="AK70" s="280">
        <v>1</v>
      </c>
      <c r="AL70" s="280"/>
      <c r="AM70" s="280"/>
      <c r="AN70" s="280"/>
      <c r="AO70" s="280">
        <v>1</v>
      </c>
      <c r="AP70" s="280"/>
      <c r="AQ70" s="280">
        <f t="shared" si="73"/>
        <v>0</v>
      </c>
      <c r="AR70" s="305">
        <f t="shared" si="74"/>
        <v>0</v>
      </c>
      <c r="AS70" s="298"/>
      <c r="AT70" s="304"/>
      <c r="AU70" s="280">
        <f t="shared" si="75"/>
        <v>2</v>
      </c>
      <c r="AV70" s="280">
        <v>1</v>
      </c>
      <c r="AW70" s="280"/>
      <c r="AX70" s="280">
        <v>1</v>
      </c>
      <c r="AY70" s="280"/>
      <c r="AZ70" s="280"/>
      <c r="BA70" s="280"/>
      <c r="BB70" s="280">
        <f t="shared" si="58"/>
        <v>0</v>
      </c>
      <c r="BC70" s="305">
        <f t="shared" si="77"/>
        <v>0</v>
      </c>
      <c r="BD70" s="280"/>
      <c r="BE70" s="304"/>
      <c r="BF70" s="280">
        <f t="shared" si="78"/>
        <v>6</v>
      </c>
      <c r="BG70" s="280">
        <f t="shared" si="79"/>
        <v>0</v>
      </c>
      <c r="BH70" s="306">
        <f t="shared" si="60"/>
        <v>0</v>
      </c>
      <c r="BI70" s="307"/>
      <c r="BJ70" s="91"/>
      <c r="BM70" s="206"/>
      <c r="BN70" s="204"/>
      <c r="BO70" s="205"/>
      <c r="BP70" s="207"/>
      <c r="BQ70" s="204"/>
      <c r="BR70" s="205"/>
      <c r="BS70" s="207"/>
      <c r="BT70" s="204"/>
      <c r="BU70" s="205"/>
      <c r="BV70" s="208"/>
      <c r="BW70" s="204"/>
      <c r="BX70" s="209"/>
      <c r="BY70" s="210"/>
      <c r="BZ70" s="211"/>
    </row>
    <row r="71" spans="1:78" s="92" customFormat="1" ht="51" x14ac:dyDescent="0.25">
      <c r="A71" s="80"/>
      <c r="B71" s="81"/>
      <c r="C71" s="312" t="s">
        <v>284</v>
      </c>
      <c r="D71" s="313"/>
      <c r="E71" s="313">
        <v>6</v>
      </c>
      <c r="F71" s="334" t="s">
        <v>286</v>
      </c>
      <c r="G71" s="280" t="s">
        <v>326</v>
      </c>
      <c r="H71" s="310" t="s">
        <v>327</v>
      </c>
      <c r="I71" s="280" t="s">
        <v>203</v>
      </c>
      <c r="J71" s="280" t="s">
        <v>210</v>
      </c>
      <c r="K71" s="280" t="s">
        <v>274</v>
      </c>
      <c r="L71" s="300">
        <v>44228</v>
      </c>
      <c r="M71" s="300">
        <v>44499</v>
      </c>
      <c r="N71" s="280">
        <f t="shared" si="69"/>
        <v>1</v>
      </c>
      <c r="O71" s="301"/>
      <c r="P71" s="301"/>
      <c r="Q71" s="301">
        <v>1</v>
      </c>
      <c r="R71" s="301">
        <v>1</v>
      </c>
      <c r="S71" s="301"/>
      <c r="T71" s="301"/>
      <c r="U71" s="301">
        <f t="shared" si="80"/>
        <v>1</v>
      </c>
      <c r="V71" s="302">
        <f t="shared" si="57"/>
        <v>1</v>
      </c>
      <c r="W71" s="303" t="s">
        <v>453</v>
      </c>
      <c r="X71" s="304" t="s">
        <v>468</v>
      </c>
      <c r="Y71" s="280">
        <f t="shared" si="76"/>
        <v>1</v>
      </c>
      <c r="Z71" s="280"/>
      <c r="AA71" s="280"/>
      <c r="AB71" s="280">
        <v>1</v>
      </c>
      <c r="AC71" s="280"/>
      <c r="AD71" s="280"/>
      <c r="AE71" s="280"/>
      <c r="AF71" s="280">
        <f t="shared" si="70"/>
        <v>0</v>
      </c>
      <c r="AG71" s="305">
        <f t="shared" si="71"/>
        <v>0</v>
      </c>
      <c r="AH71" s="298"/>
      <c r="AI71" s="304"/>
      <c r="AJ71" s="280">
        <f t="shared" si="72"/>
        <v>0</v>
      </c>
      <c r="AK71" s="280"/>
      <c r="AL71" s="280"/>
      <c r="AM71" s="280"/>
      <c r="AN71" s="280"/>
      <c r="AO71" s="280"/>
      <c r="AP71" s="280"/>
      <c r="AQ71" s="280">
        <f t="shared" si="73"/>
        <v>0</v>
      </c>
      <c r="AR71" s="305" t="str">
        <f t="shared" si="74"/>
        <v/>
      </c>
      <c r="AS71" s="298"/>
      <c r="AT71" s="304"/>
      <c r="AU71" s="280">
        <f t="shared" si="75"/>
        <v>1</v>
      </c>
      <c r="AV71" s="280">
        <v>1</v>
      </c>
      <c r="AW71" s="280"/>
      <c r="AX71" s="280"/>
      <c r="AY71" s="280"/>
      <c r="AZ71" s="280"/>
      <c r="BA71" s="280"/>
      <c r="BB71" s="280">
        <f t="shared" si="58"/>
        <v>0</v>
      </c>
      <c r="BC71" s="305">
        <f t="shared" si="77"/>
        <v>0</v>
      </c>
      <c r="BD71" s="280"/>
      <c r="BE71" s="304"/>
      <c r="BF71" s="280">
        <f t="shared" si="78"/>
        <v>3</v>
      </c>
      <c r="BG71" s="280">
        <f t="shared" si="79"/>
        <v>1</v>
      </c>
      <c r="BH71" s="306">
        <f t="shared" si="60"/>
        <v>0.33333333333333331</v>
      </c>
      <c r="BI71" s="307"/>
      <c r="BJ71" s="91"/>
      <c r="BM71" s="206"/>
      <c r="BN71" s="204"/>
      <c r="BO71" s="205"/>
      <c r="BP71" s="207"/>
      <c r="BQ71" s="204"/>
      <c r="BR71" s="205"/>
      <c r="BS71" s="207"/>
      <c r="BT71" s="204"/>
      <c r="BU71" s="205"/>
      <c r="BV71" s="208"/>
      <c r="BW71" s="204"/>
      <c r="BX71" s="209"/>
      <c r="BY71" s="210"/>
      <c r="BZ71" s="211"/>
    </row>
    <row r="72" spans="1:78" s="92" customFormat="1" ht="25.5" x14ac:dyDescent="0.25">
      <c r="A72" s="80"/>
      <c r="B72" s="81"/>
      <c r="C72" s="312" t="s">
        <v>284</v>
      </c>
      <c r="D72" s="313"/>
      <c r="E72" s="313">
        <v>7</v>
      </c>
      <c r="F72" s="334" t="s">
        <v>328</v>
      </c>
      <c r="G72" s="280" t="s">
        <v>329</v>
      </c>
      <c r="H72" s="299" t="s">
        <v>330</v>
      </c>
      <c r="I72" s="280" t="s">
        <v>203</v>
      </c>
      <c r="J72" s="280" t="s">
        <v>210</v>
      </c>
      <c r="K72" s="280" t="s">
        <v>274</v>
      </c>
      <c r="L72" s="300">
        <v>44470</v>
      </c>
      <c r="M72" s="300">
        <v>44499</v>
      </c>
      <c r="N72" s="280">
        <f t="shared" si="69"/>
        <v>0</v>
      </c>
      <c r="O72" s="301"/>
      <c r="P72" s="301"/>
      <c r="Q72" s="301"/>
      <c r="R72" s="301"/>
      <c r="S72" s="301"/>
      <c r="T72" s="301"/>
      <c r="U72" s="301">
        <f t="shared" si="80"/>
        <v>0</v>
      </c>
      <c r="V72" s="302" t="str">
        <f t="shared" si="57"/>
        <v/>
      </c>
      <c r="W72" s="303"/>
      <c r="X72" s="304"/>
      <c r="Y72" s="280">
        <f t="shared" si="76"/>
        <v>0</v>
      </c>
      <c r="Z72" s="280"/>
      <c r="AA72" s="280"/>
      <c r="AB72" s="280"/>
      <c r="AC72" s="280"/>
      <c r="AD72" s="280"/>
      <c r="AE72" s="280"/>
      <c r="AF72" s="280">
        <f t="shared" si="70"/>
        <v>0</v>
      </c>
      <c r="AG72" s="305" t="str">
        <f t="shared" si="71"/>
        <v/>
      </c>
      <c r="AH72" s="298"/>
      <c r="AI72" s="304"/>
      <c r="AJ72" s="280">
        <f t="shared" si="72"/>
        <v>0</v>
      </c>
      <c r="AK72" s="280"/>
      <c r="AL72" s="280"/>
      <c r="AM72" s="280"/>
      <c r="AN72" s="280"/>
      <c r="AO72" s="280"/>
      <c r="AP72" s="280"/>
      <c r="AQ72" s="280">
        <f t="shared" si="73"/>
        <v>0</v>
      </c>
      <c r="AR72" s="305" t="str">
        <f t="shared" si="74"/>
        <v/>
      </c>
      <c r="AS72" s="298"/>
      <c r="AT72" s="304"/>
      <c r="AU72" s="280">
        <f t="shared" si="75"/>
        <v>1</v>
      </c>
      <c r="AV72" s="280">
        <v>1</v>
      </c>
      <c r="AW72" s="280"/>
      <c r="AX72" s="280"/>
      <c r="AY72" s="280"/>
      <c r="AZ72" s="280"/>
      <c r="BA72" s="280"/>
      <c r="BB72" s="280">
        <f t="shared" si="58"/>
        <v>0</v>
      </c>
      <c r="BC72" s="305">
        <f t="shared" si="77"/>
        <v>0</v>
      </c>
      <c r="BD72" s="280"/>
      <c r="BE72" s="304"/>
      <c r="BF72" s="280">
        <f t="shared" si="78"/>
        <v>1</v>
      </c>
      <c r="BG72" s="280">
        <f t="shared" si="79"/>
        <v>0</v>
      </c>
      <c r="BH72" s="306">
        <f t="shared" si="60"/>
        <v>0</v>
      </c>
      <c r="BI72" s="307"/>
      <c r="BJ72" s="91"/>
      <c r="BM72" s="206"/>
      <c r="BN72" s="204"/>
      <c r="BO72" s="205"/>
      <c r="BP72" s="207"/>
      <c r="BQ72" s="204"/>
      <c r="BR72" s="205"/>
      <c r="BS72" s="207"/>
      <c r="BT72" s="204"/>
      <c r="BU72" s="205"/>
      <c r="BV72" s="208"/>
      <c r="BW72" s="204"/>
      <c r="BX72" s="209"/>
      <c r="BY72" s="210"/>
      <c r="BZ72" s="211"/>
    </row>
    <row r="73" spans="1:78" s="92" customFormat="1" ht="51" x14ac:dyDescent="0.25">
      <c r="A73" s="80"/>
      <c r="B73" s="81"/>
      <c r="C73" s="312" t="s">
        <v>284</v>
      </c>
      <c r="D73" s="313"/>
      <c r="E73" s="313">
        <v>8</v>
      </c>
      <c r="F73" s="334" t="s">
        <v>287</v>
      </c>
      <c r="G73" s="280" t="s">
        <v>331</v>
      </c>
      <c r="H73" s="310" t="s">
        <v>332</v>
      </c>
      <c r="I73" s="280" t="s">
        <v>203</v>
      </c>
      <c r="J73" s="280" t="s">
        <v>210</v>
      </c>
      <c r="K73" s="280" t="s">
        <v>274</v>
      </c>
      <c r="L73" s="335">
        <v>44256</v>
      </c>
      <c r="M73" s="300">
        <v>44530</v>
      </c>
      <c r="N73" s="280">
        <f t="shared" si="69"/>
        <v>1</v>
      </c>
      <c r="O73" s="301"/>
      <c r="P73" s="301"/>
      <c r="Q73" s="301"/>
      <c r="R73" s="301"/>
      <c r="S73" s="301">
        <v>1</v>
      </c>
      <c r="T73" s="301">
        <v>1</v>
      </c>
      <c r="U73" s="301">
        <f t="shared" si="80"/>
        <v>1</v>
      </c>
      <c r="V73" s="302">
        <f t="shared" si="57"/>
        <v>1</v>
      </c>
      <c r="W73" s="303" t="s">
        <v>454</v>
      </c>
      <c r="X73" s="304" t="s">
        <v>468</v>
      </c>
      <c r="Y73" s="280">
        <f t="shared" si="76"/>
        <v>3</v>
      </c>
      <c r="Z73" s="280">
        <v>1</v>
      </c>
      <c r="AA73" s="280"/>
      <c r="AB73" s="280">
        <v>1</v>
      </c>
      <c r="AC73" s="280"/>
      <c r="AD73" s="280">
        <v>1</v>
      </c>
      <c r="AE73" s="280"/>
      <c r="AF73" s="280">
        <f t="shared" si="70"/>
        <v>0</v>
      </c>
      <c r="AG73" s="305">
        <f t="shared" si="71"/>
        <v>0</v>
      </c>
      <c r="AH73" s="298"/>
      <c r="AI73" s="304"/>
      <c r="AJ73" s="280">
        <f t="shared" si="72"/>
        <v>2</v>
      </c>
      <c r="AK73" s="280">
        <v>1</v>
      </c>
      <c r="AL73" s="280"/>
      <c r="AM73" s="280"/>
      <c r="AN73" s="280"/>
      <c r="AO73" s="280">
        <v>1</v>
      </c>
      <c r="AP73" s="280"/>
      <c r="AQ73" s="280">
        <f t="shared" si="73"/>
        <v>0</v>
      </c>
      <c r="AR73" s="305">
        <f t="shared" si="74"/>
        <v>0</v>
      </c>
      <c r="AS73" s="298"/>
      <c r="AT73" s="304"/>
      <c r="AU73" s="280">
        <f t="shared" si="75"/>
        <v>1</v>
      </c>
      <c r="AV73" s="280"/>
      <c r="AW73" s="280"/>
      <c r="AX73" s="280">
        <v>1</v>
      </c>
      <c r="AY73" s="280"/>
      <c r="AZ73" s="280"/>
      <c r="BA73" s="280"/>
      <c r="BB73" s="280">
        <f t="shared" si="58"/>
        <v>0</v>
      </c>
      <c r="BC73" s="305">
        <f t="shared" si="77"/>
        <v>0</v>
      </c>
      <c r="BD73" s="280"/>
      <c r="BE73" s="304"/>
      <c r="BF73" s="280">
        <f t="shared" si="78"/>
        <v>7</v>
      </c>
      <c r="BG73" s="280">
        <f t="shared" si="79"/>
        <v>1</v>
      </c>
      <c r="BH73" s="306">
        <f t="shared" si="60"/>
        <v>0.14285714285714285</v>
      </c>
      <c r="BI73" s="307"/>
      <c r="BJ73" s="91"/>
      <c r="BM73" s="206"/>
      <c r="BN73" s="204"/>
      <c r="BO73" s="205"/>
      <c r="BP73" s="207"/>
      <c r="BQ73" s="204"/>
      <c r="BR73" s="205"/>
      <c r="BS73" s="207"/>
      <c r="BT73" s="204"/>
      <c r="BU73" s="205"/>
      <c r="BV73" s="208"/>
      <c r="BW73" s="204"/>
      <c r="BX73" s="209"/>
      <c r="BY73" s="210"/>
      <c r="BZ73" s="211"/>
    </row>
    <row r="74" spans="1:78" s="92" customFormat="1" ht="36" x14ac:dyDescent="0.25">
      <c r="A74" s="80"/>
      <c r="B74" s="81"/>
      <c r="C74" s="312" t="s">
        <v>284</v>
      </c>
      <c r="D74" s="313"/>
      <c r="E74" s="313">
        <v>9</v>
      </c>
      <c r="F74" s="334" t="s">
        <v>333</v>
      </c>
      <c r="G74" s="309" t="s">
        <v>334</v>
      </c>
      <c r="H74" s="310" t="s">
        <v>323</v>
      </c>
      <c r="I74" s="309" t="s">
        <v>203</v>
      </c>
      <c r="J74" s="309" t="s">
        <v>210</v>
      </c>
      <c r="K74" s="309" t="s">
        <v>274</v>
      </c>
      <c r="L74" s="311">
        <v>44317</v>
      </c>
      <c r="M74" s="311">
        <v>44500</v>
      </c>
      <c r="N74" s="280">
        <f t="shared" si="69"/>
        <v>0</v>
      </c>
      <c r="O74" s="301"/>
      <c r="P74" s="301"/>
      <c r="Q74" s="301"/>
      <c r="R74" s="301"/>
      <c r="S74" s="301"/>
      <c r="T74" s="301"/>
      <c r="U74" s="301">
        <f t="shared" si="80"/>
        <v>0</v>
      </c>
      <c r="V74" s="302" t="str">
        <f t="shared" si="57"/>
        <v/>
      </c>
      <c r="W74" s="303"/>
      <c r="X74" s="304"/>
      <c r="Y74" s="280">
        <f t="shared" si="76"/>
        <v>1</v>
      </c>
      <c r="Z74" s="280"/>
      <c r="AA74" s="280"/>
      <c r="AB74" s="280">
        <v>1</v>
      </c>
      <c r="AC74" s="280"/>
      <c r="AD74" s="280"/>
      <c r="AE74" s="280"/>
      <c r="AF74" s="280">
        <f t="shared" si="70"/>
        <v>0</v>
      </c>
      <c r="AG74" s="305">
        <f t="shared" si="71"/>
        <v>0</v>
      </c>
      <c r="AH74" s="298"/>
      <c r="AI74" s="304"/>
      <c r="AJ74" s="280">
        <f t="shared" si="72"/>
        <v>0</v>
      </c>
      <c r="AK74" s="280"/>
      <c r="AL74" s="280"/>
      <c r="AM74" s="280"/>
      <c r="AN74" s="280"/>
      <c r="AO74" s="280"/>
      <c r="AP74" s="280"/>
      <c r="AQ74" s="280">
        <f t="shared" si="73"/>
        <v>0</v>
      </c>
      <c r="AR74" s="305" t="str">
        <f t="shared" si="74"/>
        <v/>
      </c>
      <c r="AS74" s="298"/>
      <c r="AT74" s="304"/>
      <c r="AU74" s="280">
        <f t="shared" si="75"/>
        <v>1</v>
      </c>
      <c r="AV74" s="280">
        <v>1</v>
      </c>
      <c r="AW74" s="280"/>
      <c r="AX74" s="280"/>
      <c r="AY74" s="280"/>
      <c r="AZ74" s="280"/>
      <c r="BA74" s="280"/>
      <c r="BB74" s="280">
        <f t="shared" si="58"/>
        <v>0</v>
      </c>
      <c r="BC74" s="305">
        <f t="shared" si="77"/>
        <v>0</v>
      </c>
      <c r="BD74" s="280"/>
      <c r="BE74" s="304"/>
      <c r="BF74" s="280">
        <f t="shared" si="78"/>
        <v>2</v>
      </c>
      <c r="BG74" s="280">
        <f t="shared" si="79"/>
        <v>0</v>
      </c>
      <c r="BH74" s="306">
        <f t="shared" si="60"/>
        <v>0</v>
      </c>
      <c r="BI74" s="307"/>
      <c r="BJ74" s="91"/>
      <c r="BM74" s="206"/>
      <c r="BN74" s="204"/>
      <c r="BO74" s="205"/>
      <c r="BP74" s="207"/>
      <c r="BQ74" s="204"/>
      <c r="BR74" s="205"/>
      <c r="BS74" s="207"/>
      <c r="BT74" s="204"/>
      <c r="BU74" s="205"/>
      <c r="BV74" s="208"/>
      <c r="BW74" s="204"/>
      <c r="BX74" s="209"/>
      <c r="BY74" s="210"/>
      <c r="BZ74" s="211"/>
    </row>
    <row r="75" spans="1:78" s="92" customFormat="1" ht="85.5" customHeight="1" x14ac:dyDescent="0.25">
      <c r="A75" s="80"/>
      <c r="B75" s="81"/>
      <c r="C75" s="312" t="s">
        <v>284</v>
      </c>
      <c r="D75" s="313"/>
      <c r="E75" s="313">
        <v>10</v>
      </c>
      <c r="F75" s="336" t="s">
        <v>335</v>
      </c>
      <c r="G75" s="280" t="s">
        <v>336</v>
      </c>
      <c r="H75" s="310" t="s">
        <v>337</v>
      </c>
      <c r="I75" s="280" t="s">
        <v>203</v>
      </c>
      <c r="J75" s="280" t="s">
        <v>210</v>
      </c>
      <c r="K75" s="280" t="s">
        <v>274</v>
      </c>
      <c r="L75" s="335">
        <v>44256</v>
      </c>
      <c r="M75" s="300">
        <v>44530</v>
      </c>
      <c r="N75" s="280">
        <f t="shared" ref="N75" si="81">SUM(O75,Q75,S75)</f>
        <v>1</v>
      </c>
      <c r="O75" s="301"/>
      <c r="P75" s="301"/>
      <c r="Q75" s="301"/>
      <c r="R75" s="301"/>
      <c r="S75" s="301">
        <v>1</v>
      </c>
      <c r="T75" s="301">
        <v>1</v>
      </c>
      <c r="U75" s="301">
        <f t="shared" si="80"/>
        <v>1</v>
      </c>
      <c r="V75" s="302">
        <f t="shared" si="57"/>
        <v>1</v>
      </c>
      <c r="W75" s="303" t="s">
        <v>455</v>
      </c>
      <c r="X75" s="304" t="s">
        <v>468</v>
      </c>
      <c r="Y75" s="280">
        <f t="shared" ref="Y75" si="82">SUM(Z75,AB75,AD75)</f>
        <v>3</v>
      </c>
      <c r="Z75" s="280">
        <v>1</v>
      </c>
      <c r="AA75" s="280"/>
      <c r="AB75" s="280">
        <v>1</v>
      </c>
      <c r="AC75" s="280"/>
      <c r="AD75" s="280">
        <v>1</v>
      </c>
      <c r="AE75" s="280"/>
      <c r="AF75" s="280">
        <f t="shared" ref="AF75" si="83">SUM(AA75,AC75,AE75)</f>
        <v>0</v>
      </c>
      <c r="AG75" s="305">
        <f t="shared" ref="AG75" si="84">IFERROR(AF75/Y75,"")</f>
        <v>0</v>
      </c>
      <c r="AH75" s="298"/>
      <c r="AI75" s="304"/>
      <c r="AJ75" s="280">
        <f t="shared" ref="AJ75" si="85">SUM(AK75,AM75,AO75)</f>
        <v>2</v>
      </c>
      <c r="AK75" s="280">
        <v>1</v>
      </c>
      <c r="AL75" s="280"/>
      <c r="AM75" s="280"/>
      <c r="AN75" s="280"/>
      <c r="AO75" s="280">
        <v>1</v>
      </c>
      <c r="AP75" s="280"/>
      <c r="AQ75" s="280">
        <f t="shared" ref="AQ75" si="86">SUM(AL75,AN75,AP75)</f>
        <v>0</v>
      </c>
      <c r="AR75" s="305">
        <f t="shared" ref="AR75" si="87">IFERROR(AQ75/AJ75,"")</f>
        <v>0</v>
      </c>
      <c r="AS75" s="298"/>
      <c r="AT75" s="304"/>
      <c r="AU75" s="280">
        <f t="shared" ref="AU75" si="88">SUM(AV75,AX75,AZ75)</f>
        <v>1</v>
      </c>
      <c r="AV75" s="280"/>
      <c r="AW75" s="280"/>
      <c r="AX75" s="280">
        <v>1</v>
      </c>
      <c r="AY75" s="280"/>
      <c r="AZ75" s="280"/>
      <c r="BA75" s="280"/>
      <c r="BB75" s="280">
        <f t="shared" si="58"/>
        <v>0</v>
      </c>
      <c r="BC75" s="305">
        <f t="shared" si="77"/>
        <v>0</v>
      </c>
      <c r="BD75" s="280"/>
      <c r="BE75" s="304"/>
      <c r="BF75" s="280">
        <f t="shared" si="78"/>
        <v>7</v>
      </c>
      <c r="BG75" s="280">
        <f t="shared" si="79"/>
        <v>1</v>
      </c>
      <c r="BH75" s="306">
        <f t="shared" si="60"/>
        <v>0.14285714285714285</v>
      </c>
      <c r="BI75" s="307"/>
      <c r="BJ75" s="91"/>
      <c r="BM75" s="206"/>
      <c r="BN75" s="204"/>
      <c r="BO75" s="205"/>
      <c r="BP75" s="207"/>
      <c r="BQ75" s="204"/>
      <c r="BR75" s="205"/>
      <c r="BS75" s="207"/>
      <c r="BT75" s="204"/>
      <c r="BU75" s="205"/>
      <c r="BV75" s="208"/>
      <c r="BW75" s="204"/>
      <c r="BX75" s="209"/>
      <c r="BY75" s="210"/>
      <c r="BZ75" s="211"/>
    </row>
    <row r="76" spans="1:78" s="92" customFormat="1" ht="25.5" x14ac:dyDescent="0.25">
      <c r="A76" s="80"/>
      <c r="B76" s="81"/>
      <c r="C76" s="312" t="s">
        <v>284</v>
      </c>
      <c r="D76" s="313"/>
      <c r="E76" s="313">
        <v>11</v>
      </c>
      <c r="F76" s="334" t="s">
        <v>338</v>
      </c>
      <c r="G76" s="280" t="s">
        <v>339</v>
      </c>
      <c r="H76" s="299" t="s">
        <v>327</v>
      </c>
      <c r="I76" s="280" t="s">
        <v>203</v>
      </c>
      <c r="J76" s="280" t="s">
        <v>210</v>
      </c>
      <c r="K76" s="280" t="s">
        <v>274</v>
      </c>
      <c r="L76" s="300">
        <v>44317</v>
      </c>
      <c r="M76" s="300">
        <v>44530</v>
      </c>
      <c r="N76" s="280">
        <f t="shared" si="69"/>
        <v>0</v>
      </c>
      <c r="O76" s="301"/>
      <c r="P76" s="301"/>
      <c r="Q76" s="301"/>
      <c r="R76" s="301"/>
      <c r="S76" s="301"/>
      <c r="T76" s="301"/>
      <c r="U76" s="301">
        <f t="shared" si="80"/>
        <v>0</v>
      </c>
      <c r="V76" s="302" t="str">
        <f t="shared" si="57"/>
        <v/>
      </c>
      <c r="W76" s="303"/>
      <c r="X76" s="304"/>
      <c r="Y76" s="280">
        <f t="shared" si="76"/>
        <v>1</v>
      </c>
      <c r="Z76" s="280"/>
      <c r="AA76" s="280"/>
      <c r="AB76" s="280"/>
      <c r="AC76" s="280"/>
      <c r="AD76" s="280">
        <v>1</v>
      </c>
      <c r="AE76" s="280"/>
      <c r="AF76" s="280">
        <f t="shared" si="70"/>
        <v>0</v>
      </c>
      <c r="AG76" s="305">
        <f t="shared" si="71"/>
        <v>0</v>
      </c>
      <c r="AH76" s="298"/>
      <c r="AI76" s="304"/>
      <c r="AJ76" s="280">
        <f t="shared" si="72"/>
        <v>1</v>
      </c>
      <c r="AK76" s="280"/>
      <c r="AL76" s="280"/>
      <c r="AM76" s="280"/>
      <c r="AN76" s="280"/>
      <c r="AO76" s="280">
        <v>1</v>
      </c>
      <c r="AP76" s="280"/>
      <c r="AQ76" s="280">
        <f t="shared" si="73"/>
        <v>0</v>
      </c>
      <c r="AR76" s="305">
        <f t="shared" si="74"/>
        <v>0</v>
      </c>
      <c r="AS76" s="298"/>
      <c r="AT76" s="304"/>
      <c r="AU76" s="280">
        <f t="shared" si="75"/>
        <v>0</v>
      </c>
      <c r="AV76" s="280"/>
      <c r="AW76" s="280"/>
      <c r="AX76" s="280"/>
      <c r="AY76" s="280"/>
      <c r="AZ76" s="280"/>
      <c r="BA76" s="280"/>
      <c r="BB76" s="280">
        <f t="shared" si="58"/>
        <v>0</v>
      </c>
      <c r="BC76" s="305" t="str">
        <f t="shared" si="77"/>
        <v/>
      </c>
      <c r="BD76" s="280"/>
      <c r="BE76" s="304"/>
      <c r="BF76" s="280">
        <f t="shared" si="78"/>
        <v>2</v>
      </c>
      <c r="BG76" s="280">
        <f t="shared" si="79"/>
        <v>0</v>
      </c>
      <c r="BH76" s="306">
        <f t="shared" si="60"/>
        <v>0</v>
      </c>
      <c r="BI76" s="307"/>
      <c r="BJ76" s="91"/>
      <c r="BM76" s="206"/>
      <c r="BN76" s="204"/>
      <c r="BO76" s="205"/>
      <c r="BP76" s="207"/>
      <c r="BQ76" s="204"/>
      <c r="BR76" s="205"/>
      <c r="BS76" s="207"/>
      <c r="BT76" s="204"/>
      <c r="BU76" s="205"/>
      <c r="BV76" s="208"/>
      <c r="BW76" s="204"/>
      <c r="BX76" s="209"/>
      <c r="BY76" s="210"/>
      <c r="BZ76" s="211"/>
    </row>
    <row r="77" spans="1:78" s="92" customFormat="1" ht="38.25" x14ac:dyDescent="0.25">
      <c r="A77" s="80"/>
      <c r="B77" s="81"/>
      <c r="C77" s="312" t="s">
        <v>284</v>
      </c>
      <c r="D77" s="313"/>
      <c r="E77" s="313">
        <v>12</v>
      </c>
      <c r="F77" s="334" t="s">
        <v>340</v>
      </c>
      <c r="G77" s="280" t="s">
        <v>341</v>
      </c>
      <c r="H77" s="299" t="s">
        <v>342</v>
      </c>
      <c r="I77" s="280" t="s">
        <v>203</v>
      </c>
      <c r="J77" s="280" t="s">
        <v>210</v>
      </c>
      <c r="K77" s="280" t="s">
        <v>274</v>
      </c>
      <c r="L77" s="300">
        <v>44348</v>
      </c>
      <c r="M77" s="300">
        <v>44530</v>
      </c>
      <c r="N77" s="280">
        <f t="shared" si="69"/>
        <v>0</v>
      </c>
      <c r="O77" s="301"/>
      <c r="P77" s="301"/>
      <c r="Q77" s="301"/>
      <c r="R77" s="301"/>
      <c r="S77" s="301"/>
      <c r="T77" s="301"/>
      <c r="U77" s="301">
        <f t="shared" si="80"/>
        <v>0</v>
      </c>
      <c r="V77" s="302" t="str">
        <f t="shared" si="57"/>
        <v/>
      </c>
      <c r="W77" s="303"/>
      <c r="X77" s="304"/>
      <c r="Y77" s="280">
        <f t="shared" si="76"/>
        <v>0</v>
      </c>
      <c r="Z77" s="280"/>
      <c r="AA77" s="280"/>
      <c r="AB77" s="280"/>
      <c r="AC77" s="280"/>
      <c r="AD77" s="280"/>
      <c r="AE77" s="280"/>
      <c r="AF77" s="280">
        <f t="shared" si="70"/>
        <v>0</v>
      </c>
      <c r="AG77" s="305" t="str">
        <f t="shared" si="71"/>
        <v/>
      </c>
      <c r="AH77" s="298"/>
      <c r="AI77" s="304"/>
      <c r="AJ77" s="280">
        <f t="shared" si="72"/>
        <v>1</v>
      </c>
      <c r="AK77" s="280">
        <v>1</v>
      </c>
      <c r="AL77" s="280"/>
      <c r="AM77" s="280"/>
      <c r="AN77" s="280"/>
      <c r="AO77" s="280"/>
      <c r="AP77" s="280"/>
      <c r="AQ77" s="280">
        <f t="shared" si="73"/>
        <v>0</v>
      </c>
      <c r="AR77" s="305">
        <f t="shared" si="74"/>
        <v>0</v>
      </c>
      <c r="AS77" s="298"/>
      <c r="AT77" s="304"/>
      <c r="AU77" s="280">
        <f t="shared" si="75"/>
        <v>1</v>
      </c>
      <c r="AV77" s="280"/>
      <c r="AW77" s="280"/>
      <c r="AX77" s="280">
        <v>1</v>
      </c>
      <c r="AY77" s="280"/>
      <c r="AZ77" s="280"/>
      <c r="BA77" s="280"/>
      <c r="BB77" s="280">
        <f t="shared" si="58"/>
        <v>0</v>
      </c>
      <c r="BC77" s="305">
        <f t="shared" si="77"/>
        <v>0</v>
      </c>
      <c r="BD77" s="280"/>
      <c r="BE77" s="304"/>
      <c r="BF77" s="280">
        <f t="shared" si="78"/>
        <v>2</v>
      </c>
      <c r="BG77" s="280">
        <f t="shared" si="79"/>
        <v>0</v>
      </c>
      <c r="BH77" s="306">
        <f t="shared" si="60"/>
        <v>0</v>
      </c>
      <c r="BI77" s="307"/>
      <c r="BJ77" s="91"/>
      <c r="BM77" s="206"/>
      <c r="BN77" s="204"/>
      <c r="BO77" s="205"/>
      <c r="BP77" s="207"/>
      <c r="BQ77" s="204"/>
      <c r="BR77" s="205"/>
      <c r="BS77" s="207"/>
      <c r="BT77" s="204"/>
      <c r="BU77" s="205"/>
      <c r="BV77" s="208"/>
      <c r="BW77" s="204"/>
      <c r="BX77" s="209"/>
      <c r="BY77" s="210"/>
      <c r="BZ77" s="211"/>
    </row>
    <row r="78" spans="1:78" s="92" customFormat="1" ht="72.75" customHeight="1" x14ac:dyDescent="0.25">
      <c r="A78" s="80"/>
      <c r="B78" s="81"/>
      <c r="C78" s="312" t="s">
        <v>284</v>
      </c>
      <c r="D78" s="313"/>
      <c r="E78" s="313">
        <v>13</v>
      </c>
      <c r="F78" s="334" t="s">
        <v>343</v>
      </c>
      <c r="G78" s="280" t="s">
        <v>344</v>
      </c>
      <c r="H78" s="299" t="s">
        <v>345</v>
      </c>
      <c r="I78" s="280" t="s">
        <v>203</v>
      </c>
      <c r="J78" s="280" t="s">
        <v>210</v>
      </c>
      <c r="K78" s="280" t="s">
        <v>274</v>
      </c>
      <c r="L78" s="300">
        <v>44287</v>
      </c>
      <c r="M78" s="300">
        <v>44530</v>
      </c>
      <c r="N78" s="280">
        <f t="shared" si="69"/>
        <v>1</v>
      </c>
      <c r="O78" s="301"/>
      <c r="P78" s="301"/>
      <c r="Q78" s="301"/>
      <c r="R78" s="301"/>
      <c r="S78" s="301">
        <v>1</v>
      </c>
      <c r="T78" s="301">
        <v>1</v>
      </c>
      <c r="U78" s="301">
        <f t="shared" si="80"/>
        <v>1</v>
      </c>
      <c r="V78" s="302">
        <f t="shared" si="57"/>
        <v>1</v>
      </c>
      <c r="W78" s="303" t="s">
        <v>456</v>
      </c>
      <c r="X78" s="304" t="s">
        <v>468</v>
      </c>
      <c r="Y78" s="280">
        <f t="shared" si="76"/>
        <v>0</v>
      </c>
      <c r="Z78" s="280"/>
      <c r="AA78" s="280"/>
      <c r="AB78" s="280"/>
      <c r="AC78" s="280"/>
      <c r="AD78" s="280"/>
      <c r="AE78" s="280"/>
      <c r="AF78" s="280">
        <f t="shared" si="70"/>
        <v>0</v>
      </c>
      <c r="AG78" s="305" t="str">
        <f t="shared" si="71"/>
        <v/>
      </c>
      <c r="AH78" s="298"/>
      <c r="AI78" s="304"/>
      <c r="AJ78" s="280">
        <f t="shared" si="72"/>
        <v>0</v>
      </c>
      <c r="AK78" s="280"/>
      <c r="AL78" s="280"/>
      <c r="AM78" s="280"/>
      <c r="AN78" s="280"/>
      <c r="AO78" s="280"/>
      <c r="AP78" s="280"/>
      <c r="AQ78" s="280">
        <f t="shared" si="73"/>
        <v>0</v>
      </c>
      <c r="AR78" s="305" t="str">
        <f t="shared" si="74"/>
        <v/>
      </c>
      <c r="AS78" s="298"/>
      <c r="AT78" s="304"/>
      <c r="AU78" s="280">
        <f t="shared" si="75"/>
        <v>1</v>
      </c>
      <c r="AV78" s="280"/>
      <c r="AW78" s="280"/>
      <c r="AX78" s="280">
        <v>1</v>
      </c>
      <c r="AY78" s="280"/>
      <c r="AZ78" s="280"/>
      <c r="BA78" s="280"/>
      <c r="BB78" s="280">
        <f t="shared" si="58"/>
        <v>0</v>
      </c>
      <c r="BC78" s="305">
        <f t="shared" si="77"/>
        <v>0</v>
      </c>
      <c r="BD78" s="280"/>
      <c r="BE78" s="304"/>
      <c r="BF78" s="280">
        <f t="shared" si="78"/>
        <v>2</v>
      </c>
      <c r="BG78" s="280">
        <f t="shared" si="79"/>
        <v>1</v>
      </c>
      <c r="BH78" s="306">
        <f t="shared" si="60"/>
        <v>0.5</v>
      </c>
      <c r="BI78" s="307"/>
      <c r="BJ78" s="91"/>
      <c r="BM78" s="206"/>
      <c r="BN78" s="204"/>
      <c r="BO78" s="205"/>
      <c r="BP78" s="207"/>
      <c r="BQ78" s="204"/>
      <c r="BR78" s="205"/>
      <c r="BS78" s="207"/>
      <c r="BT78" s="204"/>
      <c r="BU78" s="205"/>
      <c r="BV78" s="208"/>
      <c r="BW78" s="204"/>
      <c r="BX78" s="209"/>
      <c r="BY78" s="210"/>
      <c r="BZ78" s="211"/>
    </row>
    <row r="79" spans="1:78" ht="33" customHeight="1" thickBot="1" x14ac:dyDescent="0.3">
      <c r="A79" s="37"/>
      <c r="B79" s="70"/>
      <c r="C79" s="314"/>
      <c r="D79" s="315"/>
      <c r="E79" s="315"/>
      <c r="F79" s="316" t="s">
        <v>167</v>
      </c>
      <c r="G79" s="317"/>
      <c r="H79" s="318"/>
      <c r="I79" s="317"/>
      <c r="J79" s="317"/>
      <c r="K79" s="317"/>
      <c r="L79" s="319"/>
      <c r="M79" s="319"/>
      <c r="N79" s="317"/>
      <c r="O79" s="317"/>
      <c r="P79" s="317"/>
      <c r="Q79" s="317"/>
      <c r="R79" s="317"/>
      <c r="S79" s="317"/>
      <c r="T79" s="317"/>
      <c r="U79" s="317"/>
      <c r="V79" s="324" t="str">
        <f t="shared" ref="V79" si="89">IFERROR(U79/N79,"")</f>
        <v/>
      </c>
      <c r="W79" s="325"/>
      <c r="X79" s="323"/>
      <c r="Y79" s="317"/>
      <c r="Z79" s="317"/>
      <c r="AA79" s="317"/>
      <c r="AB79" s="317"/>
      <c r="AC79" s="317"/>
      <c r="AD79" s="317"/>
      <c r="AE79" s="317"/>
      <c r="AF79" s="317"/>
      <c r="AG79" s="324" t="str">
        <f t="shared" ref="AG79" si="90">IFERROR(AF79/Y79,"")</f>
        <v/>
      </c>
      <c r="AH79" s="325"/>
      <c r="AI79" s="323"/>
      <c r="AJ79" s="317"/>
      <c r="AK79" s="317"/>
      <c r="AL79" s="317"/>
      <c r="AM79" s="317"/>
      <c r="AN79" s="317"/>
      <c r="AO79" s="317"/>
      <c r="AP79" s="317"/>
      <c r="AQ79" s="317"/>
      <c r="AR79" s="324" t="str">
        <f t="shared" ref="AR79" si="91">IFERROR(AQ79/AJ79,"")</f>
        <v/>
      </c>
      <c r="AS79" s="326"/>
      <c r="AT79" s="323"/>
      <c r="AU79" s="317"/>
      <c r="AV79" s="317"/>
      <c r="AW79" s="317"/>
      <c r="AX79" s="317"/>
      <c r="AY79" s="317"/>
      <c r="AZ79" s="317"/>
      <c r="BA79" s="317"/>
      <c r="BB79" s="317"/>
      <c r="BC79" s="324" t="str">
        <f t="shared" ref="BC79" si="92">IFERROR(BB79/AU79,"")</f>
        <v/>
      </c>
      <c r="BD79" s="317"/>
      <c r="BE79" s="323"/>
      <c r="BF79" s="327">
        <f t="shared" ref="BF79" si="93">+SUM(N79,Y79,AJ79,AU79)</f>
        <v>0</v>
      </c>
      <c r="BG79" s="327">
        <f t="shared" ref="BG79" si="94">+SUM(U79,AF79,AQ79,BB79)</f>
        <v>0</v>
      </c>
      <c r="BH79" s="328" t="str">
        <f t="shared" ref="BH79" si="95">IFERROR(BG79/BF79,"")</f>
        <v/>
      </c>
      <c r="BI79" s="329"/>
      <c r="BJ79" s="44"/>
      <c r="BM79" s="62"/>
      <c r="BN79" s="38" t="str">
        <f t="shared" si="61"/>
        <v/>
      </c>
      <c r="BO79" s="39"/>
      <c r="BP79" s="40" t="str">
        <f t="shared" si="62"/>
        <v/>
      </c>
      <c r="BQ79" s="38" t="str">
        <f t="shared" si="63"/>
        <v/>
      </c>
      <c r="BR79" s="39" t="str">
        <f t="shared" si="64"/>
        <v/>
      </c>
      <c r="BS79" s="40"/>
      <c r="BT79" s="38" t="str">
        <f t="shared" si="65"/>
        <v/>
      </c>
      <c r="BU79" s="39"/>
      <c r="BV79" s="41" t="str">
        <f t="shared" si="66"/>
        <v/>
      </c>
      <c r="BW79" s="38" t="str">
        <f t="shared" si="67"/>
        <v/>
      </c>
      <c r="BX79" s="42"/>
      <c r="BY79" s="43"/>
      <c r="BZ79" s="63" t="str">
        <f t="shared" ref="BZ79" si="96">IFERROR(BY79/BF79,"")</f>
        <v/>
      </c>
    </row>
    <row r="80" spans="1:78" ht="16.5" thickBot="1" x14ac:dyDescent="0.3">
      <c r="A80" s="14"/>
      <c r="B80" s="70"/>
      <c r="C80" s="119"/>
      <c r="D80" s="119"/>
      <c r="E80" s="119"/>
      <c r="F80" s="119"/>
      <c r="G80" s="119"/>
      <c r="H80" s="130"/>
      <c r="I80" s="119"/>
      <c r="J80" s="119"/>
      <c r="K80" s="119"/>
      <c r="L80" s="119"/>
      <c r="M80" s="119"/>
      <c r="N80" s="119"/>
      <c r="O80" s="119"/>
      <c r="P80" s="119"/>
      <c r="Q80" s="119"/>
      <c r="R80" s="119"/>
      <c r="S80" s="119"/>
      <c r="T80" s="119"/>
      <c r="U80" s="131"/>
      <c r="V80" s="131"/>
      <c r="W80" s="119"/>
      <c r="X80" s="119"/>
      <c r="Y80" s="119"/>
      <c r="Z80" s="132"/>
      <c r="AA80" s="132"/>
      <c r="AB80" s="132"/>
      <c r="AC80" s="132"/>
      <c r="AD80" s="132"/>
      <c r="AE80" s="132"/>
      <c r="AF80" s="131"/>
      <c r="AG80" s="131"/>
      <c r="AH80" s="133"/>
      <c r="AI80" s="119"/>
      <c r="AJ80" s="133"/>
      <c r="AK80" s="134"/>
      <c r="AL80" s="134"/>
      <c r="AM80" s="134"/>
      <c r="AN80" s="134"/>
      <c r="AO80" s="134"/>
      <c r="AP80" s="134"/>
      <c r="AQ80" s="131"/>
      <c r="AR80" s="131"/>
      <c r="AS80" s="133"/>
      <c r="AT80" s="119"/>
      <c r="AU80" s="133"/>
      <c r="AV80" s="134"/>
      <c r="AW80" s="134"/>
      <c r="AX80" s="134"/>
      <c r="AY80" s="134"/>
      <c r="AZ80" s="134"/>
      <c r="BA80" s="134"/>
      <c r="BB80" s="131"/>
      <c r="BC80" s="131"/>
      <c r="BD80" s="133"/>
      <c r="BE80" s="119"/>
      <c r="BF80" s="133"/>
      <c r="BG80" s="133"/>
      <c r="BH80" s="133"/>
      <c r="BI80" s="135"/>
      <c r="BJ80" s="15"/>
      <c r="BM80" s="46"/>
      <c r="BN80" s="46"/>
      <c r="BO80" s="46"/>
      <c r="BP80" s="46"/>
      <c r="BQ80" s="46"/>
      <c r="BR80" s="46"/>
      <c r="BS80" s="46"/>
      <c r="BT80" s="46"/>
      <c r="BU80" s="46"/>
      <c r="BV80" s="46"/>
      <c r="BW80" s="46"/>
      <c r="BX80" s="46"/>
      <c r="BY80" s="46"/>
      <c r="BZ80" s="46"/>
    </row>
    <row r="81" spans="1:78" s="172" customFormat="1" ht="12.75" customHeight="1" x14ac:dyDescent="0.2">
      <c r="A81" s="10"/>
      <c r="B81" s="171"/>
      <c r="C81" s="449" t="s">
        <v>230</v>
      </c>
      <c r="D81" s="450"/>
      <c r="E81" s="450"/>
      <c r="F81" s="450"/>
      <c r="G81" s="428" t="s">
        <v>231</v>
      </c>
      <c r="H81" s="429"/>
      <c r="I81" s="429"/>
      <c r="J81" s="429"/>
      <c r="K81" s="429"/>
      <c r="L81" s="429"/>
      <c r="M81" s="430"/>
      <c r="N81" s="477" t="s">
        <v>100</v>
      </c>
      <c r="O81" s="478"/>
      <c r="P81" s="478"/>
      <c r="Q81" s="478"/>
      <c r="R81" s="478"/>
      <c r="S81" s="478"/>
      <c r="T81" s="478"/>
      <c r="U81" s="478"/>
      <c r="V81" s="478"/>
      <c r="W81" s="478"/>
      <c r="X81" s="479"/>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2"/>
      <c r="BH81" s="12"/>
      <c r="BI81" s="13"/>
      <c r="BJ81" s="11"/>
      <c r="BM81" s="171"/>
      <c r="BN81" s="171"/>
      <c r="BO81" s="171"/>
      <c r="BP81" s="171"/>
      <c r="BQ81" s="171"/>
      <c r="BR81" s="171"/>
      <c r="BS81" s="171"/>
      <c r="BT81" s="171"/>
      <c r="BU81" s="171"/>
      <c r="BV81" s="171"/>
      <c r="BW81" s="171"/>
      <c r="BX81" s="171"/>
      <c r="BY81" s="171"/>
      <c r="BZ81" s="12"/>
    </row>
    <row r="82" spans="1:78" ht="36.75" customHeight="1" thickBot="1" x14ac:dyDescent="0.3">
      <c r="A82" s="24"/>
      <c r="B82" s="70"/>
      <c r="C82" s="433" t="s">
        <v>87</v>
      </c>
      <c r="D82" s="434"/>
      <c r="E82" s="434"/>
      <c r="F82" s="434"/>
      <c r="G82" s="402" t="str">
        <f>+VLOOKUP(G81,LISTAS!$H$3:$I$10,2,FALSE)</f>
        <v>&lt;Por favor seleccione los objetivos estratégicos asociados al proceso</v>
      </c>
      <c r="H82" s="403"/>
      <c r="I82" s="403"/>
      <c r="J82" s="403"/>
      <c r="K82" s="403"/>
      <c r="L82" s="403"/>
      <c r="M82" s="404"/>
      <c r="N82" s="480" t="s">
        <v>93</v>
      </c>
      <c r="O82" s="454"/>
      <c r="P82" s="454"/>
      <c r="Q82" s="454"/>
      <c r="R82" s="454"/>
      <c r="S82" s="454" t="s">
        <v>94</v>
      </c>
      <c r="T82" s="454"/>
      <c r="U82" s="454"/>
      <c r="V82" s="454"/>
      <c r="W82" s="196" t="s">
        <v>95</v>
      </c>
      <c r="X82" s="175" t="s">
        <v>96</v>
      </c>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24"/>
      <c r="BI82" s="24"/>
      <c r="BM82" s="64">
        <f>SUM(BM86:BM106)</f>
        <v>0</v>
      </c>
      <c r="BN82" s="64"/>
      <c r="BO82" s="64"/>
      <c r="BP82" s="64">
        <f>SUM(BP86:BP106)</f>
        <v>0</v>
      </c>
      <c r="BQ82" s="64"/>
      <c r="BR82" s="64"/>
      <c r="BS82" s="64">
        <f>SUM(BS86:BS106)</f>
        <v>0</v>
      </c>
      <c r="BT82" s="64"/>
      <c r="BU82" s="64"/>
      <c r="BV82" s="64">
        <f>SUM(BV86:BV106)</f>
        <v>0</v>
      </c>
      <c r="BW82" s="64"/>
      <c r="BX82" s="64"/>
      <c r="BY82" s="64">
        <f>SUM(BY86:BY106)</f>
        <v>0</v>
      </c>
      <c r="BZ82" s="64"/>
    </row>
    <row r="83" spans="1:78" ht="24" customHeight="1" thickBot="1" x14ac:dyDescent="0.3">
      <c r="A83" s="24"/>
      <c r="B83" s="70" t="str">
        <f>+VLOOKUP($G$10,LISTAS!$B$47:$D$65,2,FALSE)</f>
        <v>OBJ_6</v>
      </c>
      <c r="C83" s="433" t="s">
        <v>168</v>
      </c>
      <c r="D83" s="434"/>
      <c r="E83" s="434"/>
      <c r="F83" s="434"/>
      <c r="G83" s="447"/>
      <c r="H83" s="447"/>
      <c r="I83" s="447"/>
      <c r="J83" s="447"/>
      <c r="K83" s="447"/>
      <c r="L83" s="447"/>
      <c r="M83" s="448"/>
      <c r="N83" s="455">
        <v>3837341310</v>
      </c>
      <c r="O83" s="456"/>
      <c r="P83" s="456"/>
      <c r="Q83" s="456"/>
      <c r="R83" s="456"/>
      <c r="S83" s="456" t="s">
        <v>290</v>
      </c>
      <c r="T83" s="456"/>
      <c r="U83" s="456"/>
      <c r="V83" s="456"/>
      <c r="W83" s="456" t="s">
        <v>291</v>
      </c>
      <c r="X83" s="459" t="s">
        <v>292</v>
      </c>
      <c r="Y83" s="26"/>
      <c r="Z83" s="26"/>
      <c r="AA83" s="26"/>
      <c r="AB83" s="26"/>
      <c r="AC83" s="26"/>
      <c r="AD83" s="26"/>
      <c r="AE83" s="26"/>
      <c r="AF83" s="14"/>
      <c r="AG83" s="26"/>
      <c r="AH83" s="26"/>
      <c r="AI83" s="26"/>
      <c r="AJ83" s="26"/>
      <c r="AK83" s="26"/>
      <c r="AL83" s="26"/>
      <c r="AM83" s="26"/>
      <c r="AN83" s="26"/>
      <c r="AO83" s="26"/>
      <c r="AP83" s="26"/>
      <c r="AQ83" s="14"/>
      <c r="AR83" s="26"/>
      <c r="AS83" s="26"/>
      <c r="AT83" s="26"/>
      <c r="AU83" s="26"/>
      <c r="AV83" s="26"/>
      <c r="AW83" s="26"/>
      <c r="AX83" s="26"/>
      <c r="AY83" s="26"/>
      <c r="AZ83" s="26"/>
      <c r="BA83" s="26"/>
      <c r="BB83" s="14"/>
      <c r="BC83" s="26"/>
      <c r="BD83" s="26"/>
      <c r="BE83" s="26"/>
      <c r="BF83" s="26"/>
      <c r="BG83" s="26"/>
      <c r="BH83" s="26"/>
      <c r="BI83" s="26"/>
      <c r="BJ83" s="25"/>
      <c r="BM83" s="408" t="s">
        <v>108</v>
      </c>
      <c r="BN83" s="409"/>
      <c r="BO83" s="409"/>
      <c r="BP83" s="409"/>
      <c r="BQ83" s="409"/>
      <c r="BR83" s="409"/>
      <c r="BS83" s="409"/>
      <c r="BT83" s="409"/>
      <c r="BU83" s="409"/>
      <c r="BV83" s="409"/>
      <c r="BW83" s="409"/>
      <c r="BX83" s="409"/>
      <c r="BY83" s="409"/>
      <c r="BZ83" s="410"/>
    </row>
    <row r="84" spans="1:78" ht="24" customHeight="1" thickBot="1" x14ac:dyDescent="0.3">
      <c r="A84" s="24"/>
      <c r="B84" s="70" t="str">
        <f>+VLOOKUP($G$11,LISTAS!$B$112:$D$132,2,FALSE)</f>
        <v>PROD_OBJ_6</v>
      </c>
      <c r="C84" s="436" t="s">
        <v>166</v>
      </c>
      <c r="D84" s="437"/>
      <c r="E84" s="437"/>
      <c r="F84" s="438"/>
      <c r="G84" s="439"/>
      <c r="H84" s="440"/>
      <c r="I84" s="440"/>
      <c r="J84" s="440"/>
      <c r="K84" s="440"/>
      <c r="L84" s="440"/>
      <c r="M84" s="441"/>
      <c r="N84" s="457"/>
      <c r="O84" s="458"/>
      <c r="P84" s="458"/>
      <c r="Q84" s="458"/>
      <c r="R84" s="458"/>
      <c r="S84" s="458"/>
      <c r="T84" s="458"/>
      <c r="U84" s="458"/>
      <c r="V84" s="458"/>
      <c r="W84" s="458"/>
      <c r="X84" s="460"/>
      <c r="Y84" s="26"/>
      <c r="Z84" s="26"/>
      <c r="AA84" s="26"/>
      <c r="AB84" s="26"/>
      <c r="AC84" s="26"/>
      <c r="AD84" s="26"/>
      <c r="AE84" s="26"/>
      <c r="AF84" s="14"/>
      <c r="AG84" s="26"/>
      <c r="AH84" s="26"/>
      <c r="AI84" s="26"/>
      <c r="AJ84" s="26"/>
      <c r="AK84" s="26"/>
      <c r="AL84" s="26"/>
      <c r="AM84" s="26"/>
      <c r="AN84" s="26"/>
      <c r="AO84" s="26"/>
      <c r="AP84" s="26"/>
      <c r="AQ84" s="14"/>
      <c r="AR84" s="26"/>
      <c r="AS84" s="26"/>
      <c r="AT84" s="26"/>
      <c r="AU84" s="26"/>
      <c r="AV84" s="26"/>
      <c r="AW84" s="26"/>
      <c r="AX84" s="26"/>
      <c r="AY84" s="26"/>
      <c r="AZ84" s="26"/>
      <c r="BA84" s="26"/>
      <c r="BB84" s="14"/>
      <c r="BC84" s="26"/>
      <c r="BD84" s="26"/>
      <c r="BE84" s="26"/>
      <c r="BF84" s="26"/>
      <c r="BG84" s="26"/>
      <c r="BH84" s="26"/>
      <c r="BI84" s="26"/>
      <c r="BJ84" s="25"/>
      <c r="BM84" s="77"/>
      <c r="BN84" s="78"/>
      <c r="BO84" s="78"/>
      <c r="BP84" s="78"/>
      <c r="BQ84" s="78"/>
      <c r="BR84" s="78"/>
      <c r="BS84" s="78"/>
      <c r="BT84" s="78"/>
      <c r="BU84" s="78"/>
      <c r="BV84" s="78"/>
      <c r="BW84" s="78"/>
      <c r="BX84" s="78"/>
      <c r="BY84" s="78"/>
      <c r="BZ84" s="79"/>
    </row>
    <row r="85" spans="1:78" ht="23.25" customHeight="1" x14ac:dyDescent="0.25">
      <c r="A85" s="27"/>
      <c r="B85" s="70"/>
      <c r="C85" s="417" t="s">
        <v>173</v>
      </c>
      <c r="D85" s="419" t="s">
        <v>173</v>
      </c>
      <c r="E85" s="419" t="s">
        <v>32</v>
      </c>
      <c r="F85" s="419" t="s">
        <v>10</v>
      </c>
      <c r="G85" s="419" t="s">
        <v>106</v>
      </c>
      <c r="H85" s="419" t="s">
        <v>86</v>
      </c>
      <c r="I85" s="419" t="s">
        <v>89</v>
      </c>
      <c r="J85" s="419" t="s">
        <v>88</v>
      </c>
      <c r="K85" s="419" t="s">
        <v>174</v>
      </c>
      <c r="L85" s="385" t="s">
        <v>33</v>
      </c>
      <c r="M85" s="442"/>
      <c r="N85" s="136"/>
      <c r="O85" s="387" t="s">
        <v>14</v>
      </c>
      <c r="P85" s="463"/>
      <c r="Q85" s="387" t="s">
        <v>15</v>
      </c>
      <c r="R85" s="463"/>
      <c r="S85" s="423" t="s">
        <v>16</v>
      </c>
      <c r="T85" s="423"/>
      <c r="U85" s="137"/>
      <c r="V85" s="137"/>
      <c r="W85" s="164" t="s">
        <v>34</v>
      </c>
      <c r="X85" s="138"/>
      <c r="Y85" s="136"/>
      <c r="Z85" s="423" t="s">
        <v>22</v>
      </c>
      <c r="AA85" s="423"/>
      <c r="AB85" s="423" t="s">
        <v>23</v>
      </c>
      <c r="AC85" s="423"/>
      <c r="AD85" s="423" t="s">
        <v>24</v>
      </c>
      <c r="AE85" s="423"/>
      <c r="AF85" s="137"/>
      <c r="AG85" s="137"/>
      <c r="AH85" s="137" t="s">
        <v>35</v>
      </c>
      <c r="AI85" s="138"/>
      <c r="AJ85" s="136"/>
      <c r="AK85" s="424" t="s">
        <v>25</v>
      </c>
      <c r="AL85" s="424"/>
      <c r="AM85" s="424" t="s">
        <v>26</v>
      </c>
      <c r="AN85" s="424"/>
      <c r="AO85" s="424" t="s">
        <v>27</v>
      </c>
      <c r="AP85" s="424"/>
      <c r="AQ85" s="137"/>
      <c r="AR85" s="137"/>
      <c r="AS85" s="137" t="s">
        <v>36</v>
      </c>
      <c r="AT85" s="138"/>
      <c r="AU85" s="137"/>
      <c r="AV85" s="421" t="s">
        <v>28</v>
      </c>
      <c r="AW85" s="445"/>
      <c r="AX85" s="421" t="s">
        <v>29</v>
      </c>
      <c r="AY85" s="445"/>
      <c r="AZ85" s="421" t="s">
        <v>30</v>
      </c>
      <c r="BA85" s="422"/>
      <c r="BB85" s="137"/>
      <c r="BC85" s="137"/>
      <c r="BD85" s="137" t="s">
        <v>37</v>
      </c>
      <c r="BE85" s="138"/>
      <c r="BF85" s="136"/>
      <c r="BG85" s="137"/>
      <c r="BH85" s="137" t="s">
        <v>38</v>
      </c>
      <c r="BI85" s="397" t="s">
        <v>107</v>
      </c>
      <c r="BJ85" s="28"/>
      <c r="BM85" s="392" t="s">
        <v>34</v>
      </c>
      <c r="BN85" s="393"/>
      <c r="BO85" s="394"/>
      <c r="BP85" s="395" t="s">
        <v>35</v>
      </c>
      <c r="BQ85" s="393"/>
      <c r="BR85" s="394"/>
      <c r="BS85" s="395" t="s">
        <v>36</v>
      </c>
      <c r="BT85" s="393"/>
      <c r="BU85" s="394"/>
      <c r="BV85" s="395" t="s">
        <v>37</v>
      </c>
      <c r="BW85" s="393"/>
      <c r="BX85" s="394"/>
      <c r="BY85" s="395" t="s">
        <v>38</v>
      </c>
      <c r="BZ85" s="396"/>
    </row>
    <row r="86" spans="1:78" ht="115.5" thickBot="1" x14ac:dyDescent="0.3">
      <c r="A86" s="27"/>
      <c r="B86" s="70"/>
      <c r="C86" s="418"/>
      <c r="D86" s="420"/>
      <c r="E86" s="420"/>
      <c r="F86" s="420"/>
      <c r="G86" s="420"/>
      <c r="H86" s="420"/>
      <c r="I86" s="420"/>
      <c r="J86" s="420"/>
      <c r="K86" s="420"/>
      <c r="L86" s="249" t="s">
        <v>11</v>
      </c>
      <c r="M86" s="250" t="s">
        <v>12</v>
      </c>
      <c r="N86" s="251" t="s">
        <v>13</v>
      </c>
      <c r="O86" s="252" t="s">
        <v>171</v>
      </c>
      <c r="P86" s="252" t="s">
        <v>172</v>
      </c>
      <c r="Q86" s="252" t="s">
        <v>171</v>
      </c>
      <c r="R86" s="252" t="s">
        <v>172</v>
      </c>
      <c r="S86" s="253" t="s">
        <v>171</v>
      </c>
      <c r="T86" s="253" t="s">
        <v>172</v>
      </c>
      <c r="U86" s="252" t="s">
        <v>17</v>
      </c>
      <c r="V86" s="254" t="s">
        <v>199</v>
      </c>
      <c r="W86" s="252" t="s">
        <v>18</v>
      </c>
      <c r="X86" s="255" t="s">
        <v>85</v>
      </c>
      <c r="Y86" s="251" t="s">
        <v>13</v>
      </c>
      <c r="Z86" s="253" t="s">
        <v>171</v>
      </c>
      <c r="AA86" s="253" t="s">
        <v>172</v>
      </c>
      <c r="AB86" s="253" t="s">
        <v>171</v>
      </c>
      <c r="AC86" s="253" t="s">
        <v>172</v>
      </c>
      <c r="AD86" s="253" t="s">
        <v>171</v>
      </c>
      <c r="AE86" s="253" t="s">
        <v>172</v>
      </c>
      <c r="AF86" s="252" t="s">
        <v>17</v>
      </c>
      <c r="AG86" s="254" t="s">
        <v>199</v>
      </c>
      <c r="AH86" s="252" t="s">
        <v>18</v>
      </c>
      <c r="AI86" s="255" t="s">
        <v>85</v>
      </c>
      <c r="AJ86" s="251" t="s">
        <v>13</v>
      </c>
      <c r="AK86" s="253" t="s">
        <v>171</v>
      </c>
      <c r="AL86" s="253" t="s">
        <v>172</v>
      </c>
      <c r="AM86" s="253" t="s">
        <v>171</v>
      </c>
      <c r="AN86" s="253" t="s">
        <v>172</v>
      </c>
      <c r="AO86" s="253" t="s">
        <v>171</v>
      </c>
      <c r="AP86" s="253" t="s">
        <v>172</v>
      </c>
      <c r="AQ86" s="252" t="s">
        <v>17</v>
      </c>
      <c r="AR86" s="254" t="s">
        <v>199</v>
      </c>
      <c r="AS86" s="255" t="s">
        <v>85</v>
      </c>
      <c r="AT86" s="255" t="s">
        <v>85</v>
      </c>
      <c r="AU86" s="256" t="s">
        <v>13</v>
      </c>
      <c r="AV86" s="252" t="s">
        <v>171</v>
      </c>
      <c r="AW86" s="252" t="s">
        <v>172</v>
      </c>
      <c r="AX86" s="252" t="s">
        <v>171</v>
      </c>
      <c r="AY86" s="252" t="s">
        <v>172</v>
      </c>
      <c r="AZ86" s="252" t="s">
        <v>171</v>
      </c>
      <c r="BA86" s="252" t="s">
        <v>172</v>
      </c>
      <c r="BB86" s="252" t="s">
        <v>17</v>
      </c>
      <c r="BC86" s="254" t="s">
        <v>199</v>
      </c>
      <c r="BD86" s="252" t="s">
        <v>18</v>
      </c>
      <c r="BE86" s="255" t="s">
        <v>85</v>
      </c>
      <c r="BF86" s="251" t="s">
        <v>13</v>
      </c>
      <c r="BG86" s="257" t="s">
        <v>17</v>
      </c>
      <c r="BH86" s="254" t="s">
        <v>199</v>
      </c>
      <c r="BI86" s="398"/>
      <c r="BJ86" s="28"/>
      <c r="BM86" s="60" t="s">
        <v>19</v>
      </c>
      <c r="BN86" s="32" t="s">
        <v>20</v>
      </c>
      <c r="BO86" s="33" t="s">
        <v>21</v>
      </c>
      <c r="BP86" s="32" t="s">
        <v>19</v>
      </c>
      <c r="BQ86" s="32" t="s">
        <v>20</v>
      </c>
      <c r="BR86" s="33" t="s">
        <v>21</v>
      </c>
      <c r="BS86" s="32" t="s">
        <v>19</v>
      </c>
      <c r="BT86" s="32" t="s">
        <v>20</v>
      </c>
      <c r="BU86" s="33" t="s">
        <v>21</v>
      </c>
      <c r="BV86" s="32" t="s">
        <v>19</v>
      </c>
      <c r="BW86" s="32" t="s">
        <v>20</v>
      </c>
      <c r="BX86" s="30" t="s">
        <v>21</v>
      </c>
      <c r="BY86" s="36" t="s">
        <v>19</v>
      </c>
      <c r="BZ86" s="61" t="s">
        <v>31</v>
      </c>
    </row>
    <row r="87" spans="1:78" s="92" customFormat="1" ht="57.75" customHeight="1" x14ac:dyDescent="0.25">
      <c r="A87" s="80"/>
      <c r="B87" s="81"/>
      <c r="C87" s="330" t="s">
        <v>183</v>
      </c>
      <c r="D87" s="331"/>
      <c r="E87" s="331">
        <v>1</v>
      </c>
      <c r="F87" s="332" t="s">
        <v>355</v>
      </c>
      <c r="G87" s="284" t="s">
        <v>354</v>
      </c>
      <c r="H87" s="352" t="s">
        <v>356</v>
      </c>
      <c r="I87" s="284" t="s">
        <v>203</v>
      </c>
      <c r="J87" s="284" t="s">
        <v>210</v>
      </c>
      <c r="K87" s="284" t="s">
        <v>274</v>
      </c>
      <c r="L87" s="287">
        <v>44221</v>
      </c>
      <c r="M87" s="287">
        <v>44255</v>
      </c>
      <c r="N87" s="284">
        <f>SUM(O87,Q87,S87)</f>
        <v>1</v>
      </c>
      <c r="O87" s="288">
        <v>1</v>
      </c>
      <c r="P87" s="288">
        <v>1</v>
      </c>
      <c r="Q87" s="288"/>
      <c r="R87" s="288"/>
      <c r="S87" s="288"/>
      <c r="T87" s="288"/>
      <c r="U87" s="288">
        <f t="shared" ref="U87:U105" si="97">SUM(P87,R87,T87)</f>
        <v>1</v>
      </c>
      <c r="V87" s="289">
        <f t="shared" ref="V87:V106" si="98">IFERROR(U87/N87,"")</f>
        <v>1</v>
      </c>
      <c r="W87" s="290" t="s">
        <v>457</v>
      </c>
      <c r="X87" s="291" t="s">
        <v>468</v>
      </c>
      <c r="Y87" s="284">
        <f>SUM(Z87,AB87,AD87)</f>
        <v>0</v>
      </c>
      <c r="Z87" s="284"/>
      <c r="AA87" s="284"/>
      <c r="AB87" s="284"/>
      <c r="AC87" s="284"/>
      <c r="AD87" s="284"/>
      <c r="AE87" s="284"/>
      <c r="AF87" s="284">
        <f t="shared" ref="AF87:AF105" si="99">SUM(AA87,AC87,AE87)</f>
        <v>0</v>
      </c>
      <c r="AG87" s="292" t="str">
        <f t="shared" ref="AG87:AG106" si="100">IFERROR(AF87/Y87,"")</f>
        <v/>
      </c>
      <c r="AH87" s="284"/>
      <c r="AI87" s="293"/>
      <c r="AJ87" s="284">
        <f t="shared" ref="AJ87:AJ105" si="101">SUM(AK87,AM87,AO87)</f>
        <v>0</v>
      </c>
      <c r="AK87" s="284"/>
      <c r="AL87" s="284"/>
      <c r="AM87" s="284"/>
      <c r="AN87" s="284"/>
      <c r="AO87" s="284"/>
      <c r="AP87" s="284"/>
      <c r="AQ87" s="284">
        <f t="shared" ref="AQ87:AQ105" si="102">SUM(AL87,AN87,AP87)</f>
        <v>0</v>
      </c>
      <c r="AR87" s="292" t="str">
        <f t="shared" ref="AR87:AR106" si="103">IFERROR(AQ87/AJ87,"")</f>
        <v/>
      </c>
      <c r="AS87" s="294"/>
      <c r="AT87" s="293"/>
      <c r="AU87" s="284">
        <f>SUM(AV87,AX87,AZ87)</f>
        <v>0</v>
      </c>
      <c r="AV87" s="284"/>
      <c r="AW87" s="284"/>
      <c r="AX87" s="284"/>
      <c r="AY87" s="284"/>
      <c r="AZ87" s="284"/>
      <c r="BA87" s="284"/>
      <c r="BB87" s="284">
        <f t="shared" ref="BB87:BB105" si="104">SUM(AW87,AY87,BA87)</f>
        <v>0</v>
      </c>
      <c r="BC87" s="292" t="str">
        <f t="shared" ref="BC87:BC106" si="105">IFERROR(BB87/AU87,"")</f>
        <v/>
      </c>
      <c r="BD87" s="284"/>
      <c r="BE87" s="293"/>
      <c r="BF87" s="284">
        <f t="shared" ref="BF87:BF106" si="106">+SUM(N87,Y87,AJ87,AU87)</f>
        <v>1</v>
      </c>
      <c r="BG87" s="284">
        <f t="shared" ref="BG87:BG106" si="107">+SUM(U87,AF87,AQ87,BB87)</f>
        <v>1</v>
      </c>
      <c r="BH87" s="295">
        <f>IFERROR(BG87/BF87,"")</f>
        <v>1</v>
      </c>
      <c r="BI87" s="296"/>
      <c r="BJ87" s="91"/>
      <c r="BM87" s="93"/>
      <c r="BN87" s="87">
        <f t="shared" ref="BN87:BN105" si="108">IFERROR(BM87/N87,"")</f>
        <v>0</v>
      </c>
      <c r="BO87" s="88"/>
      <c r="BP87" s="94" t="str">
        <f t="shared" ref="BP87:BP105" si="109">IFERROR(BO87/Q87,"")</f>
        <v/>
      </c>
      <c r="BQ87" s="87" t="str">
        <f t="shared" ref="BQ87:BQ105" si="110">IFERROR(BP87/Y87,"")</f>
        <v/>
      </c>
      <c r="BR87" s="88" t="str">
        <f t="shared" ref="BR87:BR105" si="111">IFERROR(BQ87/U87,"")</f>
        <v/>
      </c>
      <c r="BS87" s="94"/>
      <c r="BT87" s="87" t="str">
        <f t="shared" ref="BT87:BT105" si="112">IFERROR(BS87/AJ87,"")</f>
        <v/>
      </c>
      <c r="BU87" s="88"/>
      <c r="BV87" s="95" t="str">
        <f t="shared" ref="BV87:BV105" si="113">IFERROR(BU87/Y87,"")</f>
        <v/>
      </c>
      <c r="BW87" s="87" t="str">
        <f t="shared" ref="BW87:BW105" si="114">IFERROR(BV87/AU87,"")</f>
        <v/>
      </c>
      <c r="BX87" s="96" t="str">
        <f>IFERROR(BW87/AB87,"")</f>
        <v/>
      </c>
      <c r="BY87" s="97">
        <f t="shared" ref="BY87:BY104" si="115">SUM(BM87,BP87,BS87,BV87)</f>
        <v>0</v>
      </c>
      <c r="BZ87" s="98">
        <f>IFERROR(BY87/BF87,"")</f>
        <v>0</v>
      </c>
    </row>
    <row r="88" spans="1:78" s="92" customFormat="1" ht="38.25" x14ac:dyDescent="0.25">
      <c r="A88" s="80"/>
      <c r="B88" s="81"/>
      <c r="C88" s="312" t="s">
        <v>190</v>
      </c>
      <c r="D88" s="313"/>
      <c r="E88" s="313">
        <v>2</v>
      </c>
      <c r="F88" s="334" t="s">
        <v>275</v>
      </c>
      <c r="G88" s="280" t="s">
        <v>357</v>
      </c>
      <c r="H88" s="353" t="s">
        <v>288</v>
      </c>
      <c r="I88" s="280" t="s">
        <v>203</v>
      </c>
      <c r="J88" s="280" t="s">
        <v>210</v>
      </c>
      <c r="K88" s="280" t="s">
        <v>274</v>
      </c>
      <c r="L88" s="300">
        <v>44256</v>
      </c>
      <c r="M88" s="300">
        <v>44545</v>
      </c>
      <c r="N88" s="280">
        <f t="shared" ref="N88:N105" si="116">SUM(O88,Q88,S88)</f>
        <v>0</v>
      </c>
      <c r="O88" s="301"/>
      <c r="P88" s="301"/>
      <c r="Q88" s="301"/>
      <c r="R88" s="301"/>
      <c r="S88" s="301"/>
      <c r="T88" s="301"/>
      <c r="U88" s="301">
        <f t="shared" si="97"/>
        <v>0</v>
      </c>
      <c r="V88" s="302" t="str">
        <f t="shared" si="98"/>
        <v/>
      </c>
      <c r="W88" s="303"/>
      <c r="X88" s="304"/>
      <c r="Y88" s="280">
        <f t="shared" ref="Y88:Y105" si="117">SUM(Z88,AB88,AD88)</f>
        <v>1</v>
      </c>
      <c r="Z88" s="280"/>
      <c r="AA88" s="280"/>
      <c r="AB88" s="280">
        <v>1</v>
      </c>
      <c r="AC88" s="280"/>
      <c r="AD88" s="280"/>
      <c r="AE88" s="280"/>
      <c r="AF88" s="280">
        <f t="shared" si="99"/>
        <v>0</v>
      </c>
      <c r="AG88" s="305">
        <f t="shared" si="100"/>
        <v>0</v>
      </c>
      <c r="AH88" s="298"/>
      <c r="AI88" s="304"/>
      <c r="AJ88" s="280">
        <f t="shared" si="101"/>
        <v>0</v>
      </c>
      <c r="AK88" s="280"/>
      <c r="AL88" s="280"/>
      <c r="AM88" s="280"/>
      <c r="AN88" s="280"/>
      <c r="AO88" s="280"/>
      <c r="AP88" s="280"/>
      <c r="AQ88" s="280">
        <f t="shared" si="102"/>
        <v>0</v>
      </c>
      <c r="AR88" s="305" t="str">
        <f t="shared" si="103"/>
        <v/>
      </c>
      <c r="AS88" s="298"/>
      <c r="AT88" s="304"/>
      <c r="AU88" s="280">
        <f t="shared" ref="AU88:AU105" si="118">SUM(AV88,AX88,AZ88)</f>
        <v>1</v>
      </c>
      <c r="AV88" s="280">
        <v>1</v>
      </c>
      <c r="AW88" s="280"/>
      <c r="AX88" s="280"/>
      <c r="AY88" s="280"/>
      <c r="AZ88" s="280"/>
      <c r="BA88" s="280"/>
      <c r="BB88" s="280">
        <f t="shared" si="104"/>
        <v>0</v>
      </c>
      <c r="BC88" s="305">
        <f t="shared" si="105"/>
        <v>0</v>
      </c>
      <c r="BD88" s="280"/>
      <c r="BE88" s="304"/>
      <c r="BF88" s="280">
        <f t="shared" si="106"/>
        <v>2</v>
      </c>
      <c r="BG88" s="280">
        <f>+SUM(U88,AF88,AQ88,BB88)</f>
        <v>0</v>
      </c>
      <c r="BH88" s="306">
        <f t="shared" ref="BH88:BH105" si="119">IFERROR(BG88/BF88,"")</f>
        <v>0</v>
      </c>
      <c r="BI88" s="307"/>
      <c r="BJ88" s="91"/>
      <c r="BM88" s="206"/>
      <c r="BN88" s="204"/>
      <c r="BO88" s="205"/>
      <c r="BP88" s="207"/>
      <c r="BQ88" s="204"/>
      <c r="BR88" s="205"/>
      <c r="BS88" s="207"/>
      <c r="BT88" s="204"/>
      <c r="BU88" s="205"/>
      <c r="BV88" s="208"/>
      <c r="BW88" s="204"/>
      <c r="BX88" s="209"/>
      <c r="BY88" s="210"/>
      <c r="BZ88" s="211"/>
    </row>
    <row r="89" spans="1:78" s="92" customFormat="1" ht="25.5" x14ac:dyDescent="0.25">
      <c r="A89" s="80"/>
      <c r="B89" s="81"/>
      <c r="C89" s="312" t="s">
        <v>183</v>
      </c>
      <c r="D89" s="313"/>
      <c r="E89" s="313">
        <v>3</v>
      </c>
      <c r="F89" s="334" t="s">
        <v>276</v>
      </c>
      <c r="G89" s="280" t="s">
        <v>358</v>
      </c>
      <c r="H89" s="353" t="s">
        <v>288</v>
      </c>
      <c r="I89" s="280" t="s">
        <v>203</v>
      </c>
      <c r="J89" s="280" t="s">
        <v>210</v>
      </c>
      <c r="K89" s="280" t="s">
        <v>274</v>
      </c>
      <c r="L89" s="300">
        <v>44287</v>
      </c>
      <c r="M89" s="300">
        <v>44530</v>
      </c>
      <c r="N89" s="280">
        <f t="shared" si="116"/>
        <v>0</v>
      </c>
      <c r="O89" s="301"/>
      <c r="P89" s="301"/>
      <c r="Q89" s="301"/>
      <c r="R89" s="301"/>
      <c r="S89" s="301"/>
      <c r="T89" s="301"/>
      <c r="U89" s="301">
        <f t="shared" si="97"/>
        <v>0</v>
      </c>
      <c r="V89" s="302" t="str">
        <f t="shared" si="98"/>
        <v/>
      </c>
      <c r="W89" s="303"/>
      <c r="X89" s="304"/>
      <c r="Y89" s="280">
        <f t="shared" si="117"/>
        <v>1</v>
      </c>
      <c r="Z89" s="280">
        <v>1</v>
      </c>
      <c r="AA89" s="280"/>
      <c r="AB89" s="280"/>
      <c r="AC89" s="280"/>
      <c r="AD89" s="280"/>
      <c r="AE89" s="280"/>
      <c r="AF89" s="280">
        <f t="shared" si="99"/>
        <v>0</v>
      </c>
      <c r="AG89" s="305">
        <f t="shared" si="100"/>
        <v>0</v>
      </c>
      <c r="AH89" s="298"/>
      <c r="AI89" s="304"/>
      <c r="AJ89" s="280">
        <f t="shared" si="101"/>
        <v>1</v>
      </c>
      <c r="AK89" s="280"/>
      <c r="AL89" s="280"/>
      <c r="AM89" s="280">
        <v>1</v>
      </c>
      <c r="AN89" s="280"/>
      <c r="AO89" s="280"/>
      <c r="AP89" s="280"/>
      <c r="AQ89" s="280">
        <f t="shared" si="102"/>
        <v>0</v>
      </c>
      <c r="AR89" s="305">
        <f t="shared" si="103"/>
        <v>0</v>
      </c>
      <c r="AS89" s="298"/>
      <c r="AT89" s="304"/>
      <c r="AU89" s="280">
        <f>SUM(AV89,AX89,AZ89)</f>
        <v>0</v>
      </c>
      <c r="AV89" s="280"/>
      <c r="AW89" s="280"/>
      <c r="AX89" s="280"/>
      <c r="AY89" s="280"/>
      <c r="AZ89" s="280"/>
      <c r="BA89" s="280"/>
      <c r="BB89" s="280">
        <f>SUM(AW89,AY89,BA89)</f>
        <v>0</v>
      </c>
      <c r="BC89" s="305" t="str">
        <f>IFERROR(BB89/AU89,"")</f>
        <v/>
      </c>
      <c r="BD89" s="280"/>
      <c r="BE89" s="304"/>
      <c r="BF89" s="280">
        <f t="shared" si="106"/>
        <v>2</v>
      </c>
      <c r="BG89" s="280">
        <f t="shared" si="107"/>
        <v>0</v>
      </c>
      <c r="BH89" s="306">
        <f t="shared" si="119"/>
        <v>0</v>
      </c>
      <c r="BI89" s="307"/>
      <c r="BJ89" s="91"/>
      <c r="BM89" s="206"/>
      <c r="BN89" s="204"/>
      <c r="BO89" s="205"/>
      <c r="BP89" s="207"/>
      <c r="BQ89" s="204"/>
      <c r="BR89" s="205"/>
      <c r="BS89" s="207"/>
      <c r="BT89" s="204"/>
      <c r="BU89" s="205"/>
      <c r="BV89" s="208"/>
      <c r="BW89" s="204"/>
      <c r="BX89" s="209"/>
      <c r="BY89" s="210"/>
      <c r="BZ89" s="211"/>
    </row>
    <row r="90" spans="1:78" s="92" customFormat="1" ht="38.25" x14ac:dyDescent="0.25">
      <c r="A90" s="80"/>
      <c r="B90" s="81"/>
      <c r="C90" s="312" t="s">
        <v>190</v>
      </c>
      <c r="D90" s="313"/>
      <c r="E90" s="313">
        <v>4</v>
      </c>
      <c r="F90" s="334" t="s">
        <v>359</v>
      </c>
      <c r="G90" s="280" t="s">
        <v>346</v>
      </c>
      <c r="H90" s="353" t="s">
        <v>260</v>
      </c>
      <c r="I90" s="280" t="s">
        <v>203</v>
      </c>
      <c r="J90" s="280" t="s">
        <v>210</v>
      </c>
      <c r="K90" s="280" t="s">
        <v>274</v>
      </c>
      <c r="L90" s="300">
        <v>44228</v>
      </c>
      <c r="M90" s="300">
        <v>44438</v>
      </c>
      <c r="N90" s="280">
        <f t="shared" si="116"/>
        <v>1</v>
      </c>
      <c r="O90" s="301"/>
      <c r="P90" s="301"/>
      <c r="Q90" s="301"/>
      <c r="R90" s="301"/>
      <c r="S90" s="301">
        <v>1</v>
      </c>
      <c r="T90" s="301">
        <v>1</v>
      </c>
      <c r="U90" s="301">
        <f t="shared" si="97"/>
        <v>1</v>
      </c>
      <c r="V90" s="302">
        <f t="shared" si="98"/>
        <v>1</v>
      </c>
      <c r="W90" s="303" t="s">
        <v>458</v>
      </c>
      <c r="X90" s="304" t="s">
        <v>468</v>
      </c>
      <c r="Y90" s="280">
        <f t="shared" si="117"/>
        <v>0</v>
      </c>
      <c r="Z90" s="280"/>
      <c r="AA90" s="280"/>
      <c r="AB90" s="280"/>
      <c r="AC90" s="280"/>
      <c r="AD90" s="280"/>
      <c r="AE90" s="280"/>
      <c r="AF90" s="280">
        <f t="shared" si="99"/>
        <v>0</v>
      </c>
      <c r="AG90" s="305" t="str">
        <f t="shared" si="100"/>
        <v/>
      </c>
      <c r="AH90" s="298"/>
      <c r="AI90" s="304"/>
      <c r="AJ90" s="280">
        <f t="shared" si="101"/>
        <v>1</v>
      </c>
      <c r="AK90" s="280"/>
      <c r="AL90" s="280"/>
      <c r="AM90" s="280">
        <v>1</v>
      </c>
      <c r="AN90" s="280"/>
      <c r="AO90" s="280"/>
      <c r="AP90" s="280"/>
      <c r="AQ90" s="280">
        <f t="shared" si="102"/>
        <v>0</v>
      </c>
      <c r="AR90" s="305">
        <f t="shared" si="103"/>
        <v>0</v>
      </c>
      <c r="AS90" s="298"/>
      <c r="AT90" s="304"/>
      <c r="AU90" s="280">
        <f t="shared" si="118"/>
        <v>0</v>
      </c>
      <c r="AV90" s="280"/>
      <c r="AW90" s="280"/>
      <c r="AX90" s="280"/>
      <c r="AY90" s="280"/>
      <c r="AZ90" s="280"/>
      <c r="BA90" s="280"/>
      <c r="BB90" s="280">
        <f t="shared" si="104"/>
        <v>0</v>
      </c>
      <c r="BC90" s="305" t="str">
        <f t="shared" si="105"/>
        <v/>
      </c>
      <c r="BD90" s="280"/>
      <c r="BE90" s="304"/>
      <c r="BF90" s="280">
        <f t="shared" si="106"/>
        <v>2</v>
      </c>
      <c r="BG90" s="280">
        <f t="shared" si="107"/>
        <v>1</v>
      </c>
      <c r="BH90" s="306">
        <f t="shared" si="119"/>
        <v>0.5</v>
      </c>
      <c r="BI90" s="307"/>
      <c r="BJ90" s="91"/>
      <c r="BM90" s="206"/>
      <c r="BN90" s="204"/>
      <c r="BO90" s="205"/>
      <c r="BP90" s="207"/>
      <c r="BQ90" s="204"/>
      <c r="BR90" s="205"/>
      <c r="BS90" s="207"/>
      <c r="BT90" s="204"/>
      <c r="BU90" s="205"/>
      <c r="BV90" s="208"/>
      <c r="BW90" s="204"/>
      <c r="BX90" s="209"/>
      <c r="BY90" s="210"/>
      <c r="BZ90" s="211"/>
    </row>
    <row r="91" spans="1:78" s="92" customFormat="1" ht="56.25" customHeight="1" x14ac:dyDescent="0.25">
      <c r="A91" s="80"/>
      <c r="B91" s="81"/>
      <c r="C91" s="312" t="s">
        <v>183</v>
      </c>
      <c r="D91" s="313"/>
      <c r="E91" s="313">
        <v>5</v>
      </c>
      <c r="F91" s="334" t="s">
        <v>277</v>
      </c>
      <c r="G91" s="280" t="s">
        <v>360</v>
      </c>
      <c r="H91" s="353" t="s">
        <v>347</v>
      </c>
      <c r="I91" s="280" t="s">
        <v>203</v>
      </c>
      <c r="J91" s="280" t="s">
        <v>210</v>
      </c>
      <c r="K91" s="280" t="s">
        <v>274</v>
      </c>
      <c r="L91" s="300">
        <v>44256</v>
      </c>
      <c r="M91" s="300">
        <v>44407</v>
      </c>
      <c r="N91" s="280">
        <f t="shared" si="116"/>
        <v>1</v>
      </c>
      <c r="O91" s="301"/>
      <c r="P91" s="301"/>
      <c r="Q91" s="301"/>
      <c r="R91" s="301"/>
      <c r="S91" s="301">
        <v>1</v>
      </c>
      <c r="T91" s="301">
        <v>1</v>
      </c>
      <c r="U91" s="301">
        <f t="shared" si="97"/>
        <v>1</v>
      </c>
      <c r="V91" s="302">
        <f t="shared" si="98"/>
        <v>1</v>
      </c>
      <c r="W91" s="303" t="s">
        <v>459</v>
      </c>
      <c r="X91" s="304" t="s">
        <v>468</v>
      </c>
      <c r="Y91" s="280">
        <f t="shared" si="117"/>
        <v>0</v>
      </c>
      <c r="Z91" s="280"/>
      <c r="AA91" s="280"/>
      <c r="AB91" s="280"/>
      <c r="AC91" s="280"/>
      <c r="AD91" s="280"/>
      <c r="AE91" s="280"/>
      <c r="AF91" s="280">
        <f t="shared" si="99"/>
        <v>0</v>
      </c>
      <c r="AG91" s="305" t="str">
        <f t="shared" si="100"/>
        <v/>
      </c>
      <c r="AH91" s="298"/>
      <c r="AI91" s="304"/>
      <c r="AJ91" s="280">
        <f t="shared" si="101"/>
        <v>1</v>
      </c>
      <c r="AK91" s="280">
        <v>1</v>
      </c>
      <c r="AL91" s="280"/>
      <c r="AM91" s="280"/>
      <c r="AN91" s="280"/>
      <c r="AO91" s="280"/>
      <c r="AP91" s="280"/>
      <c r="AQ91" s="280">
        <f t="shared" si="102"/>
        <v>0</v>
      </c>
      <c r="AR91" s="305">
        <f t="shared" si="103"/>
        <v>0</v>
      </c>
      <c r="AS91" s="298"/>
      <c r="AT91" s="304"/>
      <c r="AU91" s="280">
        <f t="shared" si="118"/>
        <v>0</v>
      </c>
      <c r="AV91" s="280"/>
      <c r="AW91" s="280"/>
      <c r="AX91" s="280"/>
      <c r="AY91" s="280"/>
      <c r="AZ91" s="280"/>
      <c r="BA91" s="280"/>
      <c r="BB91" s="280">
        <f t="shared" si="104"/>
        <v>0</v>
      </c>
      <c r="BC91" s="305" t="str">
        <f t="shared" si="105"/>
        <v/>
      </c>
      <c r="BD91" s="280"/>
      <c r="BE91" s="304"/>
      <c r="BF91" s="280">
        <f t="shared" si="106"/>
        <v>2</v>
      </c>
      <c r="BG91" s="280">
        <f t="shared" si="107"/>
        <v>1</v>
      </c>
      <c r="BH91" s="306">
        <f t="shared" si="119"/>
        <v>0.5</v>
      </c>
      <c r="BI91" s="307"/>
      <c r="BJ91" s="91"/>
      <c r="BM91" s="206"/>
      <c r="BN91" s="204"/>
      <c r="BO91" s="205"/>
      <c r="BP91" s="207"/>
      <c r="BQ91" s="204"/>
      <c r="BR91" s="205"/>
      <c r="BS91" s="207"/>
      <c r="BT91" s="204"/>
      <c r="BU91" s="205"/>
      <c r="BV91" s="208"/>
      <c r="BW91" s="204"/>
      <c r="BX91" s="209"/>
      <c r="BY91" s="210"/>
      <c r="BZ91" s="211"/>
    </row>
    <row r="92" spans="1:78" s="92" customFormat="1" ht="38.25" x14ac:dyDescent="0.25">
      <c r="A92" s="80"/>
      <c r="B92" s="81"/>
      <c r="C92" s="312" t="s">
        <v>190</v>
      </c>
      <c r="D92" s="313"/>
      <c r="E92" s="313">
        <v>6</v>
      </c>
      <c r="F92" s="336" t="s">
        <v>278</v>
      </c>
      <c r="G92" s="280" t="s">
        <v>348</v>
      </c>
      <c r="H92" s="310" t="s">
        <v>348</v>
      </c>
      <c r="I92" s="280" t="s">
        <v>203</v>
      </c>
      <c r="J92" s="280" t="s">
        <v>210</v>
      </c>
      <c r="K92" s="280" t="s">
        <v>274</v>
      </c>
      <c r="L92" s="300">
        <v>44317</v>
      </c>
      <c r="M92" s="300">
        <v>44545</v>
      </c>
      <c r="N92" s="280">
        <f t="shared" si="116"/>
        <v>0</v>
      </c>
      <c r="O92" s="301"/>
      <c r="P92" s="301"/>
      <c r="Q92" s="301"/>
      <c r="R92" s="301"/>
      <c r="S92" s="301"/>
      <c r="T92" s="301"/>
      <c r="U92" s="301">
        <f t="shared" si="97"/>
        <v>0</v>
      </c>
      <c r="V92" s="302" t="str">
        <f t="shared" si="98"/>
        <v/>
      </c>
      <c r="W92" s="354"/>
      <c r="X92" s="304"/>
      <c r="Y92" s="280">
        <f>SUM(Z92,AB92,AD92)</f>
        <v>0</v>
      </c>
      <c r="Z92" s="280"/>
      <c r="AA92" s="280"/>
      <c r="AB92" s="280"/>
      <c r="AC92" s="280"/>
      <c r="AD92" s="280"/>
      <c r="AE92" s="280"/>
      <c r="AF92" s="280">
        <f t="shared" si="99"/>
        <v>0</v>
      </c>
      <c r="AG92" s="305" t="str">
        <f t="shared" si="100"/>
        <v/>
      </c>
      <c r="AH92" s="298"/>
      <c r="AI92" s="304"/>
      <c r="AJ92" s="280">
        <f t="shared" si="101"/>
        <v>0</v>
      </c>
      <c r="AK92" s="280"/>
      <c r="AL92" s="280"/>
      <c r="AM92" s="280"/>
      <c r="AN92" s="280"/>
      <c r="AO92" s="280"/>
      <c r="AP92" s="280"/>
      <c r="AQ92" s="280">
        <f t="shared" si="102"/>
        <v>0</v>
      </c>
      <c r="AR92" s="305" t="str">
        <f t="shared" si="103"/>
        <v/>
      </c>
      <c r="AS92" s="298"/>
      <c r="AT92" s="304"/>
      <c r="AU92" s="280">
        <f t="shared" si="118"/>
        <v>1</v>
      </c>
      <c r="AV92" s="280"/>
      <c r="AW92" s="280"/>
      <c r="AX92" s="280">
        <v>1</v>
      </c>
      <c r="AY92" s="280"/>
      <c r="AZ92" s="280"/>
      <c r="BA92" s="280"/>
      <c r="BB92" s="280">
        <f t="shared" si="104"/>
        <v>0</v>
      </c>
      <c r="BC92" s="305">
        <f t="shared" si="105"/>
        <v>0</v>
      </c>
      <c r="BD92" s="280"/>
      <c r="BE92" s="304"/>
      <c r="BF92" s="280">
        <f t="shared" si="106"/>
        <v>1</v>
      </c>
      <c r="BG92" s="280">
        <f t="shared" si="107"/>
        <v>0</v>
      </c>
      <c r="BH92" s="306">
        <f t="shared" si="119"/>
        <v>0</v>
      </c>
      <c r="BI92" s="307"/>
      <c r="BJ92" s="91"/>
      <c r="BM92" s="206"/>
      <c r="BN92" s="204"/>
      <c r="BO92" s="205"/>
      <c r="BP92" s="207"/>
      <c r="BQ92" s="204"/>
      <c r="BR92" s="205"/>
      <c r="BS92" s="207"/>
      <c r="BT92" s="204"/>
      <c r="BU92" s="205"/>
      <c r="BV92" s="208"/>
      <c r="BW92" s="204"/>
      <c r="BX92" s="209"/>
      <c r="BY92" s="210"/>
      <c r="BZ92" s="211"/>
    </row>
    <row r="93" spans="1:78" s="92" customFormat="1" ht="45" customHeight="1" x14ac:dyDescent="0.25">
      <c r="A93" s="80"/>
      <c r="B93" s="81"/>
      <c r="C93" s="312" t="s">
        <v>183</v>
      </c>
      <c r="D93" s="313"/>
      <c r="E93" s="313">
        <v>7</v>
      </c>
      <c r="F93" s="336" t="s">
        <v>361</v>
      </c>
      <c r="G93" s="280" t="s">
        <v>362</v>
      </c>
      <c r="H93" s="299" t="s">
        <v>363</v>
      </c>
      <c r="I93" s="280" t="s">
        <v>203</v>
      </c>
      <c r="J93" s="280" t="s">
        <v>210</v>
      </c>
      <c r="K93" s="280" t="s">
        <v>274</v>
      </c>
      <c r="L93" s="300">
        <v>44228</v>
      </c>
      <c r="M93" s="300">
        <v>44255</v>
      </c>
      <c r="N93" s="280">
        <f t="shared" si="116"/>
        <v>1</v>
      </c>
      <c r="O93" s="301"/>
      <c r="P93" s="301"/>
      <c r="Q93" s="301">
        <v>1</v>
      </c>
      <c r="R93" s="301">
        <v>1</v>
      </c>
      <c r="S93" s="301"/>
      <c r="T93" s="301"/>
      <c r="U93" s="301">
        <f t="shared" si="97"/>
        <v>1</v>
      </c>
      <c r="V93" s="302">
        <f t="shared" si="98"/>
        <v>1</v>
      </c>
      <c r="W93" s="303" t="s">
        <v>460</v>
      </c>
      <c r="X93" s="304" t="s">
        <v>468</v>
      </c>
      <c r="Y93" s="280">
        <f t="shared" si="117"/>
        <v>0</v>
      </c>
      <c r="Z93" s="280"/>
      <c r="AA93" s="280"/>
      <c r="AB93" s="280"/>
      <c r="AC93" s="280"/>
      <c r="AD93" s="280"/>
      <c r="AE93" s="280"/>
      <c r="AF93" s="280">
        <f t="shared" si="99"/>
        <v>0</v>
      </c>
      <c r="AG93" s="305" t="str">
        <f t="shared" si="100"/>
        <v/>
      </c>
      <c r="AH93" s="298"/>
      <c r="AI93" s="304"/>
      <c r="AJ93" s="280">
        <f t="shared" si="101"/>
        <v>0</v>
      </c>
      <c r="AK93" s="280"/>
      <c r="AL93" s="280"/>
      <c r="AM93" s="280"/>
      <c r="AN93" s="280"/>
      <c r="AO93" s="280"/>
      <c r="AP93" s="280"/>
      <c r="AQ93" s="280">
        <f t="shared" si="102"/>
        <v>0</v>
      </c>
      <c r="AR93" s="305" t="str">
        <f t="shared" si="103"/>
        <v/>
      </c>
      <c r="AS93" s="298"/>
      <c r="AT93" s="304"/>
      <c r="AU93" s="280">
        <f t="shared" si="118"/>
        <v>0</v>
      </c>
      <c r="AV93" s="280"/>
      <c r="AW93" s="280"/>
      <c r="AX93" s="280"/>
      <c r="AY93" s="280"/>
      <c r="AZ93" s="280"/>
      <c r="BA93" s="280"/>
      <c r="BB93" s="280">
        <f t="shared" si="104"/>
        <v>0</v>
      </c>
      <c r="BC93" s="305" t="str">
        <f t="shared" si="105"/>
        <v/>
      </c>
      <c r="BD93" s="280"/>
      <c r="BE93" s="304"/>
      <c r="BF93" s="280">
        <f t="shared" si="106"/>
        <v>1</v>
      </c>
      <c r="BG93" s="280">
        <f t="shared" si="107"/>
        <v>1</v>
      </c>
      <c r="BH93" s="306">
        <f t="shared" si="119"/>
        <v>1</v>
      </c>
      <c r="BI93" s="307"/>
      <c r="BJ93" s="91"/>
      <c r="BM93" s="206"/>
      <c r="BN93" s="204"/>
      <c r="BO93" s="205"/>
      <c r="BP93" s="207"/>
      <c r="BQ93" s="204"/>
      <c r="BR93" s="205"/>
      <c r="BS93" s="207"/>
      <c r="BT93" s="204"/>
      <c r="BU93" s="205"/>
      <c r="BV93" s="208"/>
      <c r="BW93" s="204"/>
      <c r="BX93" s="209"/>
      <c r="BY93" s="210"/>
      <c r="BZ93" s="211"/>
    </row>
    <row r="94" spans="1:78" s="92" customFormat="1" ht="38.25" x14ac:dyDescent="0.25">
      <c r="A94" s="80"/>
      <c r="B94" s="81"/>
      <c r="C94" s="312" t="s">
        <v>190</v>
      </c>
      <c r="D94" s="313"/>
      <c r="E94" s="313">
        <v>8</v>
      </c>
      <c r="F94" s="334" t="s">
        <v>279</v>
      </c>
      <c r="G94" s="280" t="s">
        <v>349</v>
      </c>
      <c r="H94" s="299" t="s">
        <v>350</v>
      </c>
      <c r="I94" s="280" t="s">
        <v>203</v>
      </c>
      <c r="J94" s="280" t="s">
        <v>210</v>
      </c>
      <c r="K94" s="280" t="s">
        <v>274</v>
      </c>
      <c r="L94" s="300">
        <v>44228</v>
      </c>
      <c r="M94" s="300">
        <v>44530</v>
      </c>
      <c r="N94" s="280">
        <f t="shared" si="116"/>
        <v>1</v>
      </c>
      <c r="O94" s="301"/>
      <c r="P94" s="301"/>
      <c r="Q94" s="301">
        <v>1</v>
      </c>
      <c r="R94" s="301">
        <v>1</v>
      </c>
      <c r="S94" s="301"/>
      <c r="T94" s="301"/>
      <c r="U94" s="301">
        <f t="shared" si="97"/>
        <v>1</v>
      </c>
      <c r="V94" s="302">
        <f t="shared" si="98"/>
        <v>1</v>
      </c>
      <c r="W94" s="303" t="s">
        <v>461</v>
      </c>
      <c r="X94" s="304" t="s">
        <v>468</v>
      </c>
      <c r="Y94" s="280">
        <f t="shared" si="117"/>
        <v>1</v>
      </c>
      <c r="Z94" s="280"/>
      <c r="AA94" s="280"/>
      <c r="AB94" s="280"/>
      <c r="AC94" s="280"/>
      <c r="AD94" s="280">
        <v>1</v>
      </c>
      <c r="AE94" s="280"/>
      <c r="AF94" s="280">
        <f t="shared" si="99"/>
        <v>0</v>
      </c>
      <c r="AG94" s="305">
        <f t="shared" si="100"/>
        <v>0</v>
      </c>
      <c r="AH94" s="298"/>
      <c r="AI94" s="304"/>
      <c r="AJ94" s="280">
        <f t="shared" si="101"/>
        <v>1</v>
      </c>
      <c r="AK94" s="280">
        <v>1</v>
      </c>
      <c r="AL94" s="280"/>
      <c r="AM94" s="280"/>
      <c r="AN94" s="280"/>
      <c r="AO94" s="280"/>
      <c r="AP94" s="280"/>
      <c r="AQ94" s="280">
        <f t="shared" si="102"/>
        <v>0</v>
      </c>
      <c r="AR94" s="305">
        <f t="shared" si="103"/>
        <v>0</v>
      </c>
      <c r="AS94" s="298"/>
      <c r="AT94" s="304"/>
      <c r="AU94" s="280">
        <f t="shared" si="118"/>
        <v>1</v>
      </c>
      <c r="AV94" s="280"/>
      <c r="AW94" s="280"/>
      <c r="AX94" s="280">
        <v>1</v>
      </c>
      <c r="AY94" s="280"/>
      <c r="AZ94" s="280"/>
      <c r="BA94" s="280"/>
      <c r="BB94" s="280">
        <f t="shared" si="104"/>
        <v>0</v>
      </c>
      <c r="BC94" s="305">
        <f t="shared" si="105"/>
        <v>0</v>
      </c>
      <c r="BD94" s="280"/>
      <c r="BE94" s="304"/>
      <c r="BF94" s="280">
        <f t="shared" si="106"/>
        <v>4</v>
      </c>
      <c r="BG94" s="280">
        <f t="shared" si="107"/>
        <v>1</v>
      </c>
      <c r="BH94" s="306">
        <f t="shared" si="119"/>
        <v>0.25</v>
      </c>
      <c r="BI94" s="307"/>
      <c r="BJ94" s="91"/>
      <c r="BM94" s="206"/>
      <c r="BN94" s="204"/>
      <c r="BO94" s="205"/>
      <c r="BP94" s="207"/>
      <c r="BQ94" s="204"/>
      <c r="BR94" s="205"/>
      <c r="BS94" s="207"/>
      <c r="BT94" s="204"/>
      <c r="BU94" s="205"/>
      <c r="BV94" s="208"/>
      <c r="BW94" s="204"/>
      <c r="BX94" s="209"/>
      <c r="BY94" s="210"/>
      <c r="BZ94" s="211"/>
    </row>
    <row r="95" spans="1:78" s="92" customFormat="1" ht="25.5" x14ac:dyDescent="0.25">
      <c r="A95" s="80"/>
      <c r="B95" s="81"/>
      <c r="C95" s="312" t="s">
        <v>183</v>
      </c>
      <c r="D95" s="313"/>
      <c r="E95" s="313">
        <v>9</v>
      </c>
      <c r="F95" s="334" t="s">
        <v>280</v>
      </c>
      <c r="G95" s="309" t="s">
        <v>379</v>
      </c>
      <c r="H95" s="309" t="s">
        <v>379</v>
      </c>
      <c r="I95" s="280" t="s">
        <v>203</v>
      </c>
      <c r="J95" s="280" t="s">
        <v>210</v>
      </c>
      <c r="K95" s="280" t="s">
        <v>274</v>
      </c>
      <c r="L95" s="300">
        <v>44228</v>
      </c>
      <c r="M95" s="300">
        <v>44560</v>
      </c>
      <c r="N95" s="280">
        <f t="shared" si="116"/>
        <v>0</v>
      </c>
      <c r="O95" s="301"/>
      <c r="P95" s="301"/>
      <c r="Q95" s="301"/>
      <c r="R95" s="301"/>
      <c r="S95" s="301"/>
      <c r="T95" s="301"/>
      <c r="U95" s="301">
        <f t="shared" si="97"/>
        <v>0</v>
      </c>
      <c r="V95" s="302" t="str">
        <f t="shared" si="98"/>
        <v/>
      </c>
      <c r="W95" s="303"/>
      <c r="X95" s="304"/>
      <c r="Y95" s="280">
        <f t="shared" si="117"/>
        <v>0</v>
      </c>
      <c r="Z95" s="280"/>
      <c r="AA95" s="280"/>
      <c r="AB95" s="280"/>
      <c r="AC95" s="280"/>
      <c r="AD95" s="280"/>
      <c r="AE95" s="280"/>
      <c r="AF95" s="280">
        <f t="shared" si="99"/>
        <v>0</v>
      </c>
      <c r="AG95" s="305" t="str">
        <f t="shared" si="100"/>
        <v/>
      </c>
      <c r="AH95" s="298"/>
      <c r="AI95" s="304"/>
      <c r="AJ95" s="280">
        <f t="shared" si="101"/>
        <v>0</v>
      </c>
      <c r="AK95" s="280"/>
      <c r="AL95" s="280"/>
      <c r="AM95" s="280"/>
      <c r="AN95" s="280"/>
      <c r="AO95" s="280"/>
      <c r="AP95" s="280"/>
      <c r="AQ95" s="280">
        <f t="shared" si="102"/>
        <v>0</v>
      </c>
      <c r="AR95" s="305" t="str">
        <f t="shared" si="103"/>
        <v/>
      </c>
      <c r="AS95" s="298"/>
      <c r="AT95" s="304"/>
      <c r="AU95" s="280">
        <f t="shared" si="118"/>
        <v>1</v>
      </c>
      <c r="AV95" s="280"/>
      <c r="AW95" s="280"/>
      <c r="AX95" s="280">
        <v>1</v>
      </c>
      <c r="AY95" s="280"/>
      <c r="AZ95" s="280"/>
      <c r="BA95" s="280"/>
      <c r="BB95" s="280">
        <f t="shared" si="104"/>
        <v>0</v>
      </c>
      <c r="BC95" s="305">
        <f t="shared" si="105"/>
        <v>0</v>
      </c>
      <c r="BD95" s="280"/>
      <c r="BE95" s="304"/>
      <c r="BF95" s="280">
        <f t="shared" si="106"/>
        <v>1</v>
      </c>
      <c r="BG95" s="280">
        <f t="shared" si="107"/>
        <v>0</v>
      </c>
      <c r="BH95" s="306">
        <f t="shared" si="119"/>
        <v>0</v>
      </c>
      <c r="BI95" s="307"/>
      <c r="BJ95" s="91"/>
      <c r="BM95" s="206"/>
      <c r="BN95" s="204"/>
      <c r="BO95" s="205"/>
      <c r="BP95" s="207"/>
      <c r="BQ95" s="204"/>
      <c r="BR95" s="205"/>
      <c r="BS95" s="207"/>
      <c r="BT95" s="204"/>
      <c r="BU95" s="205"/>
      <c r="BV95" s="208"/>
      <c r="BW95" s="204"/>
      <c r="BX95" s="209"/>
      <c r="BY95" s="210"/>
      <c r="BZ95" s="211"/>
    </row>
    <row r="96" spans="1:78" s="92" customFormat="1" ht="38.25" x14ac:dyDescent="0.25">
      <c r="A96" s="80"/>
      <c r="B96" s="81"/>
      <c r="C96" s="312" t="s">
        <v>190</v>
      </c>
      <c r="D96" s="313"/>
      <c r="E96" s="313">
        <v>10</v>
      </c>
      <c r="F96" s="334" t="s">
        <v>478</v>
      </c>
      <c r="G96" s="280" t="s">
        <v>479</v>
      </c>
      <c r="H96" s="299" t="s">
        <v>351</v>
      </c>
      <c r="I96" s="280" t="s">
        <v>203</v>
      </c>
      <c r="J96" s="280" t="s">
        <v>210</v>
      </c>
      <c r="K96" s="280" t="s">
        <v>274</v>
      </c>
      <c r="L96" s="300">
        <v>44287</v>
      </c>
      <c r="M96" s="300">
        <v>44499</v>
      </c>
      <c r="N96" s="280">
        <f t="shared" si="116"/>
        <v>0</v>
      </c>
      <c r="O96" s="301"/>
      <c r="P96" s="301"/>
      <c r="Q96" s="301"/>
      <c r="R96" s="301"/>
      <c r="S96" s="301"/>
      <c r="T96" s="301"/>
      <c r="U96" s="301">
        <f t="shared" si="97"/>
        <v>0</v>
      </c>
      <c r="V96" s="302" t="str">
        <f t="shared" si="98"/>
        <v/>
      </c>
      <c r="W96" s="303"/>
      <c r="X96" s="304"/>
      <c r="Y96" s="280">
        <f t="shared" si="117"/>
        <v>0</v>
      </c>
      <c r="Z96" s="280"/>
      <c r="AA96" s="280"/>
      <c r="AB96" s="280"/>
      <c r="AC96" s="280"/>
      <c r="AD96" s="280"/>
      <c r="AE96" s="280"/>
      <c r="AF96" s="280">
        <f t="shared" si="99"/>
        <v>0</v>
      </c>
      <c r="AG96" s="305" t="str">
        <f t="shared" si="100"/>
        <v/>
      </c>
      <c r="AH96" s="298"/>
      <c r="AI96" s="304"/>
      <c r="AJ96" s="280">
        <f t="shared" si="101"/>
        <v>1</v>
      </c>
      <c r="AK96" s="280"/>
      <c r="AL96" s="280"/>
      <c r="AM96" s="280">
        <v>1</v>
      </c>
      <c r="AN96" s="280"/>
      <c r="AO96" s="280"/>
      <c r="AP96" s="280"/>
      <c r="AQ96" s="280">
        <f t="shared" si="102"/>
        <v>0</v>
      </c>
      <c r="AR96" s="305">
        <f t="shared" si="103"/>
        <v>0</v>
      </c>
      <c r="AS96" s="298"/>
      <c r="AT96" s="304"/>
      <c r="AU96" s="280">
        <f t="shared" si="118"/>
        <v>0</v>
      </c>
      <c r="AV96" s="280"/>
      <c r="AW96" s="280"/>
      <c r="AX96" s="280"/>
      <c r="AY96" s="280"/>
      <c r="AZ96" s="280"/>
      <c r="BA96" s="280"/>
      <c r="BB96" s="280">
        <f t="shared" si="104"/>
        <v>0</v>
      </c>
      <c r="BC96" s="305" t="str">
        <f t="shared" si="105"/>
        <v/>
      </c>
      <c r="BD96" s="280"/>
      <c r="BE96" s="304"/>
      <c r="BF96" s="280">
        <f t="shared" si="106"/>
        <v>1</v>
      </c>
      <c r="BG96" s="280">
        <f t="shared" si="107"/>
        <v>0</v>
      </c>
      <c r="BH96" s="306">
        <f t="shared" si="119"/>
        <v>0</v>
      </c>
      <c r="BI96" s="307"/>
      <c r="BJ96" s="91"/>
      <c r="BM96" s="206"/>
      <c r="BN96" s="204"/>
      <c r="BO96" s="205"/>
      <c r="BP96" s="207"/>
      <c r="BQ96" s="204"/>
      <c r="BR96" s="205"/>
      <c r="BS96" s="207"/>
      <c r="BT96" s="204"/>
      <c r="BU96" s="205"/>
      <c r="BV96" s="208"/>
      <c r="BW96" s="204"/>
      <c r="BX96" s="209"/>
      <c r="BY96" s="210"/>
      <c r="BZ96" s="211"/>
    </row>
    <row r="97" spans="1:78" s="92" customFormat="1" ht="38.25" x14ac:dyDescent="0.25">
      <c r="A97" s="80"/>
      <c r="B97" s="81"/>
      <c r="C97" s="312" t="s">
        <v>183</v>
      </c>
      <c r="D97" s="313"/>
      <c r="E97" s="313">
        <v>11</v>
      </c>
      <c r="F97" s="334" t="s">
        <v>281</v>
      </c>
      <c r="G97" s="280" t="s">
        <v>364</v>
      </c>
      <c r="H97" s="299" t="s">
        <v>380</v>
      </c>
      <c r="I97" s="280" t="s">
        <v>203</v>
      </c>
      <c r="J97" s="280" t="s">
        <v>210</v>
      </c>
      <c r="K97" s="280" t="s">
        <v>274</v>
      </c>
      <c r="L97" s="300">
        <v>44440</v>
      </c>
      <c r="M97" s="300">
        <v>44469</v>
      </c>
      <c r="N97" s="280">
        <f t="shared" si="116"/>
        <v>0</v>
      </c>
      <c r="O97" s="301"/>
      <c r="P97" s="301"/>
      <c r="Q97" s="301"/>
      <c r="R97" s="301"/>
      <c r="S97" s="301"/>
      <c r="T97" s="301"/>
      <c r="U97" s="301">
        <f t="shared" si="97"/>
        <v>0</v>
      </c>
      <c r="V97" s="302" t="str">
        <f t="shared" si="98"/>
        <v/>
      </c>
      <c r="W97" s="303"/>
      <c r="X97" s="304"/>
      <c r="Y97" s="280">
        <f t="shared" si="117"/>
        <v>0</v>
      </c>
      <c r="Z97" s="280"/>
      <c r="AA97" s="280"/>
      <c r="AB97" s="280"/>
      <c r="AC97" s="280"/>
      <c r="AD97" s="280"/>
      <c r="AE97" s="280"/>
      <c r="AF97" s="280">
        <f t="shared" si="99"/>
        <v>0</v>
      </c>
      <c r="AG97" s="305" t="str">
        <f t="shared" si="100"/>
        <v/>
      </c>
      <c r="AH97" s="298"/>
      <c r="AI97" s="304"/>
      <c r="AJ97" s="280">
        <f t="shared" si="101"/>
        <v>1</v>
      </c>
      <c r="AK97" s="280"/>
      <c r="AL97" s="280"/>
      <c r="AM97" s="280"/>
      <c r="AN97" s="280"/>
      <c r="AO97" s="280">
        <v>1</v>
      </c>
      <c r="AP97" s="280"/>
      <c r="AQ97" s="280">
        <f t="shared" si="102"/>
        <v>0</v>
      </c>
      <c r="AR97" s="305">
        <f t="shared" si="103"/>
        <v>0</v>
      </c>
      <c r="AS97" s="298"/>
      <c r="AT97" s="304"/>
      <c r="AU97" s="280">
        <f t="shared" si="118"/>
        <v>0</v>
      </c>
      <c r="AV97" s="280"/>
      <c r="AW97" s="280"/>
      <c r="AX97" s="280"/>
      <c r="AY97" s="280"/>
      <c r="AZ97" s="280"/>
      <c r="BA97" s="280"/>
      <c r="BB97" s="280">
        <f t="shared" si="104"/>
        <v>0</v>
      </c>
      <c r="BC97" s="305" t="str">
        <f t="shared" si="105"/>
        <v/>
      </c>
      <c r="BD97" s="280"/>
      <c r="BE97" s="304"/>
      <c r="BF97" s="280">
        <f t="shared" si="106"/>
        <v>1</v>
      </c>
      <c r="BG97" s="280">
        <f t="shared" si="107"/>
        <v>0</v>
      </c>
      <c r="BH97" s="306">
        <f t="shared" si="119"/>
        <v>0</v>
      </c>
      <c r="BI97" s="307"/>
      <c r="BJ97" s="91"/>
      <c r="BM97" s="206"/>
      <c r="BN97" s="204"/>
      <c r="BO97" s="205"/>
      <c r="BP97" s="207"/>
      <c r="BQ97" s="204"/>
      <c r="BR97" s="205"/>
      <c r="BS97" s="207"/>
      <c r="BT97" s="204"/>
      <c r="BU97" s="205"/>
      <c r="BV97" s="208"/>
      <c r="BW97" s="204"/>
      <c r="BX97" s="209"/>
      <c r="BY97" s="210"/>
      <c r="BZ97" s="211"/>
    </row>
    <row r="98" spans="1:78" s="92" customFormat="1" ht="38.25" x14ac:dyDescent="0.25">
      <c r="A98" s="80"/>
      <c r="B98" s="81"/>
      <c r="C98" s="312" t="s">
        <v>190</v>
      </c>
      <c r="D98" s="313"/>
      <c r="E98" s="313">
        <v>12</v>
      </c>
      <c r="F98" s="334" t="s">
        <v>282</v>
      </c>
      <c r="G98" s="280" t="s">
        <v>365</v>
      </c>
      <c r="H98" s="310" t="s">
        <v>366</v>
      </c>
      <c r="I98" s="280" t="s">
        <v>203</v>
      </c>
      <c r="J98" s="280" t="s">
        <v>210</v>
      </c>
      <c r="K98" s="280" t="s">
        <v>274</v>
      </c>
      <c r="L98" s="300">
        <v>44228</v>
      </c>
      <c r="M98" s="300">
        <v>44560</v>
      </c>
      <c r="N98" s="280">
        <f t="shared" si="116"/>
        <v>1</v>
      </c>
      <c r="O98" s="301"/>
      <c r="P98" s="301"/>
      <c r="Q98" s="301"/>
      <c r="R98" s="301"/>
      <c r="S98" s="301">
        <v>1</v>
      </c>
      <c r="T98" s="301">
        <v>1</v>
      </c>
      <c r="U98" s="301">
        <f t="shared" si="97"/>
        <v>1</v>
      </c>
      <c r="V98" s="302">
        <f t="shared" si="98"/>
        <v>1</v>
      </c>
      <c r="W98" s="303" t="s">
        <v>462</v>
      </c>
      <c r="X98" s="304" t="s">
        <v>468</v>
      </c>
      <c r="Y98" s="280">
        <f t="shared" si="117"/>
        <v>2</v>
      </c>
      <c r="Z98" s="280">
        <v>1</v>
      </c>
      <c r="AA98" s="280"/>
      <c r="AB98" s="280"/>
      <c r="AC98" s="280"/>
      <c r="AD98" s="280">
        <v>1</v>
      </c>
      <c r="AE98" s="280"/>
      <c r="AF98" s="280">
        <f t="shared" si="99"/>
        <v>0</v>
      </c>
      <c r="AG98" s="305">
        <f t="shared" si="100"/>
        <v>0</v>
      </c>
      <c r="AH98" s="298"/>
      <c r="AI98" s="304"/>
      <c r="AJ98" s="280">
        <f t="shared" si="101"/>
        <v>1</v>
      </c>
      <c r="AK98" s="280">
        <v>1</v>
      </c>
      <c r="AL98" s="280"/>
      <c r="AM98" s="280"/>
      <c r="AN98" s="280"/>
      <c r="AO98" s="280"/>
      <c r="AP98" s="280"/>
      <c r="AQ98" s="280">
        <f t="shared" si="102"/>
        <v>0</v>
      </c>
      <c r="AR98" s="305">
        <f t="shared" si="103"/>
        <v>0</v>
      </c>
      <c r="AS98" s="298"/>
      <c r="AT98" s="304"/>
      <c r="AU98" s="280">
        <f t="shared" si="118"/>
        <v>2</v>
      </c>
      <c r="AV98" s="280">
        <v>1</v>
      </c>
      <c r="AW98" s="280"/>
      <c r="AX98" s="280">
        <v>1</v>
      </c>
      <c r="AY98" s="280"/>
      <c r="AZ98" s="280"/>
      <c r="BA98" s="280"/>
      <c r="BB98" s="280">
        <f t="shared" si="104"/>
        <v>0</v>
      </c>
      <c r="BC98" s="305">
        <f t="shared" si="105"/>
        <v>0</v>
      </c>
      <c r="BD98" s="280"/>
      <c r="BE98" s="304"/>
      <c r="BF98" s="280">
        <f t="shared" si="106"/>
        <v>6</v>
      </c>
      <c r="BG98" s="280">
        <f t="shared" si="107"/>
        <v>1</v>
      </c>
      <c r="BH98" s="306">
        <f t="shared" si="119"/>
        <v>0.16666666666666666</v>
      </c>
      <c r="BI98" s="307"/>
      <c r="BJ98" s="91"/>
      <c r="BM98" s="206"/>
      <c r="BN98" s="204"/>
      <c r="BO98" s="205"/>
      <c r="BP98" s="207"/>
      <c r="BQ98" s="204"/>
      <c r="BR98" s="205"/>
      <c r="BS98" s="207"/>
      <c r="BT98" s="204"/>
      <c r="BU98" s="205"/>
      <c r="BV98" s="208"/>
      <c r="BW98" s="204"/>
      <c r="BX98" s="209"/>
      <c r="BY98" s="210"/>
      <c r="BZ98" s="211"/>
    </row>
    <row r="99" spans="1:78" s="92" customFormat="1" ht="25.5" x14ac:dyDescent="0.25">
      <c r="A99" s="80"/>
      <c r="B99" s="81"/>
      <c r="C99" s="312" t="s">
        <v>183</v>
      </c>
      <c r="D99" s="313"/>
      <c r="E99" s="313">
        <v>13</v>
      </c>
      <c r="F99" s="334" t="s">
        <v>367</v>
      </c>
      <c r="G99" s="280" t="s">
        <v>368</v>
      </c>
      <c r="H99" s="299" t="s">
        <v>353</v>
      </c>
      <c r="I99" s="280" t="s">
        <v>203</v>
      </c>
      <c r="J99" s="280" t="s">
        <v>210</v>
      </c>
      <c r="K99" s="280" t="s">
        <v>274</v>
      </c>
      <c r="L99" s="300">
        <v>44256</v>
      </c>
      <c r="M99" s="300">
        <v>44438</v>
      </c>
      <c r="N99" s="280">
        <f t="shared" si="116"/>
        <v>1</v>
      </c>
      <c r="O99" s="301"/>
      <c r="P99" s="301"/>
      <c r="Q99" s="301"/>
      <c r="R99" s="301"/>
      <c r="S99" s="355">
        <v>1</v>
      </c>
      <c r="T99" s="301">
        <v>1</v>
      </c>
      <c r="U99" s="301">
        <f t="shared" si="97"/>
        <v>1</v>
      </c>
      <c r="V99" s="302">
        <f t="shared" si="98"/>
        <v>1</v>
      </c>
      <c r="W99" s="303" t="s">
        <v>463</v>
      </c>
      <c r="X99" s="304" t="s">
        <v>468</v>
      </c>
      <c r="Y99" s="280">
        <f t="shared" si="117"/>
        <v>0</v>
      </c>
      <c r="Z99" s="280"/>
      <c r="AA99" s="280"/>
      <c r="AB99" s="280"/>
      <c r="AC99" s="280"/>
      <c r="AD99" s="280"/>
      <c r="AE99" s="280"/>
      <c r="AF99" s="280">
        <f t="shared" si="99"/>
        <v>0</v>
      </c>
      <c r="AG99" s="305" t="str">
        <f t="shared" si="100"/>
        <v/>
      </c>
      <c r="AH99" s="298"/>
      <c r="AI99" s="304"/>
      <c r="AJ99" s="280">
        <f t="shared" si="101"/>
        <v>1</v>
      </c>
      <c r="AK99" s="280"/>
      <c r="AL99" s="280"/>
      <c r="AM99" s="356">
        <v>1</v>
      </c>
      <c r="AN99" s="280"/>
      <c r="AO99" s="280"/>
      <c r="AP99" s="280"/>
      <c r="AQ99" s="280">
        <f t="shared" si="102"/>
        <v>0</v>
      </c>
      <c r="AR99" s="305">
        <f t="shared" si="103"/>
        <v>0</v>
      </c>
      <c r="AS99" s="298"/>
      <c r="AT99" s="304"/>
      <c r="AU99" s="280">
        <f t="shared" si="118"/>
        <v>0</v>
      </c>
      <c r="AV99" s="280"/>
      <c r="AW99" s="280"/>
      <c r="AX99" s="280"/>
      <c r="AY99" s="280"/>
      <c r="AZ99" s="280"/>
      <c r="BA99" s="280"/>
      <c r="BB99" s="280">
        <f t="shared" si="104"/>
        <v>0</v>
      </c>
      <c r="BC99" s="305" t="str">
        <f t="shared" si="105"/>
        <v/>
      </c>
      <c r="BD99" s="280"/>
      <c r="BE99" s="304"/>
      <c r="BF99" s="280">
        <f t="shared" si="106"/>
        <v>2</v>
      </c>
      <c r="BG99" s="280">
        <f t="shared" si="107"/>
        <v>1</v>
      </c>
      <c r="BH99" s="306">
        <f t="shared" si="119"/>
        <v>0.5</v>
      </c>
      <c r="BI99" s="307"/>
      <c r="BJ99" s="91"/>
      <c r="BM99" s="206"/>
      <c r="BN99" s="204"/>
      <c r="BO99" s="205"/>
      <c r="BP99" s="207"/>
      <c r="BQ99" s="204"/>
      <c r="BR99" s="205"/>
      <c r="BS99" s="207"/>
      <c r="BT99" s="204"/>
      <c r="BU99" s="205"/>
      <c r="BV99" s="208"/>
      <c r="BW99" s="204"/>
      <c r="BX99" s="209"/>
      <c r="BY99" s="210"/>
      <c r="BZ99" s="211"/>
    </row>
    <row r="100" spans="1:78" s="92" customFormat="1" ht="38.25" x14ac:dyDescent="0.25">
      <c r="A100" s="99"/>
      <c r="B100" s="81"/>
      <c r="C100" s="312" t="s">
        <v>190</v>
      </c>
      <c r="D100" s="313"/>
      <c r="E100" s="313">
        <v>14</v>
      </c>
      <c r="F100" s="334" t="s">
        <v>369</v>
      </c>
      <c r="G100" s="280" t="s">
        <v>352</v>
      </c>
      <c r="H100" s="299" t="s">
        <v>353</v>
      </c>
      <c r="I100" s="280" t="s">
        <v>203</v>
      </c>
      <c r="J100" s="280" t="s">
        <v>210</v>
      </c>
      <c r="K100" s="280" t="s">
        <v>274</v>
      </c>
      <c r="L100" s="300">
        <v>44256</v>
      </c>
      <c r="M100" s="300">
        <v>44346</v>
      </c>
      <c r="N100" s="280">
        <f t="shared" si="116"/>
        <v>1</v>
      </c>
      <c r="O100" s="301"/>
      <c r="P100" s="301"/>
      <c r="Q100" s="301"/>
      <c r="R100" s="301"/>
      <c r="S100" s="301">
        <v>1</v>
      </c>
      <c r="T100" s="301">
        <v>1</v>
      </c>
      <c r="U100" s="301">
        <f t="shared" si="97"/>
        <v>1</v>
      </c>
      <c r="V100" s="302">
        <f t="shared" si="98"/>
        <v>1</v>
      </c>
      <c r="W100" s="357" t="s">
        <v>464</v>
      </c>
      <c r="X100" s="304" t="s">
        <v>468</v>
      </c>
      <c r="Y100" s="280">
        <f t="shared" si="117"/>
        <v>1</v>
      </c>
      <c r="Z100" s="280"/>
      <c r="AA100" s="280"/>
      <c r="AB100" s="280">
        <v>1</v>
      </c>
      <c r="AC100" s="280"/>
      <c r="AD100" s="280"/>
      <c r="AE100" s="280"/>
      <c r="AF100" s="280">
        <f t="shared" si="99"/>
        <v>0</v>
      </c>
      <c r="AG100" s="305">
        <f t="shared" si="100"/>
        <v>0</v>
      </c>
      <c r="AH100" s="298"/>
      <c r="AI100" s="304"/>
      <c r="AJ100" s="280">
        <f t="shared" si="101"/>
        <v>0</v>
      </c>
      <c r="AK100" s="280"/>
      <c r="AL100" s="280"/>
      <c r="AM100" s="280"/>
      <c r="AN100" s="280"/>
      <c r="AO100" s="280"/>
      <c r="AP100" s="280"/>
      <c r="AQ100" s="280">
        <f t="shared" si="102"/>
        <v>0</v>
      </c>
      <c r="AR100" s="305" t="str">
        <f t="shared" si="103"/>
        <v/>
      </c>
      <c r="AS100" s="298"/>
      <c r="AT100" s="304"/>
      <c r="AU100" s="280">
        <f t="shared" si="118"/>
        <v>0</v>
      </c>
      <c r="AV100" s="280"/>
      <c r="AW100" s="280"/>
      <c r="AX100" s="280"/>
      <c r="AY100" s="280"/>
      <c r="AZ100" s="280"/>
      <c r="BA100" s="280"/>
      <c r="BB100" s="280">
        <f t="shared" si="104"/>
        <v>0</v>
      </c>
      <c r="BC100" s="305" t="str">
        <f t="shared" si="105"/>
        <v/>
      </c>
      <c r="BD100" s="280"/>
      <c r="BE100" s="304"/>
      <c r="BF100" s="280">
        <f t="shared" si="106"/>
        <v>2</v>
      </c>
      <c r="BG100" s="280">
        <f t="shared" si="107"/>
        <v>1</v>
      </c>
      <c r="BH100" s="306">
        <f t="shared" si="119"/>
        <v>0.5</v>
      </c>
      <c r="BI100" s="307"/>
      <c r="BJ100" s="105"/>
      <c r="BM100" s="106"/>
      <c r="BN100" s="102">
        <f t="shared" si="108"/>
        <v>0</v>
      </c>
      <c r="BO100" s="107"/>
      <c r="BP100" s="108" t="str">
        <f t="shared" si="109"/>
        <v/>
      </c>
      <c r="BQ100" s="102" t="str">
        <f t="shared" si="110"/>
        <v/>
      </c>
      <c r="BR100" s="107" t="str">
        <f t="shared" si="111"/>
        <v/>
      </c>
      <c r="BS100" s="108"/>
      <c r="BT100" s="102" t="str">
        <f t="shared" si="112"/>
        <v/>
      </c>
      <c r="BU100" s="107"/>
      <c r="BV100" s="109">
        <f t="shared" si="113"/>
        <v>0</v>
      </c>
      <c r="BW100" s="102" t="str">
        <f t="shared" si="114"/>
        <v/>
      </c>
      <c r="BX100" s="110"/>
      <c r="BY100" s="111">
        <f t="shared" si="115"/>
        <v>0</v>
      </c>
      <c r="BZ100" s="112">
        <f t="shared" ref="BZ100:BZ105" si="120">IFERROR(BY100/BF100,"")</f>
        <v>0</v>
      </c>
    </row>
    <row r="101" spans="1:78" s="92" customFormat="1" ht="38.25" x14ac:dyDescent="0.25">
      <c r="A101" s="99"/>
      <c r="B101" s="81"/>
      <c r="C101" s="312" t="s">
        <v>183</v>
      </c>
      <c r="D101" s="313"/>
      <c r="E101" s="313">
        <v>15</v>
      </c>
      <c r="F101" s="334" t="s">
        <v>382</v>
      </c>
      <c r="G101" s="280" t="s">
        <v>381</v>
      </c>
      <c r="H101" s="299" t="s">
        <v>383</v>
      </c>
      <c r="I101" s="280" t="s">
        <v>203</v>
      </c>
      <c r="J101" s="280" t="s">
        <v>210</v>
      </c>
      <c r="K101" s="280" t="s">
        <v>274</v>
      </c>
      <c r="L101" s="300">
        <v>44256</v>
      </c>
      <c r="M101" s="300">
        <v>44530</v>
      </c>
      <c r="N101" s="280">
        <f t="shared" si="116"/>
        <v>0</v>
      </c>
      <c r="O101" s="301"/>
      <c r="P101" s="301"/>
      <c r="Q101" s="301"/>
      <c r="R101" s="301"/>
      <c r="S101" s="301"/>
      <c r="T101" s="301"/>
      <c r="U101" s="301">
        <f t="shared" si="97"/>
        <v>0</v>
      </c>
      <c r="V101" s="302" t="str">
        <f t="shared" si="98"/>
        <v/>
      </c>
      <c r="W101" s="303" t="s">
        <v>465</v>
      </c>
      <c r="X101" s="304"/>
      <c r="Y101" s="280">
        <f t="shared" si="117"/>
        <v>0</v>
      </c>
      <c r="Z101" s="280"/>
      <c r="AA101" s="280"/>
      <c r="AB101" s="280"/>
      <c r="AC101" s="280"/>
      <c r="AD101" s="280"/>
      <c r="AE101" s="280"/>
      <c r="AF101" s="280">
        <f t="shared" si="99"/>
        <v>0</v>
      </c>
      <c r="AG101" s="305" t="str">
        <f t="shared" si="100"/>
        <v/>
      </c>
      <c r="AH101" s="298"/>
      <c r="AI101" s="304"/>
      <c r="AJ101" s="280">
        <f t="shared" si="101"/>
        <v>0</v>
      </c>
      <c r="AK101" s="280"/>
      <c r="AL101" s="280"/>
      <c r="AM101" s="280"/>
      <c r="AN101" s="280"/>
      <c r="AO101" s="280"/>
      <c r="AP101" s="280"/>
      <c r="AQ101" s="280">
        <f t="shared" si="102"/>
        <v>0</v>
      </c>
      <c r="AR101" s="305" t="str">
        <f t="shared" si="103"/>
        <v/>
      </c>
      <c r="AS101" s="298"/>
      <c r="AT101" s="304"/>
      <c r="AU101" s="280">
        <f t="shared" si="118"/>
        <v>1</v>
      </c>
      <c r="AV101" s="280">
        <v>1</v>
      </c>
      <c r="AW101" s="280"/>
      <c r="AX101" s="280"/>
      <c r="AY101" s="280"/>
      <c r="AZ101" s="280"/>
      <c r="BA101" s="280"/>
      <c r="BB101" s="280">
        <f t="shared" si="104"/>
        <v>0</v>
      </c>
      <c r="BC101" s="305">
        <f t="shared" si="105"/>
        <v>0</v>
      </c>
      <c r="BD101" s="280"/>
      <c r="BE101" s="304"/>
      <c r="BF101" s="280">
        <f t="shared" si="106"/>
        <v>1</v>
      </c>
      <c r="BG101" s="280">
        <f t="shared" si="107"/>
        <v>0</v>
      </c>
      <c r="BH101" s="306">
        <f t="shared" si="119"/>
        <v>0</v>
      </c>
      <c r="BI101" s="307"/>
      <c r="BJ101" s="105"/>
      <c r="BM101" s="106"/>
      <c r="BN101" s="102" t="str">
        <f t="shared" si="108"/>
        <v/>
      </c>
      <c r="BO101" s="103"/>
      <c r="BP101" s="113" t="str">
        <f t="shared" si="109"/>
        <v/>
      </c>
      <c r="BQ101" s="102" t="str">
        <f t="shared" si="110"/>
        <v/>
      </c>
      <c r="BR101" s="103" t="str">
        <f t="shared" si="111"/>
        <v/>
      </c>
      <c r="BS101" s="113"/>
      <c r="BT101" s="102" t="str">
        <f t="shared" si="112"/>
        <v/>
      </c>
      <c r="BU101" s="103"/>
      <c r="BV101" s="114" t="str">
        <f t="shared" si="113"/>
        <v/>
      </c>
      <c r="BW101" s="102" t="str">
        <f t="shared" si="114"/>
        <v/>
      </c>
      <c r="BX101" s="115"/>
      <c r="BY101" s="111">
        <f t="shared" si="115"/>
        <v>0</v>
      </c>
      <c r="BZ101" s="112">
        <f t="shared" si="120"/>
        <v>0</v>
      </c>
    </row>
    <row r="102" spans="1:78" s="92" customFormat="1" ht="38.25" x14ac:dyDescent="0.25">
      <c r="A102" s="99"/>
      <c r="B102" s="81"/>
      <c r="C102" s="312" t="s">
        <v>190</v>
      </c>
      <c r="D102" s="313"/>
      <c r="E102" s="313">
        <v>16</v>
      </c>
      <c r="F102" s="334" t="s">
        <v>283</v>
      </c>
      <c r="G102" s="309" t="s">
        <v>370</v>
      </c>
      <c r="H102" s="309" t="s">
        <v>371</v>
      </c>
      <c r="I102" s="280" t="s">
        <v>203</v>
      </c>
      <c r="J102" s="280" t="s">
        <v>210</v>
      </c>
      <c r="K102" s="280" t="s">
        <v>274</v>
      </c>
      <c r="L102" s="300">
        <v>44256</v>
      </c>
      <c r="M102" s="300">
        <v>44285</v>
      </c>
      <c r="N102" s="280">
        <f t="shared" si="116"/>
        <v>1</v>
      </c>
      <c r="O102" s="301"/>
      <c r="P102" s="301"/>
      <c r="Q102" s="301"/>
      <c r="R102" s="301"/>
      <c r="S102" s="301">
        <v>1</v>
      </c>
      <c r="T102" s="301">
        <v>1</v>
      </c>
      <c r="U102" s="301">
        <f t="shared" si="97"/>
        <v>1</v>
      </c>
      <c r="V102" s="302">
        <f t="shared" si="98"/>
        <v>1</v>
      </c>
      <c r="W102" s="303" t="s">
        <v>466</v>
      </c>
      <c r="X102" s="304" t="s">
        <v>468</v>
      </c>
      <c r="Y102" s="280">
        <f t="shared" si="117"/>
        <v>0</v>
      </c>
      <c r="Z102" s="280"/>
      <c r="AA102" s="280"/>
      <c r="AB102" s="280"/>
      <c r="AC102" s="280"/>
      <c r="AD102" s="280"/>
      <c r="AE102" s="280"/>
      <c r="AF102" s="280">
        <f t="shared" si="99"/>
        <v>0</v>
      </c>
      <c r="AG102" s="305" t="str">
        <f t="shared" si="100"/>
        <v/>
      </c>
      <c r="AH102" s="298"/>
      <c r="AI102" s="304"/>
      <c r="AJ102" s="280">
        <f t="shared" si="101"/>
        <v>0</v>
      </c>
      <c r="AK102" s="280"/>
      <c r="AL102" s="280"/>
      <c r="AM102" s="280"/>
      <c r="AN102" s="280"/>
      <c r="AO102" s="280"/>
      <c r="AP102" s="280"/>
      <c r="AQ102" s="280">
        <f t="shared" si="102"/>
        <v>0</v>
      </c>
      <c r="AR102" s="305" t="str">
        <f t="shared" si="103"/>
        <v/>
      </c>
      <c r="AS102" s="298"/>
      <c r="AT102" s="304"/>
      <c r="AU102" s="280">
        <f t="shared" si="118"/>
        <v>0</v>
      </c>
      <c r="AV102" s="280"/>
      <c r="AW102" s="280"/>
      <c r="AX102" s="280"/>
      <c r="AY102" s="280"/>
      <c r="AZ102" s="280"/>
      <c r="BA102" s="280"/>
      <c r="BB102" s="280">
        <f t="shared" si="104"/>
        <v>0</v>
      </c>
      <c r="BC102" s="305" t="str">
        <f t="shared" si="105"/>
        <v/>
      </c>
      <c r="BD102" s="280"/>
      <c r="BE102" s="304"/>
      <c r="BF102" s="280">
        <f t="shared" si="106"/>
        <v>1</v>
      </c>
      <c r="BG102" s="280">
        <f t="shared" si="107"/>
        <v>1</v>
      </c>
      <c r="BH102" s="306">
        <f t="shared" si="119"/>
        <v>1</v>
      </c>
      <c r="BI102" s="307"/>
      <c r="BJ102" s="105"/>
      <c r="BM102" s="106"/>
      <c r="BN102" s="102">
        <f t="shared" si="108"/>
        <v>0</v>
      </c>
      <c r="BO102" s="103"/>
      <c r="BP102" s="113" t="str">
        <f t="shared" si="109"/>
        <v/>
      </c>
      <c r="BQ102" s="102" t="str">
        <f t="shared" si="110"/>
        <v/>
      </c>
      <c r="BR102" s="103" t="str">
        <f t="shared" si="111"/>
        <v/>
      </c>
      <c r="BS102" s="113"/>
      <c r="BT102" s="102" t="str">
        <f t="shared" si="112"/>
        <v/>
      </c>
      <c r="BU102" s="103"/>
      <c r="BV102" s="114" t="str">
        <f t="shared" si="113"/>
        <v/>
      </c>
      <c r="BW102" s="102" t="str">
        <f t="shared" si="114"/>
        <v/>
      </c>
      <c r="BX102" s="115"/>
      <c r="BY102" s="111">
        <f t="shared" si="115"/>
        <v>0</v>
      </c>
      <c r="BZ102" s="112">
        <f t="shared" si="120"/>
        <v>0</v>
      </c>
    </row>
    <row r="103" spans="1:78" s="92" customFormat="1" ht="38.25" x14ac:dyDescent="0.25">
      <c r="A103" s="99"/>
      <c r="B103" s="81"/>
      <c r="C103" s="312" t="s">
        <v>183</v>
      </c>
      <c r="D103" s="313"/>
      <c r="E103" s="313">
        <v>17</v>
      </c>
      <c r="F103" s="334" t="s">
        <v>372</v>
      </c>
      <c r="G103" s="280" t="s">
        <v>373</v>
      </c>
      <c r="H103" s="353" t="s">
        <v>288</v>
      </c>
      <c r="I103" s="280" t="s">
        <v>203</v>
      </c>
      <c r="J103" s="280" t="s">
        <v>210</v>
      </c>
      <c r="K103" s="280" t="s">
        <v>274</v>
      </c>
      <c r="L103" s="300">
        <v>44228</v>
      </c>
      <c r="M103" s="300">
        <v>44346</v>
      </c>
      <c r="N103" s="280">
        <f t="shared" si="116"/>
        <v>1</v>
      </c>
      <c r="O103" s="301"/>
      <c r="P103" s="301"/>
      <c r="Q103" s="301">
        <v>1</v>
      </c>
      <c r="R103" s="301"/>
      <c r="S103" s="301"/>
      <c r="T103" s="301">
        <v>1</v>
      </c>
      <c r="U103" s="301">
        <f t="shared" si="97"/>
        <v>1</v>
      </c>
      <c r="V103" s="302">
        <f t="shared" si="98"/>
        <v>1</v>
      </c>
      <c r="W103" s="303" t="s">
        <v>467</v>
      </c>
      <c r="X103" s="304" t="s">
        <v>468</v>
      </c>
      <c r="Y103" s="280">
        <f t="shared" si="117"/>
        <v>1</v>
      </c>
      <c r="Z103" s="280"/>
      <c r="AA103" s="280"/>
      <c r="AB103" s="280">
        <v>1</v>
      </c>
      <c r="AC103" s="280"/>
      <c r="AD103" s="280"/>
      <c r="AE103" s="280"/>
      <c r="AF103" s="280">
        <f t="shared" si="99"/>
        <v>0</v>
      </c>
      <c r="AG103" s="305">
        <f t="shared" si="100"/>
        <v>0</v>
      </c>
      <c r="AH103" s="298"/>
      <c r="AI103" s="304"/>
      <c r="AJ103" s="280">
        <f t="shared" si="101"/>
        <v>0</v>
      </c>
      <c r="AK103" s="280"/>
      <c r="AL103" s="280"/>
      <c r="AM103" s="280"/>
      <c r="AN103" s="280"/>
      <c r="AO103" s="280"/>
      <c r="AP103" s="280"/>
      <c r="AQ103" s="280">
        <f t="shared" si="102"/>
        <v>0</v>
      </c>
      <c r="AR103" s="305" t="str">
        <f t="shared" si="103"/>
        <v/>
      </c>
      <c r="AS103" s="298"/>
      <c r="AT103" s="304"/>
      <c r="AU103" s="280">
        <f t="shared" si="118"/>
        <v>0</v>
      </c>
      <c r="AV103" s="280"/>
      <c r="AW103" s="280"/>
      <c r="AX103" s="280"/>
      <c r="AY103" s="280"/>
      <c r="AZ103" s="280"/>
      <c r="BA103" s="280"/>
      <c r="BB103" s="280">
        <f t="shared" si="104"/>
        <v>0</v>
      </c>
      <c r="BC103" s="305" t="str">
        <f t="shared" si="105"/>
        <v/>
      </c>
      <c r="BD103" s="280"/>
      <c r="BE103" s="304"/>
      <c r="BF103" s="280">
        <f t="shared" si="106"/>
        <v>2</v>
      </c>
      <c r="BG103" s="280">
        <f t="shared" si="107"/>
        <v>1</v>
      </c>
      <c r="BH103" s="306">
        <f t="shared" si="119"/>
        <v>0.5</v>
      </c>
      <c r="BI103" s="307"/>
      <c r="BJ103" s="105"/>
      <c r="BM103" s="106"/>
      <c r="BN103" s="102">
        <f t="shared" si="108"/>
        <v>0</v>
      </c>
      <c r="BO103" s="107"/>
      <c r="BP103" s="108">
        <f t="shared" si="109"/>
        <v>0</v>
      </c>
      <c r="BQ103" s="102">
        <f t="shared" si="110"/>
        <v>0</v>
      </c>
      <c r="BR103" s="107">
        <f t="shared" si="111"/>
        <v>0</v>
      </c>
      <c r="BS103" s="108"/>
      <c r="BT103" s="102" t="str">
        <f t="shared" si="112"/>
        <v/>
      </c>
      <c r="BU103" s="107"/>
      <c r="BV103" s="109">
        <f t="shared" si="113"/>
        <v>0</v>
      </c>
      <c r="BW103" s="102" t="str">
        <f t="shared" si="114"/>
        <v/>
      </c>
      <c r="BX103" s="110"/>
      <c r="BY103" s="111">
        <f t="shared" si="115"/>
        <v>0</v>
      </c>
      <c r="BZ103" s="112">
        <f t="shared" si="120"/>
        <v>0</v>
      </c>
    </row>
    <row r="104" spans="1:78" s="92" customFormat="1" ht="38.25" x14ac:dyDescent="0.25">
      <c r="A104" s="99"/>
      <c r="B104" s="81"/>
      <c r="C104" s="312" t="s">
        <v>190</v>
      </c>
      <c r="D104" s="313"/>
      <c r="E104" s="313">
        <v>18</v>
      </c>
      <c r="F104" s="334" t="s">
        <v>376</v>
      </c>
      <c r="G104" s="280" t="s">
        <v>375</v>
      </c>
      <c r="H104" s="299" t="s">
        <v>374</v>
      </c>
      <c r="I104" s="280" t="s">
        <v>203</v>
      </c>
      <c r="J104" s="280" t="s">
        <v>210</v>
      </c>
      <c r="K104" s="280" t="s">
        <v>274</v>
      </c>
      <c r="L104" s="300">
        <v>44348</v>
      </c>
      <c r="M104" s="300">
        <v>44377</v>
      </c>
      <c r="N104" s="280">
        <f t="shared" si="116"/>
        <v>0</v>
      </c>
      <c r="O104" s="301"/>
      <c r="P104" s="301"/>
      <c r="Q104" s="301"/>
      <c r="R104" s="301"/>
      <c r="S104" s="301"/>
      <c r="T104" s="301"/>
      <c r="U104" s="301">
        <f t="shared" si="97"/>
        <v>0</v>
      </c>
      <c r="V104" s="302" t="str">
        <f t="shared" si="98"/>
        <v/>
      </c>
      <c r="W104" s="303"/>
      <c r="X104" s="304"/>
      <c r="Y104" s="280">
        <f t="shared" si="117"/>
        <v>1</v>
      </c>
      <c r="Z104" s="280"/>
      <c r="AA104" s="280"/>
      <c r="AB104" s="280"/>
      <c r="AC104" s="280"/>
      <c r="AD104" s="280">
        <v>1</v>
      </c>
      <c r="AE104" s="280"/>
      <c r="AF104" s="280">
        <f t="shared" si="99"/>
        <v>0</v>
      </c>
      <c r="AG104" s="305">
        <f t="shared" si="100"/>
        <v>0</v>
      </c>
      <c r="AH104" s="298"/>
      <c r="AI104" s="304"/>
      <c r="AJ104" s="280">
        <f t="shared" si="101"/>
        <v>0</v>
      </c>
      <c r="AK104" s="280"/>
      <c r="AL104" s="280"/>
      <c r="AM104" s="280"/>
      <c r="AN104" s="280"/>
      <c r="AO104" s="280"/>
      <c r="AP104" s="280"/>
      <c r="AQ104" s="280">
        <f t="shared" si="102"/>
        <v>0</v>
      </c>
      <c r="AR104" s="305" t="str">
        <f t="shared" si="103"/>
        <v/>
      </c>
      <c r="AS104" s="298"/>
      <c r="AT104" s="304"/>
      <c r="AU104" s="280">
        <f t="shared" si="118"/>
        <v>0</v>
      </c>
      <c r="AV104" s="280"/>
      <c r="AW104" s="280"/>
      <c r="AX104" s="280"/>
      <c r="AY104" s="280"/>
      <c r="AZ104" s="280"/>
      <c r="BA104" s="280"/>
      <c r="BB104" s="280">
        <f t="shared" si="104"/>
        <v>0</v>
      </c>
      <c r="BC104" s="305" t="str">
        <f t="shared" si="105"/>
        <v/>
      </c>
      <c r="BD104" s="280"/>
      <c r="BE104" s="304"/>
      <c r="BF104" s="280">
        <f t="shared" si="106"/>
        <v>1</v>
      </c>
      <c r="BG104" s="280">
        <f t="shared" si="107"/>
        <v>0</v>
      </c>
      <c r="BH104" s="306">
        <f t="shared" si="119"/>
        <v>0</v>
      </c>
      <c r="BI104" s="307"/>
      <c r="BJ104" s="105"/>
      <c r="BM104" s="106"/>
      <c r="BN104" s="102" t="str">
        <f t="shared" si="108"/>
        <v/>
      </c>
      <c r="BO104" s="107"/>
      <c r="BP104" s="108" t="str">
        <f t="shared" si="109"/>
        <v/>
      </c>
      <c r="BQ104" s="102" t="str">
        <f t="shared" si="110"/>
        <v/>
      </c>
      <c r="BR104" s="107" t="str">
        <f t="shared" si="111"/>
        <v/>
      </c>
      <c r="BS104" s="108"/>
      <c r="BT104" s="102" t="str">
        <f t="shared" si="112"/>
        <v/>
      </c>
      <c r="BU104" s="107"/>
      <c r="BV104" s="109">
        <f t="shared" si="113"/>
        <v>0</v>
      </c>
      <c r="BW104" s="102" t="str">
        <f t="shared" si="114"/>
        <v/>
      </c>
      <c r="BX104" s="110"/>
      <c r="BY104" s="111">
        <f t="shared" si="115"/>
        <v>0</v>
      </c>
      <c r="BZ104" s="112">
        <f t="shared" si="120"/>
        <v>0</v>
      </c>
    </row>
    <row r="105" spans="1:78" ht="33" customHeight="1" thickBot="1" x14ac:dyDescent="0.3">
      <c r="A105" s="37"/>
      <c r="B105" s="70"/>
      <c r="C105" s="312" t="s">
        <v>183</v>
      </c>
      <c r="D105" s="313"/>
      <c r="E105" s="313">
        <v>19</v>
      </c>
      <c r="F105" s="334" t="s">
        <v>378</v>
      </c>
      <c r="G105" s="280" t="s">
        <v>377</v>
      </c>
      <c r="H105" s="299" t="s">
        <v>374</v>
      </c>
      <c r="I105" s="280" t="s">
        <v>203</v>
      </c>
      <c r="J105" s="280" t="s">
        <v>210</v>
      </c>
      <c r="K105" s="280" t="s">
        <v>274</v>
      </c>
      <c r="L105" s="300">
        <v>44348</v>
      </c>
      <c r="M105" s="300">
        <v>44377</v>
      </c>
      <c r="N105" s="280">
        <f t="shared" si="116"/>
        <v>0</v>
      </c>
      <c r="O105" s="301"/>
      <c r="P105" s="301"/>
      <c r="Q105" s="301"/>
      <c r="R105" s="301"/>
      <c r="S105" s="301"/>
      <c r="T105" s="301"/>
      <c r="U105" s="301">
        <f t="shared" si="97"/>
        <v>0</v>
      </c>
      <c r="V105" s="302" t="str">
        <f t="shared" si="98"/>
        <v/>
      </c>
      <c r="W105" s="303"/>
      <c r="X105" s="304"/>
      <c r="Y105" s="280">
        <f t="shared" si="117"/>
        <v>1</v>
      </c>
      <c r="Z105" s="280"/>
      <c r="AA105" s="280"/>
      <c r="AB105" s="280"/>
      <c r="AC105" s="280"/>
      <c r="AD105" s="280">
        <v>1</v>
      </c>
      <c r="AE105" s="280"/>
      <c r="AF105" s="280">
        <f t="shared" si="99"/>
        <v>0</v>
      </c>
      <c r="AG105" s="305">
        <f t="shared" si="100"/>
        <v>0</v>
      </c>
      <c r="AH105" s="298"/>
      <c r="AI105" s="304"/>
      <c r="AJ105" s="280">
        <f t="shared" si="101"/>
        <v>0</v>
      </c>
      <c r="AK105" s="280"/>
      <c r="AL105" s="280"/>
      <c r="AM105" s="280"/>
      <c r="AN105" s="280"/>
      <c r="AO105" s="280"/>
      <c r="AP105" s="280"/>
      <c r="AQ105" s="280">
        <f t="shared" si="102"/>
        <v>0</v>
      </c>
      <c r="AR105" s="305" t="str">
        <f t="shared" si="103"/>
        <v/>
      </c>
      <c r="AS105" s="298"/>
      <c r="AT105" s="304"/>
      <c r="AU105" s="280">
        <f t="shared" si="118"/>
        <v>0</v>
      </c>
      <c r="AV105" s="280"/>
      <c r="AW105" s="280"/>
      <c r="AX105" s="280"/>
      <c r="AY105" s="280"/>
      <c r="AZ105" s="280"/>
      <c r="BA105" s="280"/>
      <c r="BB105" s="280">
        <f t="shared" si="104"/>
        <v>0</v>
      </c>
      <c r="BC105" s="305"/>
      <c r="BD105" s="280"/>
      <c r="BE105" s="304"/>
      <c r="BF105" s="280">
        <f t="shared" si="106"/>
        <v>1</v>
      </c>
      <c r="BG105" s="280">
        <f t="shared" si="107"/>
        <v>0</v>
      </c>
      <c r="BH105" s="306">
        <f t="shared" si="119"/>
        <v>0</v>
      </c>
      <c r="BI105" s="307"/>
      <c r="BJ105" s="44"/>
      <c r="BM105" s="62"/>
      <c r="BN105" s="38" t="str">
        <f t="shared" si="108"/>
        <v/>
      </c>
      <c r="BO105" s="39"/>
      <c r="BP105" s="40" t="str">
        <f t="shared" si="109"/>
        <v/>
      </c>
      <c r="BQ105" s="38" t="str">
        <f t="shared" si="110"/>
        <v/>
      </c>
      <c r="BR105" s="39" t="str">
        <f t="shared" si="111"/>
        <v/>
      </c>
      <c r="BS105" s="40"/>
      <c r="BT105" s="38" t="str">
        <f t="shared" si="112"/>
        <v/>
      </c>
      <c r="BU105" s="39"/>
      <c r="BV105" s="41">
        <f t="shared" si="113"/>
        <v>0</v>
      </c>
      <c r="BW105" s="38" t="str">
        <f t="shared" si="114"/>
        <v/>
      </c>
      <c r="BX105" s="42"/>
      <c r="BY105" s="43"/>
      <c r="BZ105" s="63">
        <f t="shared" si="120"/>
        <v>0</v>
      </c>
    </row>
    <row r="106" spans="1:78" ht="23.25" thickBot="1" x14ac:dyDescent="0.3">
      <c r="A106" s="14"/>
      <c r="B106" s="70"/>
      <c r="C106" s="358"/>
      <c r="D106" s="359"/>
      <c r="E106" s="359"/>
      <c r="F106" s="360" t="s">
        <v>167</v>
      </c>
      <c r="G106" s="361"/>
      <c r="H106" s="362"/>
      <c r="I106" s="361"/>
      <c r="J106" s="363"/>
      <c r="K106" s="363"/>
      <c r="L106" s="364"/>
      <c r="M106" s="365"/>
      <c r="N106" s="366"/>
      <c r="O106" s="367"/>
      <c r="P106" s="367"/>
      <c r="Q106" s="367"/>
      <c r="R106" s="367"/>
      <c r="S106" s="367"/>
      <c r="T106" s="367"/>
      <c r="U106" s="367"/>
      <c r="V106" s="368" t="str">
        <f t="shared" si="98"/>
        <v/>
      </c>
      <c r="W106" s="369"/>
      <c r="X106" s="370"/>
      <c r="Y106" s="366"/>
      <c r="Z106" s="361"/>
      <c r="AA106" s="361"/>
      <c r="AB106" s="361"/>
      <c r="AC106" s="361"/>
      <c r="AD106" s="361"/>
      <c r="AE106" s="361"/>
      <c r="AF106" s="361"/>
      <c r="AG106" s="371" t="str">
        <f t="shared" si="100"/>
        <v/>
      </c>
      <c r="AH106" s="372"/>
      <c r="AI106" s="370"/>
      <c r="AJ106" s="366"/>
      <c r="AK106" s="361"/>
      <c r="AL106" s="361"/>
      <c r="AM106" s="361"/>
      <c r="AN106" s="361"/>
      <c r="AO106" s="361"/>
      <c r="AP106" s="361"/>
      <c r="AQ106" s="361"/>
      <c r="AR106" s="371" t="str">
        <f t="shared" si="103"/>
        <v/>
      </c>
      <c r="AS106" s="373"/>
      <c r="AT106" s="370"/>
      <c r="AU106" s="366"/>
      <c r="AV106" s="361"/>
      <c r="AW106" s="361"/>
      <c r="AX106" s="361"/>
      <c r="AY106" s="361"/>
      <c r="AZ106" s="361"/>
      <c r="BA106" s="361"/>
      <c r="BB106" s="361"/>
      <c r="BC106" s="371" t="str">
        <f t="shared" si="105"/>
        <v/>
      </c>
      <c r="BD106" s="374"/>
      <c r="BE106" s="370"/>
      <c r="BF106" s="375">
        <f t="shared" si="106"/>
        <v>0</v>
      </c>
      <c r="BG106" s="363">
        <f t="shared" si="107"/>
        <v>0</v>
      </c>
      <c r="BH106" s="376" t="str">
        <f t="shared" ref="BH106" si="121">IFERROR(BG106/BF106,"")</f>
        <v/>
      </c>
      <c r="BI106" s="377"/>
      <c r="BJ106" s="15"/>
      <c r="BM106" s="14"/>
      <c r="BN106" s="14"/>
      <c r="BO106" s="14"/>
      <c r="BP106" s="14"/>
      <c r="BQ106" s="14"/>
      <c r="BR106" s="14"/>
      <c r="BS106" s="14"/>
      <c r="BT106" s="14"/>
      <c r="BU106" s="14"/>
      <c r="BV106" s="14"/>
      <c r="BW106" s="14"/>
      <c r="BX106" s="14"/>
      <c r="BY106" s="14"/>
      <c r="BZ106" s="14"/>
    </row>
    <row r="107" spans="1:78" s="172" customFormat="1" ht="12.75" customHeight="1" x14ac:dyDescent="0.2">
      <c r="A107" s="10"/>
      <c r="B107" s="171"/>
      <c r="C107" s="449" t="s">
        <v>230</v>
      </c>
      <c r="D107" s="450"/>
      <c r="E107" s="450"/>
      <c r="F107" s="450"/>
      <c r="G107" s="428" t="s">
        <v>124</v>
      </c>
      <c r="H107" s="429"/>
      <c r="I107" s="429"/>
      <c r="J107" s="429"/>
      <c r="K107" s="429"/>
      <c r="L107" s="429"/>
      <c r="M107" s="430"/>
      <c r="N107" s="477" t="s">
        <v>100</v>
      </c>
      <c r="O107" s="478"/>
      <c r="P107" s="478"/>
      <c r="Q107" s="478"/>
      <c r="R107" s="478"/>
      <c r="S107" s="478"/>
      <c r="T107" s="478"/>
      <c r="U107" s="478"/>
      <c r="V107" s="478"/>
      <c r="W107" s="478"/>
      <c r="X107" s="479"/>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2"/>
      <c r="BH107" s="12"/>
      <c r="BI107" s="13"/>
      <c r="BJ107" s="11"/>
      <c r="BM107" s="171"/>
      <c r="BN107" s="171"/>
      <c r="BO107" s="171"/>
      <c r="BP107" s="171"/>
      <c r="BQ107" s="171"/>
      <c r="BR107" s="171"/>
      <c r="BS107" s="171"/>
      <c r="BT107" s="171"/>
      <c r="BU107" s="171"/>
      <c r="BV107" s="171"/>
      <c r="BW107" s="171"/>
      <c r="BX107" s="171"/>
      <c r="BY107" s="171"/>
      <c r="BZ107" s="12"/>
    </row>
    <row r="108" spans="1:78" ht="36.75" customHeight="1" thickBot="1" x14ac:dyDescent="0.3">
      <c r="A108" s="24"/>
      <c r="B108" s="70"/>
      <c r="C108" s="433" t="s">
        <v>87</v>
      </c>
      <c r="D108" s="434"/>
      <c r="E108" s="434"/>
      <c r="F108" s="434"/>
      <c r="G108" s="402" t="str">
        <f>+VLOOKUP(G107,LISTAS!$H$3:$I$10,2,FALSE)</f>
        <v>Proyecto 7597 - Fortalecer la capacidad administrativa para el desarrollo de la gestión institucional</v>
      </c>
      <c r="H108" s="403"/>
      <c r="I108" s="403"/>
      <c r="J108" s="403"/>
      <c r="K108" s="403"/>
      <c r="L108" s="403"/>
      <c r="M108" s="404"/>
      <c r="N108" s="480" t="s">
        <v>93</v>
      </c>
      <c r="O108" s="454"/>
      <c r="P108" s="454"/>
      <c r="Q108" s="454"/>
      <c r="R108" s="454"/>
      <c r="S108" s="454" t="s">
        <v>94</v>
      </c>
      <c r="T108" s="454"/>
      <c r="U108" s="454"/>
      <c r="V108" s="454"/>
      <c r="W108" s="196" t="s">
        <v>95</v>
      </c>
      <c r="X108" s="175" t="s">
        <v>96</v>
      </c>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24"/>
      <c r="BI108" s="24"/>
      <c r="BM108" s="64">
        <f>SUM(BM112:BM144)</f>
        <v>0</v>
      </c>
      <c r="BN108" s="64"/>
      <c r="BO108" s="64"/>
      <c r="BP108" s="64">
        <f>SUM(BP112:BP144)</f>
        <v>0</v>
      </c>
      <c r="BQ108" s="64"/>
      <c r="BR108" s="64"/>
      <c r="BS108" s="64">
        <f>SUM(BS112:BS144)</f>
        <v>0</v>
      </c>
      <c r="BT108" s="64"/>
      <c r="BU108" s="64"/>
      <c r="BV108" s="64">
        <f>SUM(BV112:BV144)</f>
        <v>0</v>
      </c>
      <c r="BW108" s="64"/>
      <c r="BX108" s="64"/>
      <c r="BY108" s="64">
        <f>SUM(BY112:BY144)</f>
        <v>0</v>
      </c>
      <c r="BZ108" s="64"/>
    </row>
    <row r="109" spans="1:78" ht="24" customHeight="1" thickBot="1" x14ac:dyDescent="0.3">
      <c r="A109" s="24"/>
      <c r="B109" s="70" t="str">
        <f>+VLOOKUP($G$10,LISTAS!$B$47:$D$65,2,FALSE)</f>
        <v>OBJ_6</v>
      </c>
      <c r="C109" s="433" t="s">
        <v>168</v>
      </c>
      <c r="D109" s="434"/>
      <c r="E109" s="434"/>
      <c r="F109" s="434"/>
      <c r="G109" s="447" t="s">
        <v>133</v>
      </c>
      <c r="H109" s="447"/>
      <c r="I109" s="447"/>
      <c r="J109" s="447"/>
      <c r="K109" s="447"/>
      <c r="L109" s="447"/>
      <c r="M109" s="448"/>
      <c r="N109" s="455">
        <v>3837341310</v>
      </c>
      <c r="O109" s="456"/>
      <c r="P109" s="456"/>
      <c r="Q109" s="456"/>
      <c r="R109" s="456"/>
      <c r="S109" s="456" t="s">
        <v>290</v>
      </c>
      <c r="T109" s="456"/>
      <c r="U109" s="456"/>
      <c r="V109" s="456"/>
      <c r="W109" s="456" t="s">
        <v>291</v>
      </c>
      <c r="X109" s="459" t="s">
        <v>292</v>
      </c>
      <c r="Y109" s="26"/>
      <c r="Z109" s="26"/>
      <c r="AA109" s="26"/>
      <c r="AB109" s="26"/>
      <c r="AC109" s="26"/>
      <c r="AD109" s="26"/>
      <c r="AE109" s="26"/>
      <c r="AF109" s="14"/>
      <c r="AG109" s="26"/>
      <c r="AH109" s="26"/>
      <c r="AI109" s="26"/>
      <c r="AJ109" s="26"/>
      <c r="AK109" s="26"/>
      <c r="AL109" s="26"/>
      <c r="AM109" s="26"/>
      <c r="AN109" s="26"/>
      <c r="AO109" s="26"/>
      <c r="AP109" s="26"/>
      <c r="AQ109" s="14"/>
      <c r="AR109" s="26"/>
      <c r="AS109" s="26"/>
      <c r="AT109" s="26"/>
      <c r="AU109" s="26"/>
      <c r="AV109" s="26"/>
      <c r="AW109" s="26"/>
      <c r="AX109" s="26"/>
      <c r="AY109" s="26"/>
      <c r="AZ109" s="26"/>
      <c r="BA109" s="26"/>
      <c r="BB109" s="14"/>
      <c r="BC109" s="26"/>
      <c r="BD109" s="26"/>
      <c r="BE109" s="26"/>
      <c r="BF109" s="26"/>
      <c r="BG109" s="26"/>
      <c r="BH109" s="26"/>
      <c r="BI109" s="26"/>
      <c r="BJ109" s="25"/>
      <c r="BM109" s="408" t="s">
        <v>108</v>
      </c>
      <c r="BN109" s="409"/>
      <c r="BO109" s="409"/>
      <c r="BP109" s="409"/>
      <c r="BQ109" s="409"/>
      <c r="BR109" s="409"/>
      <c r="BS109" s="409"/>
      <c r="BT109" s="409"/>
      <c r="BU109" s="409"/>
      <c r="BV109" s="409"/>
      <c r="BW109" s="409"/>
      <c r="BX109" s="409"/>
      <c r="BY109" s="409"/>
      <c r="BZ109" s="410"/>
    </row>
    <row r="110" spans="1:78" ht="24" customHeight="1" thickBot="1" x14ac:dyDescent="0.3">
      <c r="A110" s="24"/>
      <c r="B110" s="70" t="str">
        <f>+VLOOKUP($G$11,LISTAS!$B$112:$D$132,2,FALSE)</f>
        <v>PROD_OBJ_6</v>
      </c>
      <c r="C110" s="436" t="s">
        <v>166</v>
      </c>
      <c r="D110" s="472"/>
      <c r="E110" s="472"/>
      <c r="F110" s="473"/>
      <c r="G110" s="474" t="s">
        <v>151</v>
      </c>
      <c r="H110" s="475"/>
      <c r="I110" s="475"/>
      <c r="J110" s="475"/>
      <c r="K110" s="475"/>
      <c r="L110" s="475"/>
      <c r="M110" s="476"/>
      <c r="N110" s="457"/>
      <c r="O110" s="458"/>
      <c r="P110" s="458"/>
      <c r="Q110" s="458"/>
      <c r="R110" s="458"/>
      <c r="S110" s="458"/>
      <c r="T110" s="458"/>
      <c r="U110" s="458"/>
      <c r="V110" s="458"/>
      <c r="W110" s="458"/>
      <c r="X110" s="460"/>
      <c r="Y110" s="76"/>
      <c r="Z110" s="76"/>
      <c r="AA110" s="76"/>
      <c r="AB110" s="76"/>
      <c r="AC110" s="76"/>
      <c r="AD110" s="76"/>
      <c r="AE110" s="76"/>
      <c r="AF110" s="176"/>
      <c r="AG110" s="76"/>
      <c r="AH110" s="76"/>
      <c r="AI110" s="76"/>
      <c r="AJ110" s="76"/>
      <c r="AK110" s="76"/>
      <c r="AL110" s="76"/>
      <c r="AM110" s="76"/>
      <c r="AN110" s="76"/>
      <c r="AO110" s="76"/>
      <c r="AP110" s="76"/>
      <c r="AQ110" s="176"/>
      <c r="AR110" s="76"/>
      <c r="AS110" s="76"/>
      <c r="AT110" s="76"/>
      <c r="AU110" s="76"/>
      <c r="AV110" s="76"/>
      <c r="AW110" s="76"/>
      <c r="AX110" s="76"/>
      <c r="AY110" s="76"/>
      <c r="AZ110" s="76"/>
      <c r="BA110" s="76"/>
      <c r="BB110" s="176"/>
      <c r="BC110" s="76"/>
      <c r="BD110" s="76"/>
      <c r="BE110" s="76"/>
      <c r="BF110" s="76"/>
      <c r="BG110" s="76"/>
      <c r="BH110" s="76"/>
      <c r="BI110" s="76"/>
      <c r="BJ110" s="25"/>
      <c r="BM110" s="77"/>
      <c r="BN110" s="78"/>
      <c r="BO110" s="78"/>
      <c r="BP110" s="78"/>
      <c r="BQ110" s="78"/>
      <c r="BR110" s="78"/>
      <c r="BS110" s="78"/>
      <c r="BT110" s="78"/>
      <c r="BU110" s="78"/>
      <c r="BV110" s="78"/>
      <c r="BW110" s="78"/>
      <c r="BX110" s="78"/>
      <c r="BY110" s="78"/>
      <c r="BZ110" s="79"/>
    </row>
    <row r="111" spans="1:78" ht="23.25" customHeight="1" x14ac:dyDescent="0.25">
      <c r="A111" s="27"/>
      <c r="B111" s="70"/>
      <c r="C111" s="484" t="s">
        <v>173</v>
      </c>
      <c r="D111" s="417" t="s">
        <v>173</v>
      </c>
      <c r="E111" s="419" t="s">
        <v>32</v>
      </c>
      <c r="F111" s="419" t="s">
        <v>10</v>
      </c>
      <c r="G111" s="419" t="s">
        <v>106</v>
      </c>
      <c r="H111" s="419" t="s">
        <v>86</v>
      </c>
      <c r="I111" s="419" t="s">
        <v>89</v>
      </c>
      <c r="J111" s="419" t="s">
        <v>88</v>
      </c>
      <c r="K111" s="419" t="s">
        <v>174</v>
      </c>
      <c r="L111" s="385" t="s">
        <v>33</v>
      </c>
      <c r="M111" s="442"/>
      <c r="N111" s="136"/>
      <c r="O111" s="387" t="s">
        <v>14</v>
      </c>
      <c r="P111" s="463"/>
      <c r="Q111" s="387" t="s">
        <v>15</v>
      </c>
      <c r="R111" s="463"/>
      <c r="S111" s="423" t="s">
        <v>16</v>
      </c>
      <c r="T111" s="423"/>
      <c r="U111" s="137"/>
      <c r="V111" s="137"/>
      <c r="W111" s="170" t="s">
        <v>34</v>
      </c>
      <c r="X111" s="138"/>
      <c r="Y111" s="136"/>
      <c r="Z111" s="423" t="s">
        <v>22</v>
      </c>
      <c r="AA111" s="423"/>
      <c r="AB111" s="423" t="s">
        <v>23</v>
      </c>
      <c r="AC111" s="423"/>
      <c r="AD111" s="423" t="s">
        <v>24</v>
      </c>
      <c r="AE111" s="423"/>
      <c r="AF111" s="137"/>
      <c r="AG111" s="137"/>
      <c r="AH111" s="137" t="s">
        <v>35</v>
      </c>
      <c r="AI111" s="138"/>
      <c r="AJ111" s="136"/>
      <c r="AK111" s="423" t="s">
        <v>25</v>
      </c>
      <c r="AL111" s="423"/>
      <c r="AM111" s="423" t="s">
        <v>26</v>
      </c>
      <c r="AN111" s="423"/>
      <c r="AO111" s="423" t="s">
        <v>27</v>
      </c>
      <c r="AP111" s="423"/>
      <c r="AQ111" s="137"/>
      <c r="AR111" s="137"/>
      <c r="AS111" s="137" t="s">
        <v>36</v>
      </c>
      <c r="AT111" s="138"/>
      <c r="AU111" s="137"/>
      <c r="AV111" s="387" t="s">
        <v>28</v>
      </c>
      <c r="AW111" s="463"/>
      <c r="AX111" s="387" t="s">
        <v>29</v>
      </c>
      <c r="AY111" s="463"/>
      <c r="AZ111" s="387" t="s">
        <v>30</v>
      </c>
      <c r="BA111" s="389"/>
      <c r="BB111" s="137"/>
      <c r="BC111" s="137"/>
      <c r="BD111" s="137" t="s">
        <v>37</v>
      </c>
      <c r="BE111" s="138"/>
      <c r="BF111" s="136"/>
      <c r="BG111" s="137"/>
      <c r="BH111" s="137" t="s">
        <v>38</v>
      </c>
      <c r="BI111" s="397" t="s">
        <v>107</v>
      </c>
      <c r="BJ111" s="28"/>
      <c r="BM111" s="392" t="s">
        <v>34</v>
      </c>
      <c r="BN111" s="393"/>
      <c r="BO111" s="394"/>
      <c r="BP111" s="395" t="s">
        <v>35</v>
      </c>
      <c r="BQ111" s="393"/>
      <c r="BR111" s="394"/>
      <c r="BS111" s="395" t="s">
        <v>36</v>
      </c>
      <c r="BT111" s="393"/>
      <c r="BU111" s="394"/>
      <c r="BV111" s="395" t="s">
        <v>37</v>
      </c>
      <c r="BW111" s="393"/>
      <c r="BX111" s="394"/>
      <c r="BY111" s="395" t="s">
        <v>38</v>
      </c>
      <c r="BZ111" s="396"/>
    </row>
    <row r="112" spans="1:78" ht="115.5" thickBot="1" x14ac:dyDescent="0.3">
      <c r="A112" s="27"/>
      <c r="B112" s="70"/>
      <c r="C112" s="485"/>
      <c r="D112" s="418"/>
      <c r="E112" s="420"/>
      <c r="F112" s="420"/>
      <c r="G112" s="420"/>
      <c r="H112" s="420"/>
      <c r="I112" s="420"/>
      <c r="J112" s="420"/>
      <c r="K112" s="420"/>
      <c r="L112" s="249" t="s">
        <v>11</v>
      </c>
      <c r="M112" s="250" t="s">
        <v>12</v>
      </c>
      <c r="N112" s="251" t="s">
        <v>13</v>
      </c>
      <c r="O112" s="252" t="s">
        <v>171</v>
      </c>
      <c r="P112" s="252" t="s">
        <v>172</v>
      </c>
      <c r="Q112" s="252" t="s">
        <v>171</v>
      </c>
      <c r="R112" s="252" t="s">
        <v>172</v>
      </c>
      <c r="S112" s="253" t="s">
        <v>171</v>
      </c>
      <c r="T112" s="253" t="s">
        <v>172</v>
      </c>
      <c r="U112" s="252" t="s">
        <v>17</v>
      </c>
      <c r="V112" s="254" t="s">
        <v>199</v>
      </c>
      <c r="W112" s="252" t="s">
        <v>18</v>
      </c>
      <c r="X112" s="255" t="s">
        <v>85</v>
      </c>
      <c r="Y112" s="251" t="s">
        <v>13</v>
      </c>
      <c r="Z112" s="253" t="s">
        <v>171</v>
      </c>
      <c r="AA112" s="253" t="s">
        <v>172</v>
      </c>
      <c r="AB112" s="253" t="s">
        <v>171</v>
      </c>
      <c r="AC112" s="253" t="s">
        <v>172</v>
      </c>
      <c r="AD112" s="253" t="s">
        <v>171</v>
      </c>
      <c r="AE112" s="253" t="s">
        <v>172</v>
      </c>
      <c r="AF112" s="252" t="s">
        <v>17</v>
      </c>
      <c r="AG112" s="254" t="s">
        <v>199</v>
      </c>
      <c r="AH112" s="252" t="s">
        <v>18</v>
      </c>
      <c r="AI112" s="255" t="s">
        <v>85</v>
      </c>
      <c r="AJ112" s="251" t="s">
        <v>13</v>
      </c>
      <c r="AK112" s="253" t="s">
        <v>171</v>
      </c>
      <c r="AL112" s="253" t="s">
        <v>172</v>
      </c>
      <c r="AM112" s="253" t="s">
        <v>171</v>
      </c>
      <c r="AN112" s="253" t="s">
        <v>172</v>
      </c>
      <c r="AO112" s="253" t="s">
        <v>171</v>
      </c>
      <c r="AP112" s="253" t="s">
        <v>172</v>
      </c>
      <c r="AQ112" s="252" t="s">
        <v>17</v>
      </c>
      <c r="AR112" s="254" t="s">
        <v>199</v>
      </c>
      <c r="AS112" s="255" t="s">
        <v>85</v>
      </c>
      <c r="AT112" s="255" t="s">
        <v>85</v>
      </c>
      <c r="AU112" s="256" t="s">
        <v>13</v>
      </c>
      <c r="AV112" s="252" t="s">
        <v>171</v>
      </c>
      <c r="AW112" s="252" t="s">
        <v>172</v>
      </c>
      <c r="AX112" s="252" t="s">
        <v>171</v>
      </c>
      <c r="AY112" s="252" t="s">
        <v>172</v>
      </c>
      <c r="AZ112" s="252" t="s">
        <v>171</v>
      </c>
      <c r="BA112" s="252" t="s">
        <v>172</v>
      </c>
      <c r="BB112" s="252" t="s">
        <v>17</v>
      </c>
      <c r="BC112" s="254" t="s">
        <v>199</v>
      </c>
      <c r="BD112" s="252" t="s">
        <v>18</v>
      </c>
      <c r="BE112" s="255" t="s">
        <v>85</v>
      </c>
      <c r="BF112" s="251" t="s">
        <v>13</v>
      </c>
      <c r="BG112" s="257" t="s">
        <v>17</v>
      </c>
      <c r="BH112" s="254" t="s">
        <v>199</v>
      </c>
      <c r="BI112" s="398"/>
      <c r="BJ112" s="28"/>
      <c r="BM112" s="60" t="s">
        <v>19</v>
      </c>
      <c r="BN112" s="32" t="s">
        <v>20</v>
      </c>
      <c r="BO112" s="33" t="s">
        <v>21</v>
      </c>
      <c r="BP112" s="32" t="s">
        <v>19</v>
      </c>
      <c r="BQ112" s="32" t="s">
        <v>20</v>
      </c>
      <c r="BR112" s="33" t="s">
        <v>21</v>
      </c>
      <c r="BS112" s="32" t="s">
        <v>19</v>
      </c>
      <c r="BT112" s="32" t="s">
        <v>20</v>
      </c>
      <c r="BU112" s="33" t="s">
        <v>21</v>
      </c>
      <c r="BV112" s="32" t="s">
        <v>19</v>
      </c>
      <c r="BW112" s="32" t="s">
        <v>20</v>
      </c>
      <c r="BX112" s="30" t="s">
        <v>21</v>
      </c>
      <c r="BY112" s="36" t="s">
        <v>19</v>
      </c>
      <c r="BZ112" s="61" t="s">
        <v>31</v>
      </c>
    </row>
    <row r="113" spans="1:78" s="92" customFormat="1" ht="52.5" customHeight="1" x14ac:dyDescent="0.25">
      <c r="A113" s="80"/>
      <c r="B113" s="81"/>
      <c r="C113" s="281" t="s">
        <v>180</v>
      </c>
      <c r="D113" s="266" t="s">
        <v>258</v>
      </c>
      <c r="E113" s="282">
        <v>1</v>
      </c>
      <c r="F113" s="266" t="s">
        <v>312</v>
      </c>
      <c r="G113" s="266" t="s">
        <v>313</v>
      </c>
      <c r="H113" s="267" t="s">
        <v>314</v>
      </c>
      <c r="I113" s="266" t="s">
        <v>203</v>
      </c>
      <c r="J113" s="266" t="s">
        <v>210</v>
      </c>
      <c r="K113" s="266" t="s">
        <v>261</v>
      </c>
      <c r="L113" s="268">
        <v>44256</v>
      </c>
      <c r="M113" s="268">
        <v>44561</v>
      </c>
      <c r="N113" s="266">
        <f t="shared" ref="N113:N118" si="122">SUM(O113,Q113,S113)</f>
        <v>1</v>
      </c>
      <c r="O113" s="269"/>
      <c r="P113" s="269"/>
      <c r="Q113" s="269">
        <v>1</v>
      </c>
      <c r="R113" s="269">
        <v>1</v>
      </c>
      <c r="S113" s="269"/>
      <c r="T113" s="269"/>
      <c r="U113" s="269">
        <f t="shared" ref="U113" si="123">SUM(P113,R113,T113)</f>
        <v>1</v>
      </c>
      <c r="V113" s="270">
        <f t="shared" ref="V113" si="124">IFERROR(U113/N113,"")</f>
        <v>1</v>
      </c>
      <c r="W113" s="271" t="s">
        <v>469</v>
      </c>
      <c r="X113" s="272" t="s">
        <v>468</v>
      </c>
      <c r="Y113" s="266">
        <f t="shared" ref="Y113:Y118" si="125">SUM(Z113,AB113,AD113)</f>
        <v>1</v>
      </c>
      <c r="Z113" s="266"/>
      <c r="AA113" s="266"/>
      <c r="AB113" s="266">
        <v>1</v>
      </c>
      <c r="AC113" s="266"/>
      <c r="AD113" s="266"/>
      <c r="AE113" s="266"/>
      <c r="AF113" s="266">
        <f t="shared" ref="AF113:AF118" si="126">SUM(AA113,AC113,AE113)</f>
        <v>0</v>
      </c>
      <c r="AG113" s="273">
        <f t="shared" ref="AG113:AG119" si="127">IFERROR(AF113/Y113,"")</f>
        <v>0</v>
      </c>
      <c r="AH113" s="266"/>
      <c r="AI113" s="274"/>
      <c r="AJ113" s="266">
        <f t="shared" ref="AJ113:AJ118" si="128">SUM(AK113,AM113,AO113)</f>
        <v>1</v>
      </c>
      <c r="AK113" s="266"/>
      <c r="AL113" s="266"/>
      <c r="AM113" s="266">
        <v>1</v>
      </c>
      <c r="AN113" s="266"/>
      <c r="AO113" s="266"/>
      <c r="AP113" s="266"/>
      <c r="AQ113" s="266">
        <f t="shared" ref="AQ113:AQ118" si="129">SUM(AL113,AN113,AP113)</f>
        <v>0</v>
      </c>
      <c r="AR113" s="273">
        <f t="shared" ref="AR113:AR115" si="130">IFERROR(AQ113/AJ113,"")</f>
        <v>0</v>
      </c>
      <c r="AS113" s="275"/>
      <c r="AT113" s="274"/>
      <c r="AU113" s="266">
        <f t="shared" ref="AU113:AU118" si="131">SUM(AV113,AX113,AZ113)</f>
        <v>1</v>
      </c>
      <c r="AV113" s="266"/>
      <c r="AW113" s="266"/>
      <c r="AX113" s="266">
        <v>1</v>
      </c>
      <c r="AY113" s="266"/>
      <c r="AZ113" s="266"/>
      <c r="BA113" s="266"/>
      <c r="BB113" s="266">
        <f t="shared" ref="BB113:BB118" si="132">SUM(AW113,AY113,BA113)</f>
        <v>0</v>
      </c>
      <c r="BC113" s="273">
        <f t="shared" ref="BC113:BC119" si="133">IFERROR(BB113/AU113,"")</f>
        <v>0</v>
      </c>
      <c r="BD113" s="266"/>
      <c r="BE113" s="274"/>
      <c r="BF113" s="266">
        <f t="shared" ref="BF113:BF119" si="134">+SUM(N113,Y113,AJ113,AU113)</f>
        <v>4</v>
      </c>
      <c r="BG113" s="266">
        <f>+SUM(U113,AF113,AQ113,BB113)</f>
        <v>1</v>
      </c>
      <c r="BH113" s="276">
        <f>IFERROR(BG113/BF113,"")</f>
        <v>0.25</v>
      </c>
      <c r="BI113" s="277"/>
      <c r="BJ113" s="91"/>
      <c r="BM113" s="93"/>
      <c r="BN113" s="87">
        <f t="shared" ref="BN113:BN119" si="135">IFERROR(BM113/N113,"")</f>
        <v>0</v>
      </c>
      <c r="BO113" s="88"/>
      <c r="BP113" s="94">
        <f t="shared" ref="BP113:BP119" si="136">IFERROR(BO113/Q113,"")</f>
        <v>0</v>
      </c>
      <c r="BQ113" s="87">
        <f t="shared" ref="BQ113:BQ119" si="137">IFERROR(BP113/Y113,"")</f>
        <v>0</v>
      </c>
      <c r="BR113" s="88">
        <f t="shared" ref="BR113:BR119" si="138">IFERROR(BQ113/U113,"")</f>
        <v>0</v>
      </c>
      <c r="BS113" s="94"/>
      <c r="BT113" s="87">
        <f t="shared" ref="BT113:BT119" si="139">IFERROR(BS113/AJ113,"")</f>
        <v>0</v>
      </c>
      <c r="BU113" s="88"/>
      <c r="BV113" s="95">
        <f t="shared" ref="BV113:BV119" si="140">IFERROR(BU113/Y113,"")</f>
        <v>0</v>
      </c>
      <c r="BW113" s="87">
        <f t="shared" ref="BW113:BW119" si="141">IFERROR(BV113/AU113,"")</f>
        <v>0</v>
      </c>
      <c r="BX113" s="96">
        <f>IFERROR(BW113/AB113,"")</f>
        <v>0</v>
      </c>
      <c r="BY113" s="97">
        <f t="shared" ref="BY113:BY118" si="142">SUM(BM113,BP113,BS113,BV113)</f>
        <v>0</v>
      </c>
      <c r="BZ113" s="98">
        <f>IFERROR(BY113/BF113,"")</f>
        <v>0</v>
      </c>
    </row>
    <row r="114" spans="1:78" s="92" customFormat="1" x14ac:dyDescent="0.25">
      <c r="A114" s="99"/>
      <c r="B114" s="81"/>
      <c r="C114" s="279"/>
      <c r="D114" s="265"/>
      <c r="E114" s="265"/>
      <c r="F114" s="265"/>
      <c r="G114" s="258"/>
      <c r="H114" s="260"/>
      <c r="I114" s="258"/>
      <c r="J114" s="258"/>
      <c r="K114" s="258"/>
      <c r="L114" s="261"/>
      <c r="M114" s="261"/>
      <c r="N114" s="258">
        <f t="shared" si="122"/>
        <v>0</v>
      </c>
      <c r="O114" s="258"/>
      <c r="P114" s="258"/>
      <c r="Q114" s="258"/>
      <c r="R114" s="258"/>
      <c r="S114" s="258"/>
      <c r="T114" s="258"/>
      <c r="U114" s="258">
        <f t="shared" ref="U114:U118" si="143">SUM(P114,R114,T114)</f>
        <v>0</v>
      </c>
      <c r="V114" s="263" t="str">
        <f t="shared" ref="V114:V119" si="144">IFERROR(U114/N114,"")</f>
        <v/>
      </c>
      <c r="W114" s="259"/>
      <c r="X114" s="262"/>
      <c r="Y114" s="258">
        <f t="shared" si="125"/>
        <v>0</v>
      </c>
      <c r="Z114" s="258"/>
      <c r="AA114" s="258"/>
      <c r="AB114" s="258"/>
      <c r="AC114" s="258"/>
      <c r="AD114" s="258"/>
      <c r="AE114" s="258"/>
      <c r="AF114" s="258">
        <f t="shared" si="126"/>
        <v>0</v>
      </c>
      <c r="AG114" s="263" t="str">
        <f t="shared" si="127"/>
        <v/>
      </c>
      <c r="AH114" s="259"/>
      <c r="AI114" s="262"/>
      <c r="AJ114" s="258">
        <f t="shared" si="128"/>
        <v>0</v>
      </c>
      <c r="AK114" s="258"/>
      <c r="AL114" s="258"/>
      <c r="AM114" s="258"/>
      <c r="AN114" s="258"/>
      <c r="AO114" s="258"/>
      <c r="AP114" s="258"/>
      <c r="AQ114" s="258">
        <f t="shared" si="129"/>
        <v>0</v>
      </c>
      <c r="AR114" s="263" t="str">
        <f t="shared" si="130"/>
        <v/>
      </c>
      <c r="AS114" s="259"/>
      <c r="AT114" s="262"/>
      <c r="AU114" s="258">
        <f t="shared" si="131"/>
        <v>0</v>
      </c>
      <c r="AV114" s="258"/>
      <c r="AW114" s="258"/>
      <c r="AX114" s="258"/>
      <c r="AY114" s="258"/>
      <c r="AZ114" s="258"/>
      <c r="BA114" s="258"/>
      <c r="BB114" s="258">
        <f t="shared" si="132"/>
        <v>0</v>
      </c>
      <c r="BC114" s="263" t="str">
        <f t="shared" si="133"/>
        <v/>
      </c>
      <c r="BD114" s="258"/>
      <c r="BE114" s="262"/>
      <c r="BF114" s="258">
        <f t="shared" si="134"/>
        <v>0</v>
      </c>
      <c r="BG114" s="258">
        <f t="shared" ref="BG114:BG119" si="145">+SUM(U114,AF114,AQ114,BB114)</f>
        <v>0</v>
      </c>
      <c r="BH114" s="264" t="str">
        <f t="shared" ref="BH114:BH115" si="146">IFERROR(BG114/BF114,"")</f>
        <v/>
      </c>
      <c r="BI114" s="278"/>
      <c r="BJ114" s="105"/>
      <c r="BM114" s="106"/>
      <c r="BN114" s="102" t="str">
        <f t="shared" si="135"/>
        <v/>
      </c>
      <c r="BO114" s="107"/>
      <c r="BP114" s="108" t="str">
        <f t="shared" si="136"/>
        <v/>
      </c>
      <c r="BQ114" s="102" t="str">
        <f t="shared" si="137"/>
        <v/>
      </c>
      <c r="BR114" s="107" t="str">
        <f t="shared" si="138"/>
        <v/>
      </c>
      <c r="BS114" s="108"/>
      <c r="BT114" s="102" t="str">
        <f t="shared" si="139"/>
        <v/>
      </c>
      <c r="BU114" s="107"/>
      <c r="BV114" s="109" t="str">
        <f t="shared" si="140"/>
        <v/>
      </c>
      <c r="BW114" s="102" t="str">
        <f t="shared" si="141"/>
        <v/>
      </c>
      <c r="BX114" s="110"/>
      <c r="BY114" s="111">
        <f t="shared" si="142"/>
        <v>0</v>
      </c>
      <c r="BZ114" s="112" t="str">
        <f t="shared" ref="BZ114:BZ119" si="147">IFERROR(BY114/BF114,"")</f>
        <v/>
      </c>
    </row>
    <row r="115" spans="1:78" s="92" customFormat="1" x14ac:dyDescent="0.25">
      <c r="A115" s="99"/>
      <c r="B115" s="81"/>
      <c r="C115" s="279"/>
      <c r="D115" s="265"/>
      <c r="E115" s="265"/>
      <c r="F115" s="265"/>
      <c r="G115" s="258"/>
      <c r="H115" s="260"/>
      <c r="I115" s="258"/>
      <c r="J115" s="258"/>
      <c r="K115" s="258"/>
      <c r="L115" s="261"/>
      <c r="M115" s="261"/>
      <c r="N115" s="258">
        <f t="shared" si="122"/>
        <v>0</v>
      </c>
      <c r="O115" s="258"/>
      <c r="P115" s="258"/>
      <c r="Q115" s="258"/>
      <c r="R115" s="258"/>
      <c r="S115" s="258"/>
      <c r="T115" s="258"/>
      <c r="U115" s="258">
        <f t="shared" si="143"/>
        <v>0</v>
      </c>
      <c r="V115" s="263" t="str">
        <f t="shared" si="144"/>
        <v/>
      </c>
      <c r="W115" s="259"/>
      <c r="X115" s="262"/>
      <c r="Y115" s="258">
        <f t="shared" si="125"/>
        <v>0</v>
      </c>
      <c r="Z115" s="258"/>
      <c r="AA115" s="258"/>
      <c r="AB115" s="258"/>
      <c r="AC115" s="258"/>
      <c r="AD115" s="258"/>
      <c r="AE115" s="258"/>
      <c r="AF115" s="258">
        <f t="shared" si="126"/>
        <v>0</v>
      </c>
      <c r="AG115" s="263" t="str">
        <f t="shared" si="127"/>
        <v/>
      </c>
      <c r="AH115" s="259"/>
      <c r="AI115" s="262"/>
      <c r="AJ115" s="258">
        <f t="shared" si="128"/>
        <v>0</v>
      </c>
      <c r="AK115" s="258"/>
      <c r="AL115" s="258"/>
      <c r="AM115" s="258"/>
      <c r="AN115" s="258"/>
      <c r="AO115" s="258"/>
      <c r="AP115" s="258"/>
      <c r="AQ115" s="258">
        <f t="shared" si="129"/>
        <v>0</v>
      </c>
      <c r="AR115" s="263" t="str">
        <f t="shared" si="130"/>
        <v/>
      </c>
      <c r="AS115" s="259"/>
      <c r="AT115" s="262"/>
      <c r="AU115" s="258">
        <f t="shared" si="131"/>
        <v>0</v>
      </c>
      <c r="AV115" s="258"/>
      <c r="AW115" s="258"/>
      <c r="AX115" s="258"/>
      <c r="AY115" s="258"/>
      <c r="AZ115" s="258"/>
      <c r="BA115" s="258"/>
      <c r="BB115" s="258">
        <f t="shared" si="132"/>
        <v>0</v>
      </c>
      <c r="BC115" s="263" t="str">
        <f t="shared" si="133"/>
        <v/>
      </c>
      <c r="BD115" s="258"/>
      <c r="BE115" s="262"/>
      <c r="BF115" s="258">
        <f t="shared" si="134"/>
        <v>0</v>
      </c>
      <c r="BG115" s="258">
        <f t="shared" si="145"/>
        <v>0</v>
      </c>
      <c r="BH115" s="264" t="str">
        <f t="shared" si="146"/>
        <v/>
      </c>
      <c r="BI115" s="278"/>
      <c r="BJ115" s="105"/>
      <c r="BM115" s="106"/>
      <c r="BN115" s="102" t="str">
        <f t="shared" si="135"/>
        <v/>
      </c>
      <c r="BO115" s="103"/>
      <c r="BP115" s="113" t="str">
        <f t="shared" si="136"/>
        <v/>
      </c>
      <c r="BQ115" s="102" t="str">
        <f t="shared" si="137"/>
        <v/>
      </c>
      <c r="BR115" s="103" t="str">
        <f t="shared" si="138"/>
        <v/>
      </c>
      <c r="BS115" s="113"/>
      <c r="BT115" s="102" t="str">
        <f t="shared" si="139"/>
        <v/>
      </c>
      <c r="BU115" s="103"/>
      <c r="BV115" s="114" t="str">
        <f t="shared" si="140"/>
        <v/>
      </c>
      <c r="BW115" s="102" t="str">
        <f t="shared" si="141"/>
        <v/>
      </c>
      <c r="BX115" s="115"/>
      <c r="BY115" s="111">
        <f t="shared" si="142"/>
        <v>0</v>
      </c>
      <c r="BZ115" s="112" t="str">
        <f t="shared" si="147"/>
        <v/>
      </c>
    </row>
    <row r="116" spans="1:78" s="92" customFormat="1" x14ac:dyDescent="0.25">
      <c r="A116" s="99"/>
      <c r="B116" s="81"/>
      <c r="C116" s="279"/>
      <c r="D116" s="265"/>
      <c r="E116" s="265"/>
      <c r="F116" s="265"/>
      <c r="G116" s="258"/>
      <c r="H116" s="260"/>
      <c r="I116" s="258"/>
      <c r="J116" s="258"/>
      <c r="K116" s="258"/>
      <c r="L116" s="261"/>
      <c r="M116" s="261"/>
      <c r="N116" s="258">
        <f t="shared" si="122"/>
        <v>0</v>
      </c>
      <c r="O116" s="258"/>
      <c r="P116" s="258"/>
      <c r="Q116" s="258"/>
      <c r="R116" s="258"/>
      <c r="S116" s="258"/>
      <c r="T116" s="258"/>
      <c r="U116" s="258">
        <f t="shared" si="143"/>
        <v>0</v>
      </c>
      <c r="V116" s="263" t="str">
        <f t="shared" si="144"/>
        <v/>
      </c>
      <c r="W116" s="259"/>
      <c r="X116" s="262"/>
      <c r="Y116" s="258">
        <f t="shared" si="125"/>
        <v>0</v>
      </c>
      <c r="Z116" s="258"/>
      <c r="AA116" s="258"/>
      <c r="AB116" s="258"/>
      <c r="AC116" s="258"/>
      <c r="AD116" s="258"/>
      <c r="AE116" s="258"/>
      <c r="AF116" s="258">
        <f t="shared" si="126"/>
        <v>0</v>
      </c>
      <c r="AG116" s="263" t="str">
        <f t="shared" si="127"/>
        <v/>
      </c>
      <c r="AH116" s="259"/>
      <c r="AI116" s="262"/>
      <c r="AJ116" s="258">
        <f t="shared" si="128"/>
        <v>0</v>
      </c>
      <c r="AK116" s="258"/>
      <c r="AL116" s="258"/>
      <c r="AM116" s="258"/>
      <c r="AN116" s="258"/>
      <c r="AO116" s="258"/>
      <c r="AP116" s="258"/>
      <c r="AQ116" s="258">
        <f t="shared" si="129"/>
        <v>0</v>
      </c>
      <c r="AR116" s="263" t="str">
        <f>IFERROR(AQ116/AJ116,"")</f>
        <v/>
      </c>
      <c r="AS116" s="259"/>
      <c r="AT116" s="262"/>
      <c r="AU116" s="258">
        <f t="shared" si="131"/>
        <v>0</v>
      </c>
      <c r="AV116" s="258"/>
      <c r="AW116" s="258"/>
      <c r="AX116" s="258"/>
      <c r="AY116" s="258"/>
      <c r="AZ116" s="258"/>
      <c r="BA116" s="258"/>
      <c r="BB116" s="258">
        <f t="shared" si="132"/>
        <v>0</v>
      </c>
      <c r="BC116" s="263" t="str">
        <f t="shared" si="133"/>
        <v/>
      </c>
      <c r="BD116" s="258"/>
      <c r="BE116" s="262"/>
      <c r="BF116" s="258">
        <f t="shared" si="134"/>
        <v>0</v>
      </c>
      <c r="BG116" s="258">
        <f t="shared" si="145"/>
        <v>0</v>
      </c>
      <c r="BH116" s="264" t="str">
        <f>IFERROR(BG116/BF116,"")</f>
        <v/>
      </c>
      <c r="BI116" s="278"/>
      <c r="BJ116" s="105"/>
      <c r="BM116" s="106"/>
      <c r="BN116" s="102" t="str">
        <f t="shared" si="135"/>
        <v/>
      </c>
      <c r="BO116" s="103"/>
      <c r="BP116" s="113" t="str">
        <f t="shared" si="136"/>
        <v/>
      </c>
      <c r="BQ116" s="102" t="str">
        <f t="shared" si="137"/>
        <v/>
      </c>
      <c r="BR116" s="103" t="str">
        <f t="shared" si="138"/>
        <v/>
      </c>
      <c r="BS116" s="113"/>
      <c r="BT116" s="102" t="str">
        <f t="shared" si="139"/>
        <v/>
      </c>
      <c r="BU116" s="103"/>
      <c r="BV116" s="114" t="str">
        <f t="shared" si="140"/>
        <v/>
      </c>
      <c r="BW116" s="102" t="str">
        <f t="shared" si="141"/>
        <v/>
      </c>
      <c r="BX116" s="115"/>
      <c r="BY116" s="111">
        <f t="shared" si="142"/>
        <v>0</v>
      </c>
      <c r="BZ116" s="112" t="str">
        <f t="shared" si="147"/>
        <v/>
      </c>
    </row>
    <row r="117" spans="1:78" s="92" customFormat="1" x14ac:dyDescent="0.25">
      <c r="A117" s="99"/>
      <c r="B117" s="81"/>
      <c r="C117" s="279"/>
      <c r="D117" s="265"/>
      <c r="E117" s="265"/>
      <c r="F117" s="265"/>
      <c r="G117" s="258"/>
      <c r="H117" s="260"/>
      <c r="I117" s="258"/>
      <c r="J117" s="258"/>
      <c r="K117" s="258"/>
      <c r="L117" s="261"/>
      <c r="M117" s="261"/>
      <c r="N117" s="258">
        <f t="shared" si="122"/>
        <v>0</v>
      </c>
      <c r="O117" s="258"/>
      <c r="P117" s="258"/>
      <c r="Q117" s="258"/>
      <c r="R117" s="258"/>
      <c r="S117" s="258"/>
      <c r="T117" s="258"/>
      <c r="U117" s="258">
        <f t="shared" si="143"/>
        <v>0</v>
      </c>
      <c r="V117" s="263" t="str">
        <f t="shared" si="144"/>
        <v/>
      </c>
      <c r="W117" s="259"/>
      <c r="X117" s="262"/>
      <c r="Y117" s="258">
        <f t="shared" si="125"/>
        <v>0</v>
      </c>
      <c r="Z117" s="258"/>
      <c r="AA117" s="258"/>
      <c r="AB117" s="258"/>
      <c r="AC117" s="258"/>
      <c r="AD117" s="258"/>
      <c r="AE117" s="258"/>
      <c r="AF117" s="258">
        <f t="shared" si="126"/>
        <v>0</v>
      </c>
      <c r="AG117" s="263" t="str">
        <f t="shared" si="127"/>
        <v/>
      </c>
      <c r="AH117" s="259"/>
      <c r="AI117" s="262"/>
      <c r="AJ117" s="258">
        <f t="shared" si="128"/>
        <v>0</v>
      </c>
      <c r="AK117" s="258"/>
      <c r="AL117" s="258"/>
      <c r="AM117" s="258"/>
      <c r="AN117" s="258"/>
      <c r="AO117" s="258"/>
      <c r="AP117" s="258"/>
      <c r="AQ117" s="258">
        <f t="shared" si="129"/>
        <v>0</v>
      </c>
      <c r="AR117" s="263" t="str">
        <f>IFERROR(AQ117/AJ117,"")</f>
        <v/>
      </c>
      <c r="AS117" s="259"/>
      <c r="AT117" s="262"/>
      <c r="AU117" s="258">
        <f t="shared" si="131"/>
        <v>0</v>
      </c>
      <c r="AV117" s="258"/>
      <c r="AW117" s="258"/>
      <c r="AX117" s="258"/>
      <c r="AY117" s="258"/>
      <c r="AZ117" s="258"/>
      <c r="BA117" s="258"/>
      <c r="BB117" s="258">
        <f t="shared" si="132"/>
        <v>0</v>
      </c>
      <c r="BC117" s="263" t="str">
        <f t="shared" si="133"/>
        <v/>
      </c>
      <c r="BD117" s="258"/>
      <c r="BE117" s="262"/>
      <c r="BF117" s="258">
        <f t="shared" si="134"/>
        <v>0</v>
      </c>
      <c r="BG117" s="258">
        <f t="shared" si="145"/>
        <v>0</v>
      </c>
      <c r="BH117" s="264" t="str">
        <f>IFERROR(BG117/BF117,"")</f>
        <v/>
      </c>
      <c r="BI117" s="278"/>
      <c r="BJ117" s="105"/>
      <c r="BM117" s="106"/>
      <c r="BN117" s="102" t="str">
        <f t="shared" si="135"/>
        <v/>
      </c>
      <c r="BO117" s="107"/>
      <c r="BP117" s="108" t="str">
        <f t="shared" si="136"/>
        <v/>
      </c>
      <c r="BQ117" s="102" t="str">
        <f t="shared" si="137"/>
        <v/>
      </c>
      <c r="BR117" s="107" t="str">
        <f t="shared" si="138"/>
        <v/>
      </c>
      <c r="BS117" s="108"/>
      <c r="BT117" s="102" t="str">
        <f t="shared" si="139"/>
        <v/>
      </c>
      <c r="BU117" s="107"/>
      <c r="BV117" s="109" t="str">
        <f t="shared" si="140"/>
        <v/>
      </c>
      <c r="BW117" s="102" t="str">
        <f t="shared" si="141"/>
        <v/>
      </c>
      <c r="BX117" s="110"/>
      <c r="BY117" s="111">
        <f t="shared" si="142"/>
        <v>0</v>
      </c>
      <c r="BZ117" s="112" t="str">
        <f t="shared" si="147"/>
        <v/>
      </c>
    </row>
    <row r="118" spans="1:78" s="92" customFormat="1" x14ac:dyDescent="0.25">
      <c r="A118" s="99"/>
      <c r="B118" s="81"/>
      <c r="C118" s="279"/>
      <c r="D118" s="265"/>
      <c r="E118" s="265"/>
      <c r="F118" s="265"/>
      <c r="G118" s="258"/>
      <c r="H118" s="260"/>
      <c r="I118" s="258"/>
      <c r="J118" s="258"/>
      <c r="K118" s="258"/>
      <c r="L118" s="261"/>
      <c r="M118" s="261"/>
      <c r="N118" s="258">
        <f t="shared" si="122"/>
        <v>0</v>
      </c>
      <c r="O118" s="258"/>
      <c r="P118" s="258"/>
      <c r="Q118" s="258"/>
      <c r="R118" s="258"/>
      <c r="S118" s="258"/>
      <c r="T118" s="258"/>
      <c r="U118" s="258">
        <f t="shared" si="143"/>
        <v>0</v>
      </c>
      <c r="V118" s="263" t="str">
        <f t="shared" si="144"/>
        <v/>
      </c>
      <c r="W118" s="259"/>
      <c r="X118" s="262"/>
      <c r="Y118" s="258">
        <f t="shared" si="125"/>
        <v>0</v>
      </c>
      <c r="Z118" s="258"/>
      <c r="AA118" s="258"/>
      <c r="AB118" s="258"/>
      <c r="AC118" s="258"/>
      <c r="AD118" s="258"/>
      <c r="AE118" s="258"/>
      <c r="AF118" s="258">
        <f t="shared" si="126"/>
        <v>0</v>
      </c>
      <c r="AG118" s="263" t="str">
        <f t="shared" si="127"/>
        <v/>
      </c>
      <c r="AH118" s="259"/>
      <c r="AI118" s="262"/>
      <c r="AJ118" s="258">
        <f t="shared" si="128"/>
        <v>0</v>
      </c>
      <c r="AK118" s="258"/>
      <c r="AL118" s="258"/>
      <c r="AM118" s="258"/>
      <c r="AN118" s="258"/>
      <c r="AO118" s="258"/>
      <c r="AP118" s="258"/>
      <c r="AQ118" s="258">
        <f t="shared" si="129"/>
        <v>0</v>
      </c>
      <c r="AR118" s="263" t="str">
        <f t="shared" ref="AR118:AR119" si="148">IFERROR(AQ118/AJ118,"")</f>
        <v/>
      </c>
      <c r="AS118" s="259"/>
      <c r="AT118" s="262"/>
      <c r="AU118" s="258">
        <f t="shared" si="131"/>
        <v>0</v>
      </c>
      <c r="AV118" s="258"/>
      <c r="AW118" s="258"/>
      <c r="AX118" s="258"/>
      <c r="AY118" s="258"/>
      <c r="AZ118" s="258"/>
      <c r="BA118" s="258"/>
      <c r="BB118" s="258">
        <f t="shared" si="132"/>
        <v>0</v>
      </c>
      <c r="BC118" s="263" t="str">
        <f t="shared" si="133"/>
        <v/>
      </c>
      <c r="BD118" s="258"/>
      <c r="BE118" s="262"/>
      <c r="BF118" s="258">
        <f t="shared" si="134"/>
        <v>0</v>
      </c>
      <c r="BG118" s="258">
        <f t="shared" si="145"/>
        <v>0</v>
      </c>
      <c r="BH118" s="264" t="str">
        <f t="shared" ref="BH118:BH119" si="149">IFERROR(BG118/BF118,"")</f>
        <v/>
      </c>
      <c r="BI118" s="278"/>
      <c r="BJ118" s="105"/>
      <c r="BM118" s="106"/>
      <c r="BN118" s="102" t="str">
        <f t="shared" si="135"/>
        <v/>
      </c>
      <c r="BO118" s="107"/>
      <c r="BP118" s="108" t="str">
        <f t="shared" si="136"/>
        <v/>
      </c>
      <c r="BQ118" s="102" t="str">
        <f t="shared" si="137"/>
        <v/>
      </c>
      <c r="BR118" s="107" t="str">
        <f t="shared" si="138"/>
        <v/>
      </c>
      <c r="BS118" s="108"/>
      <c r="BT118" s="102" t="str">
        <f t="shared" si="139"/>
        <v/>
      </c>
      <c r="BU118" s="107"/>
      <c r="BV118" s="109" t="str">
        <f t="shared" si="140"/>
        <v/>
      </c>
      <c r="BW118" s="102" t="str">
        <f t="shared" si="141"/>
        <v/>
      </c>
      <c r="BX118" s="110"/>
      <c r="BY118" s="111">
        <f t="shared" si="142"/>
        <v>0</v>
      </c>
      <c r="BZ118" s="112" t="str">
        <f t="shared" si="147"/>
        <v/>
      </c>
    </row>
    <row r="119" spans="1:78" ht="33" customHeight="1" thickBot="1" x14ac:dyDescent="0.3">
      <c r="A119" s="37"/>
      <c r="B119" s="70"/>
      <c r="C119" s="378"/>
      <c r="D119" s="378"/>
      <c r="E119" s="337"/>
      <c r="F119" s="338" t="s">
        <v>167</v>
      </c>
      <c r="G119" s="339"/>
      <c r="H119" s="340"/>
      <c r="I119" s="339"/>
      <c r="J119" s="339"/>
      <c r="K119" s="339"/>
      <c r="L119" s="341"/>
      <c r="M119" s="342"/>
      <c r="N119" s="248"/>
      <c r="O119" s="339"/>
      <c r="P119" s="339"/>
      <c r="Q119" s="339"/>
      <c r="R119" s="339"/>
      <c r="S119" s="339"/>
      <c r="T119" s="339"/>
      <c r="U119" s="339"/>
      <c r="V119" s="344" t="str">
        <f t="shared" si="144"/>
        <v/>
      </c>
      <c r="W119" s="345"/>
      <c r="X119" s="343"/>
      <c r="Y119" s="248"/>
      <c r="Z119" s="339"/>
      <c r="AA119" s="339"/>
      <c r="AB119" s="339"/>
      <c r="AC119" s="339"/>
      <c r="AD119" s="339"/>
      <c r="AE119" s="339"/>
      <c r="AF119" s="339"/>
      <c r="AG119" s="344" t="str">
        <f t="shared" si="127"/>
        <v/>
      </c>
      <c r="AH119" s="345"/>
      <c r="AI119" s="343"/>
      <c r="AJ119" s="248"/>
      <c r="AK119" s="339"/>
      <c r="AL119" s="339"/>
      <c r="AM119" s="339"/>
      <c r="AN119" s="339"/>
      <c r="AO119" s="339"/>
      <c r="AP119" s="339"/>
      <c r="AQ119" s="339"/>
      <c r="AR119" s="344" t="str">
        <f t="shared" si="148"/>
        <v/>
      </c>
      <c r="AS119" s="346"/>
      <c r="AT119" s="343"/>
      <c r="AU119" s="248"/>
      <c r="AV119" s="339"/>
      <c r="AW119" s="339"/>
      <c r="AX119" s="339"/>
      <c r="AY119" s="339"/>
      <c r="AZ119" s="339"/>
      <c r="BA119" s="339"/>
      <c r="BB119" s="339"/>
      <c r="BC119" s="344" t="str">
        <f t="shared" si="133"/>
        <v/>
      </c>
      <c r="BD119" s="347"/>
      <c r="BE119" s="343"/>
      <c r="BF119" s="348">
        <f t="shared" si="134"/>
        <v>0</v>
      </c>
      <c r="BG119" s="349">
        <f t="shared" si="145"/>
        <v>0</v>
      </c>
      <c r="BH119" s="350" t="str">
        <f t="shared" si="149"/>
        <v/>
      </c>
      <c r="BI119" s="351"/>
      <c r="BJ119" s="44"/>
      <c r="BM119" s="62"/>
      <c r="BN119" s="38" t="str">
        <f t="shared" si="135"/>
        <v/>
      </c>
      <c r="BO119" s="39"/>
      <c r="BP119" s="40" t="str">
        <f t="shared" si="136"/>
        <v/>
      </c>
      <c r="BQ119" s="38" t="str">
        <f t="shared" si="137"/>
        <v/>
      </c>
      <c r="BR119" s="39" t="str">
        <f t="shared" si="138"/>
        <v/>
      </c>
      <c r="BS119" s="40"/>
      <c r="BT119" s="38" t="str">
        <f t="shared" si="139"/>
        <v/>
      </c>
      <c r="BU119" s="39"/>
      <c r="BV119" s="41" t="str">
        <f t="shared" si="140"/>
        <v/>
      </c>
      <c r="BW119" s="38" t="str">
        <f t="shared" si="141"/>
        <v/>
      </c>
      <c r="BX119" s="42"/>
      <c r="BY119" s="43"/>
      <c r="BZ119" s="63" t="str">
        <f t="shared" si="147"/>
        <v/>
      </c>
    </row>
    <row r="120" spans="1:78" ht="25.5" customHeight="1" thickBot="1" x14ac:dyDescent="0.3">
      <c r="A120" s="179"/>
      <c r="B120" s="70"/>
      <c r="C120" s="180"/>
      <c r="D120" s="180"/>
      <c r="E120" s="180"/>
      <c r="F120" s="181"/>
      <c r="G120" s="182"/>
      <c r="H120" s="183"/>
      <c r="I120" s="182"/>
      <c r="J120" s="182"/>
      <c r="K120" s="182"/>
      <c r="L120" s="184"/>
      <c r="M120" s="184"/>
      <c r="N120" s="182"/>
      <c r="O120" s="182"/>
      <c r="P120" s="182"/>
      <c r="Q120" s="182"/>
      <c r="R120" s="182"/>
      <c r="S120" s="182"/>
      <c r="T120" s="182"/>
      <c r="U120" s="182"/>
      <c r="V120" s="185"/>
      <c r="W120" s="186"/>
      <c r="X120" s="187"/>
      <c r="Y120" s="182"/>
      <c r="Z120" s="182"/>
      <c r="AA120" s="182"/>
      <c r="AB120" s="182"/>
      <c r="AC120" s="182"/>
      <c r="AD120" s="182"/>
      <c r="AE120" s="182"/>
      <c r="AF120" s="182"/>
      <c r="AG120" s="185"/>
      <c r="AH120" s="186"/>
      <c r="AI120" s="187"/>
      <c r="AJ120" s="182"/>
      <c r="AK120" s="182"/>
      <c r="AL120" s="182"/>
      <c r="AM120" s="182"/>
      <c r="AN120" s="182"/>
      <c r="AO120" s="182"/>
      <c r="AP120" s="182"/>
      <c r="AQ120" s="182"/>
      <c r="AR120" s="185"/>
      <c r="AS120" s="188"/>
      <c r="AT120" s="187"/>
      <c r="AU120" s="182"/>
      <c r="AV120" s="182"/>
      <c r="AW120" s="182"/>
      <c r="AX120" s="182"/>
      <c r="AY120" s="182"/>
      <c r="AZ120" s="182"/>
      <c r="BA120" s="182"/>
      <c r="BB120" s="182"/>
      <c r="BC120" s="185"/>
      <c r="BD120" s="182"/>
      <c r="BE120" s="187"/>
      <c r="BF120" s="189"/>
      <c r="BG120" s="189"/>
      <c r="BH120" s="190"/>
      <c r="BI120" s="191"/>
      <c r="BJ120" s="192"/>
      <c r="BM120" s="193"/>
      <c r="BN120" s="185"/>
      <c r="BO120" s="187"/>
      <c r="BP120" s="187"/>
      <c r="BQ120" s="185"/>
      <c r="BR120" s="187"/>
      <c r="BS120" s="187"/>
      <c r="BT120" s="185"/>
      <c r="BU120" s="187"/>
      <c r="BV120" s="187"/>
      <c r="BW120" s="185"/>
      <c r="BX120" s="187"/>
      <c r="BY120" s="194"/>
      <c r="BZ120" s="185"/>
    </row>
    <row r="121" spans="1:78" s="172" customFormat="1" ht="12.75" customHeight="1" x14ac:dyDescent="0.2">
      <c r="A121" s="10"/>
      <c r="B121" s="171"/>
      <c r="C121" s="449" t="s">
        <v>230</v>
      </c>
      <c r="D121" s="450"/>
      <c r="E121" s="450"/>
      <c r="F121" s="450"/>
      <c r="G121" s="428" t="s">
        <v>231</v>
      </c>
      <c r="H121" s="429"/>
      <c r="I121" s="429"/>
      <c r="J121" s="429"/>
      <c r="K121" s="429"/>
      <c r="L121" s="429"/>
      <c r="M121" s="430"/>
      <c r="N121" s="477" t="s">
        <v>100</v>
      </c>
      <c r="O121" s="478"/>
      <c r="P121" s="478"/>
      <c r="Q121" s="478"/>
      <c r="R121" s="478"/>
      <c r="S121" s="478"/>
      <c r="T121" s="478"/>
      <c r="U121" s="478"/>
      <c r="V121" s="478"/>
      <c r="W121" s="478"/>
      <c r="X121" s="479"/>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2"/>
      <c r="BH121" s="12"/>
      <c r="BI121" s="13"/>
      <c r="BJ121" s="11"/>
      <c r="BM121" s="171"/>
      <c r="BN121" s="171"/>
      <c r="BO121" s="171"/>
      <c r="BP121" s="171"/>
      <c r="BQ121" s="171"/>
      <c r="BR121" s="171"/>
      <c r="BS121" s="171"/>
      <c r="BT121" s="171"/>
      <c r="BU121" s="171"/>
      <c r="BV121" s="171"/>
      <c r="BW121" s="171"/>
      <c r="BX121" s="171"/>
      <c r="BY121" s="171"/>
      <c r="BZ121" s="12"/>
    </row>
    <row r="122" spans="1:78" ht="36.75" customHeight="1" thickBot="1" x14ac:dyDescent="0.3">
      <c r="A122" s="24"/>
      <c r="B122" s="70"/>
      <c r="C122" s="433" t="s">
        <v>87</v>
      </c>
      <c r="D122" s="434"/>
      <c r="E122" s="434"/>
      <c r="F122" s="434"/>
      <c r="G122" s="402" t="str">
        <f>+VLOOKUP(G121,LISTAS!$H$3:$I$10,2,FALSE)</f>
        <v>&lt;Por favor seleccione los objetivos estratégicos asociados al proceso</v>
      </c>
      <c r="H122" s="403"/>
      <c r="I122" s="403"/>
      <c r="J122" s="403"/>
      <c r="K122" s="403"/>
      <c r="L122" s="403"/>
      <c r="M122" s="404"/>
      <c r="N122" s="480" t="s">
        <v>93</v>
      </c>
      <c r="O122" s="454"/>
      <c r="P122" s="454"/>
      <c r="Q122" s="454"/>
      <c r="R122" s="454"/>
      <c r="S122" s="454" t="s">
        <v>94</v>
      </c>
      <c r="T122" s="454"/>
      <c r="U122" s="454"/>
      <c r="V122" s="454"/>
      <c r="W122" s="196" t="s">
        <v>95</v>
      </c>
      <c r="X122" s="175" t="s">
        <v>96</v>
      </c>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24"/>
      <c r="BI122" s="24"/>
      <c r="BM122" s="64">
        <f>SUM(BM126:BM158)</f>
        <v>0</v>
      </c>
      <c r="BN122" s="64"/>
      <c r="BO122" s="64"/>
      <c r="BP122" s="64">
        <f>SUM(BP126:BP158)</f>
        <v>0</v>
      </c>
      <c r="BQ122" s="64"/>
      <c r="BR122" s="64"/>
      <c r="BS122" s="64">
        <f>SUM(BS126:BS158)</f>
        <v>0</v>
      </c>
      <c r="BT122" s="64"/>
      <c r="BU122" s="64"/>
      <c r="BV122" s="64">
        <f>SUM(BV126:BV158)</f>
        <v>0</v>
      </c>
      <c r="BW122" s="64"/>
      <c r="BX122" s="64"/>
      <c r="BY122" s="64">
        <f>SUM(BY126:BY158)</f>
        <v>0</v>
      </c>
      <c r="BZ122" s="64"/>
    </row>
    <row r="123" spans="1:78" ht="24" customHeight="1" thickBot="1" x14ac:dyDescent="0.3">
      <c r="A123" s="24"/>
      <c r="B123" s="70" t="str">
        <f>+VLOOKUP($G$10,LISTAS!$B$47:$D$65,2,FALSE)</f>
        <v>OBJ_6</v>
      </c>
      <c r="C123" s="433" t="s">
        <v>168</v>
      </c>
      <c r="D123" s="434"/>
      <c r="E123" s="434"/>
      <c r="F123" s="434"/>
      <c r="G123" s="447"/>
      <c r="H123" s="447"/>
      <c r="I123" s="447"/>
      <c r="J123" s="447"/>
      <c r="K123" s="447"/>
      <c r="L123" s="447"/>
      <c r="M123" s="448"/>
      <c r="N123" s="490"/>
      <c r="O123" s="456"/>
      <c r="P123" s="456"/>
      <c r="Q123" s="456"/>
      <c r="R123" s="456"/>
      <c r="S123" s="456"/>
      <c r="T123" s="456"/>
      <c r="U123" s="456"/>
      <c r="V123" s="456"/>
      <c r="W123" s="456"/>
      <c r="X123" s="459"/>
      <c r="Y123" s="26"/>
      <c r="Z123" s="26"/>
      <c r="AA123" s="26"/>
      <c r="AB123" s="26"/>
      <c r="AC123" s="26"/>
      <c r="AD123" s="26"/>
      <c r="AE123" s="26"/>
      <c r="AF123" s="14"/>
      <c r="AG123" s="26"/>
      <c r="AH123" s="26"/>
      <c r="AI123" s="26"/>
      <c r="AJ123" s="26"/>
      <c r="AK123" s="26"/>
      <c r="AL123" s="26"/>
      <c r="AM123" s="26"/>
      <c r="AN123" s="26"/>
      <c r="AO123" s="26"/>
      <c r="AP123" s="26"/>
      <c r="AQ123" s="14"/>
      <c r="AR123" s="26"/>
      <c r="AS123" s="26"/>
      <c r="AT123" s="26"/>
      <c r="AU123" s="26"/>
      <c r="AV123" s="26"/>
      <c r="AW123" s="26"/>
      <c r="AX123" s="26"/>
      <c r="AY123" s="26"/>
      <c r="AZ123" s="26"/>
      <c r="BA123" s="26"/>
      <c r="BB123" s="14"/>
      <c r="BC123" s="26"/>
      <c r="BD123" s="26"/>
      <c r="BE123" s="26"/>
      <c r="BF123" s="26"/>
      <c r="BG123" s="26"/>
      <c r="BH123" s="26"/>
      <c r="BI123" s="26"/>
      <c r="BJ123" s="25"/>
      <c r="BM123" s="408" t="s">
        <v>108</v>
      </c>
      <c r="BN123" s="409"/>
      <c r="BO123" s="409"/>
      <c r="BP123" s="409"/>
      <c r="BQ123" s="409"/>
      <c r="BR123" s="409"/>
      <c r="BS123" s="409"/>
      <c r="BT123" s="409"/>
      <c r="BU123" s="409"/>
      <c r="BV123" s="409"/>
      <c r="BW123" s="409"/>
      <c r="BX123" s="409"/>
      <c r="BY123" s="409"/>
      <c r="BZ123" s="410"/>
    </row>
    <row r="124" spans="1:78" ht="24" customHeight="1" thickBot="1" x14ac:dyDescent="0.3">
      <c r="A124" s="24"/>
      <c r="B124" s="70" t="str">
        <f>+VLOOKUP($G$11,LISTAS!$B$112:$D$132,2,FALSE)</f>
        <v>PROD_OBJ_6</v>
      </c>
      <c r="C124" s="471" t="s">
        <v>166</v>
      </c>
      <c r="D124" s="472"/>
      <c r="E124" s="472"/>
      <c r="F124" s="473"/>
      <c r="G124" s="474"/>
      <c r="H124" s="475"/>
      <c r="I124" s="475"/>
      <c r="J124" s="475"/>
      <c r="K124" s="475"/>
      <c r="L124" s="475"/>
      <c r="M124" s="476"/>
      <c r="N124" s="491"/>
      <c r="O124" s="492"/>
      <c r="P124" s="492"/>
      <c r="Q124" s="492"/>
      <c r="R124" s="492"/>
      <c r="S124" s="492"/>
      <c r="T124" s="492"/>
      <c r="U124" s="492"/>
      <c r="V124" s="492"/>
      <c r="W124" s="492"/>
      <c r="X124" s="493"/>
      <c r="Y124" s="76"/>
      <c r="Z124" s="76"/>
      <c r="AA124" s="76"/>
      <c r="AB124" s="76"/>
      <c r="AC124" s="76"/>
      <c r="AD124" s="76"/>
      <c r="AE124" s="76"/>
      <c r="AF124" s="176"/>
      <c r="AG124" s="76"/>
      <c r="AH124" s="76"/>
      <c r="AI124" s="76"/>
      <c r="AJ124" s="76"/>
      <c r="AK124" s="76"/>
      <c r="AL124" s="76"/>
      <c r="AM124" s="76"/>
      <c r="AN124" s="76"/>
      <c r="AO124" s="76"/>
      <c r="AP124" s="76"/>
      <c r="AQ124" s="176"/>
      <c r="AR124" s="76"/>
      <c r="AS124" s="76"/>
      <c r="AT124" s="76"/>
      <c r="AU124" s="76"/>
      <c r="AV124" s="76"/>
      <c r="AW124" s="76"/>
      <c r="AX124" s="76"/>
      <c r="AY124" s="76"/>
      <c r="AZ124" s="76"/>
      <c r="BA124" s="76"/>
      <c r="BB124" s="176"/>
      <c r="BC124" s="76"/>
      <c r="BD124" s="76"/>
      <c r="BE124" s="76"/>
      <c r="BF124" s="76"/>
      <c r="BG124" s="76"/>
      <c r="BH124" s="76"/>
      <c r="BI124" s="76"/>
      <c r="BJ124" s="25"/>
      <c r="BM124" s="77"/>
      <c r="BN124" s="78"/>
      <c r="BO124" s="78"/>
      <c r="BP124" s="78"/>
      <c r="BQ124" s="78"/>
      <c r="BR124" s="78"/>
      <c r="BS124" s="78"/>
      <c r="BT124" s="78"/>
      <c r="BU124" s="78"/>
      <c r="BV124" s="78"/>
      <c r="BW124" s="78"/>
      <c r="BX124" s="78"/>
      <c r="BY124" s="78"/>
      <c r="BZ124" s="79"/>
    </row>
    <row r="125" spans="1:78" ht="23.25" customHeight="1" x14ac:dyDescent="0.25">
      <c r="A125" s="27"/>
      <c r="B125" s="70"/>
      <c r="C125" s="417" t="s">
        <v>173</v>
      </c>
      <c r="D125" s="419" t="s">
        <v>173</v>
      </c>
      <c r="E125" s="419" t="s">
        <v>32</v>
      </c>
      <c r="F125" s="419" t="s">
        <v>10</v>
      </c>
      <c r="G125" s="419" t="s">
        <v>106</v>
      </c>
      <c r="H125" s="419" t="s">
        <v>86</v>
      </c>
      <c r="I125" s="419" t="s">
        <v>89</v>
      </c>
      <c r="J125" s="419" t="s">
        <v>88</v>
      </c>
      <c r="K125" s="419" t="s">
        <v>174</v>
      </c>
      <c r="L125" s="385" t="s">
        <v>33</v>
      </c>
      <c r="M125" s="442"/>
      <c r="N125" s="136"/>
      <c r="O125" s="387" t="s">
        <v>14</v>
      </c>
      <c r="P125" s="463"/>
      <c r="Q125" s="387" t="s">
        <v>15</v>
      </c>
      <c r="R125" s="463"/>
      <c r="S125" s="423" t="s">
        <v>16</v>
      </c>
      <c r="T125" s="423"/>
      <c r="U125" s="137"/>
      <c r="V125" s="137"/>
      <c r="W125" s="170" t="s">
        <v>34</v>
      </c>
      <c r="X125" s="138"/>
      <c r="Y125" s="136"/>
      <c r="Z125" s="423" t="s">
        <v>22</v>
      </c>
      <c r="AA125" s="423"/>
      <c r="AB125" s="423" t="s">
        <v>23</v>
      </c>
      <c r="AC125" s="423"/>
      <c r="AD125" s="423" t="s">
        <v>24</v>
      </c>
      <c r="AE125" s="423"/>
      <c r="AF125" s="137"/>
      <c r="AG125" s="137"/>
      <c r="AH125" s="137" t="s">
        <v>35</v>
      </c>
      <c r="AI125" s="138"/>
      <c r="AJ125" s="136"/>
      <c r="AK125" s="423" t="s">
        <v>25</v>
      </c>
      <c r="AL125" s="423"/>
      <c r="AM125" s="423" t="s">
        <v>26</v>
      </c>
      <c r="AN125" s="423"/>
      <c r="AO125" s="423" t="s">
        <v>27</v>
      </c>
      <c r="AP125" s="423"/>
      <c r="AQ125" s="137"/>
      <c r="AR125" s="137"/>
      <c r="AS125" s="137" t="s">
        <v>36</v>
      </c>
      <c r="AT125" s="138"/>
      <c r="AU125" s="137"/>
      <c r="AV125" s="387" t="s">
        <v>28</v>
      </c>
      <c r="AW125" s="463"/>
      <c r="AX125" s="387" t="s">
        <v>29</v>
      </c>
      <c r="AY125" s="463"/>
      <c r="AZ125" s="387" t="s">
        <v>30</v>
      </c>
      <c r="BA125" s="389"/>
      <c r="BB125" s="137"/>
      <c r="BC125" s="137"/>
      <c r="BD125" s="137" t="s">
        <v>37</v>
      </c>
      <c r="BE125" s="138"/>
      <c r="BF125" s="136"/>
      <c r="BG125" s="137"/>
      <c r="BH125" s="137" t="s">
        <v>38</v>
      </c>
      <c r="BI125" s="397" t="s">
        <v>107</v>
      </c>
      <c r="BJ125" s="28"/>
      <c r="BM125" s="392" t="s">
        <v>34</v>
      </c>
      <c r="BN125" s="393"/>
      <c r="BO125" s="394"/>
      <c r="BP125" s="395" t="s">
        <v>35</v>
      </c>
      <c r="BQ125" s="393"/>
      <c r="BR125" s="394"/>
      <c r="BS125" s="395" t="s">
        <v>36</v>
      </c>
      <c r="BT125" s="393"/>
      <c r="BU125" s="394"/>
      <c r="BV125" s="395" t="s">
        <v>37</v>
      </c>
      <c r="BW125" s="393"/>
      <c r="BX125" s="394"/>
      <c r="BY125" s="395" t="s">
        <v>38</v>
      </c>
      <c r="BZ125" s="396"/>
    </row>
    <row r="126" spans="1:78" ht="115.5" thickBot="1" x14ac:dyDescent="0.3">
      <c r="A126" s="27"/>
      <c r="B126" s="70"/>
      <c r="C126" s="418"/>
      <c r="D126" s="420"/>
      <c r="E126" s="420"/>
      <c r="F126" s="420"/>
      <c r="G126" s="420"/>
      <c r="H126" s="420"/>
      <c r="I126" s="420"/>
      <c r="J126" s="420"/>
      <c r="K126" s="420"/>
      <c r="L126" s="249" t="s">
        <v>11</v>
      </c>
      <c r="M126" s="250" t="s">
        <v>12</v>
      </c>
      <c r="N126" s="251" t="s">
        <v>13</v>
      </c>
      <c r="O126" s="252" t="s">
        <v>171</v>
      </c>
      <c r="P126" s="252" t="s">
        <v>172</v>
      </c>
      <c r="Q126" s="252" t="s">
        <v>171</v>
      </c>
      <c r="R126" s="252" t="s">
        <v>172</v>
      </c>
      <c r="S126" s="253" t="s">
        <v>171</v>
      </c>
      <c r="T126" s="253" t="s">
        <v>172</v>
      </c>
      <c r="U126" s="252" t="s">
        <v>17</v>
      </c>
      <c r="V126" s="254" t="s">
        <v>199</v>
      </c>
      <c r="W126" s="252" t="s">
        <v>18</v>
      </c>
      <c r="X126" s="255" t="s">
        <v>85</v>
      </c>
      <c r="Y126" s="251" t="s">
        <v>13</v>
      </c>
      <c r="Z126" s="253" t="s">
        <v>171</v>
      </c>
      <c r="AA126" s="253" t="s">
        <v>172</v>
      </c>
      <c r="AB126" s="253" t="s">
        <v>171</v>
      </c>
      <c r="AC126" s="253" t="s">
        <v>172</v>
      </c>
      <c r="AD126" s="253" t="s">
        <v>171</v>
      </c>
      <c r="AE126" s="253" t="s">
        <v>172</v>
      </c>
      <c r="AF126" s="252" t="s">
        <v>17</v>
      </c>
      <c r="AG126" s="254" t="s">
        <v>199</v>
      </c>
      <c r="AH126" s="252" t="s">
        <v>18</v>
      </c>
      <c r="AI126" s="255" t="s">
        <v>85</v>
      </c>
      <c r="AJ126" s="251" t="s">
        <v>13</v>
      </c>
      <c r="AK126" s="253" t="s">
        <v>171</v>
      </c>
      <c r="AL126" s="253" t="s">
        <v>172</v>
      </c>
      <c r="AM126" s="253" t="s">
        <v>171</v>
      </c>
      <c r="AN126" s="253" t="s">
        <v>172</v>
      </c>
      <c r="AO126" s="253" t="s">
        <v>171</v>
      </c>
      <c r="AP126" s="253" t="s">
        <v>172</v>
      </c>
      <c r="AQ126" s="252" t="s">
        <v>17</v>
      </c>
      <c r="AR126" s="254" t="s">
        <v>199</v>
      </c>
      <c r="AS126" s="255" t="s">
        <v>85</v>
      </c>
      <c r="AT126" s="255" t="s">
        <v>85</v>
      </c>
      <c r="AU126" s="256" t="s">
        <v>13</v>
      </c>
      <c r="AV126" s="252" t="s">
        <v>171</v>
      </c>
      <c r="AW126" s="252" t="s">
        <v>172</v>
      </c>
      <c r="AX126" s="252" t="s">
        <v>171</v>
      </c>
      <c r="AY126" s="252" t="s">
        <v>172</v>
      </c>
      <c r="AZ126" s="252" t="s">
        <v>171</v>
      </c>
      <c r="BA126" s="252" t="s">
        <v>172</v>
      </c>
      <c r="BB126" s="252" t="s">
        <v>17</v>
      </c>
      <c r="BC126" s="254" t="s">
        <v>199</v>
      </c>
      <c r="BD126" s="252" t="s">
        <v>18</v>
      </c>
      <c r="BE126" s="255" t="s">
        <v>85</v>
      </c>
      <c r="BF126" s="251" t="s">
        <v>13</v>
      </c>
      <c r="BG126" s="257" t="s">
        <v>17</v>
      </c>
      <c r="BH126" s="254" t="s">
        <v>199</v>
      </c>
      <c r="BI126" s="398"/>
      <c r="BJ126" s="28"/>
      <c r="BM126" s="60" t="s">
        <v>19</v>
      </c>
      <c r="BN126" s="32" t="s">
        <v>20</v>
      </c>
      <c r="BO126" s="33" t="s">
        <v>21</v>
      </c>
      <c r="BP126" s="32" t="s">
        <v>19</v>
      </c>
      <c r="BQ126" s="32" t="s">
        <v>20</v>
      </c>
      <c r="BR126" s="33" t="s">
        <v>21</v>
      </c>
      <c r="BS126" s="32" t="s">
        <v>19</v>
      </c>
      <c r="BT126" s="32" t="s">
        <v>20</v>
      </c>
      <c r="BU126" s="33" t="s">
        <v>21</v>
      </c>
      <c r="BV126" s="32" t="s">
        <v>19</v>
      </c>
      <c r="BW126" s="32" t="s">
        <v>20</v>
      </c>
      <c r="BX126" s="30" t="s">
        <v>21</v>
      </c>
      <c r="BY126" s="36" t="s">
        <v>19</v>
      </c>
      <c r="BZ126" s="61" t="s">
        <v>31</v>
      </c>
    </row>
    <row r="127" spans="1:78" s="92" customFormat="1" ht="38.25" x14ac:dyDescent="0.25">
      <c r="A127" s="80"/>
      <c r="B127" s="81"/>
      <c r="C127" s="330" t="s">
        <v>178</v>
      </c>
      <c r="D127" s="284" t="s">
        <v>180</v>
      </c>
      <c r="E127" s="331">
        <v>1</v>
      </c>
      <c r="F127" s="331" t="s">
        <v>427</v>
      </c>
      <c r="G127" s="284" t="s">
        <v>403</v>
      </c>
      <c r="H127" s="286" t="s">
        <v>428</v>
      </c>
      <c r="I127" s="284"/>
      <c r="J127" s="284"/>
      <c r="K127" s="284" t="s">
        <v>261</v>
      </c>
      <c r="L127" s="287">
        <v>44197</v>
      </c>
      <c r="M127" s="287">
        <v>44561</v>
      </c>
      <c r="N127" s="284">
        <f t="shared" ref="N127:N141" si="150">SUM(O127,Q127,S127)</f>
        <v>0</v>
      </c>
      <c r="O127" s="284"/>
      <c r="P127" s="284"/>
      <c r="Q127" s="284"/>
      <c r="R127" s="284"/>
      <c r="S127" s="284"/>
      <c r="T127" s="284"/>
      <c r="U127" s="284">
        <f t="shared" ref="U127" si="151">SUM(P127,R127,T127)</f>
        <v>0</v>
      </c>
      <c r="V127" s="292" t="str">
        <f t="shared" ref="V127:V130" si="152">IFERROR(U127/N127,"")</f>
        <v/>
      </c>
      <c r="W127" s="285"/>
      <c r="X127" s="293"/>
      <c r="Y127" s="284">
        <f t="shared" ref="Y127:Y141" si="153">SUM(Z127,AB127,AD127)</f>
        <v>0</v>
      </c>
      <c r="Z127" s="284"/>
      <c r="AA127" s="284"/>
      <c r="AB127" s="284"/>
      <c r="AC127" s="284"/>
      <c r="AD127" s="284"/>
      <c r="AE127" s="284"/>
      <c r="AF127" s="284">
        <f t="shared" ref="AF127:AF141" si="154">SUM(AA127,AC127,AE127)</f>
        <v>0</v>
      </c>
      <c r="AG127" s="292" t="str">
        <f t="shared" ref="AG127:AG142" si="155">IFERROR(AF127/Y127,"")</f>
        <v/>
      </c>
      <c r="AH127" s="284"/>
      <c r="AI127" s="293"/>
      <c r="AJ127" s="284">
        <f t="shared" ref="AJ127:AJ141" si="156">SUM(AK127,AM127,AO127)</f>
        <v>0</v>
      </c>
      <c r="AK127" s="284"/>
      <c r="AL127" s="284"/>
      <c r="AM127" s="284"/>
      <c r="AN127" s="284"/>
      <c r="AO127" s="284"/>
      <c r="AP127" s="284"/>
      <c r="AQ127" s="284">
        <f t="shared" ref="AQ127:AQ141" si="157">SUM(AL127,AN127,AP127)</f>
        <v>0</v>
      </c>
      <c r="AR127" s="292" t="str">
        <f t="shared" ref="AR127:AR139" si="158">IFERROR(AQ127/AJ127,"")</f>
        <v/>
      </c>
      <c r="AS127" s="294"/>
      <c r="AT127" s="293"/>
      <c r="AU127" s="284">
        <f t="shared" ref="AU127:AU141" si="159">SUM(AV127,AX127,AZ127)</f>
        <v>1</v>
      </c>
      <c r="AV127" s="284"/>
      <c r="AW127" s="284"/>
      <c r="AX127" s="284"/>
      <c r="AY127" s="284"/>
      <c r="AZ127" s="284">
        <v>1</v>
      </c>
      <c r="BA127" s="284"/>
      <c r="BB127" s="284">
        <f t="shared" ref="BB127:BB141" si="160">SUM(AW127,AY127,BA127)</f>
        <v>0</v>
      </c>
      <c r="BC127" s="292">
        <f t="shared" ref="BC127:BC142" si="161">IFERROR(BB127/AU127,"")</f>
        <v>0</v>
      </c>
      <c r="BD127" s="284"/>
      <c r="BE127" s="293"/>
      <c r="BF127" s="284">
        <f t="shared" ref="BF127:BF142" si="162">+SUM(N127,Y127,AJ127,AU127)</f>
        <v>1</v>
      </c>
      <c r="BG127" s="284">
        <f t="shared" ref="BG127:BG142" si="163">+SUM(U127,AF127,AQ127,BB127)</f>
        <v>0</v>
      </c>
      <c r="BH127" s="295">
        <f>IFERROR(BG127/BF127,"")</f>
        <v>0</v>
      </c>
      <c r="BI127" s="296"/>
      <c r="BJ127" s="91"/>
      <c r="BM127" s="93"/>
      <c r="BN127" s="87" t="str">
        <f t="shared" ref="BN127:BN142" si="164">IFERROR(BM127/N127,"")</f>
        <v/>
      </c>
      <c r="BO127" s="88"/>
      <c r="BP127" s="94" t="str">
        <f t="shared" ref="BP127:BP142" si="165">IFERROR(BO127/Q127,"")</f>
        <v/>
      </c>
      <c r="BQ127" s="87" t="str">
        <f t="shared" ref="BQ127:BQ142" si="166">IFERROR(BP127/Y127,"")</f>
        <v/>
      </c>
      <c r="BR127" s="88" t="str">
        <f t="shared" ref="BR127:BR142" si="167">IFERROR(BQ127/U127,"")</f>
        <v/>
      </c>
      <c r="BS127" s="94"/>
      <c r="BT127" s="87" t="str">
        <f t="shared" ref="BT127:BT142" si="168">IFERROR(BS127/AJ127,"")</f>
        <v/>
      </c>
      <c r="BU127" s="88"/>
      <c r="BV127" s="95" t="str">
        <f t="shared" ref="BV127:BV142" si="169">IFERROR(BU127/Y127,"")</f>
        <v/>
      </c>
      <c r="BW127" s="87" t="str">
        <f t="shared" ref="BW127:BW142" si="170">IFERROR(BV127/AU127,"")</f>
        <v/>
      </c>
      <c r="BX127" s="96" t="str">
        <f>IFERROR(BW127/AB127,"")</f>
        <v/>
      </c>
      <c r="BY127" s="97">
        <f t="shared" ref="BY127:BY141" si="171">SUM(BM127,BP127,BS127,BV127)</f>
        <v>0</v>
      </c>
      <c r="BZ127" s="98">
        <f>IFERROR(BY127/BF127,"")</f>
        <v>0</v>
      </c>
    </row>
    <row r="128" spans="1:78" s="92" customFormat="1" ht="38.25" x14ac:dyDescent="0.25">
      <c r="A128" s="80"/>
      <c r="B128" s="81"/>
      <c r="C128" s="312" t="s">
        <v>178</v>
      </c>
      <c r="D128" s="280" t="s">
        <v>180</v>
      </c>
      <c r="E128" s="313">
        <v>2</v>
      </c>
      <c r="F128" s="313" t="s">
        <v>404</v>
      </c>
      <c r="G128" s="280" t="s">
        <v>430</v>
      </c>
      <c r="H128" s="299" t="s">
        <v>429</v>
      </c>
      <c r="I128" s="280"/>
      <c r="J128" s="280"/>
      <c r="K128" s="280" t="s">
        <v>261</v>
      </c>
      <c r="L128" s="300">
        <v>44197</v>
      </c>
      <c r="M128" s="300">
        <v>44561</v>
      </c>
      <c r="N128" s="280">
        <f t="shared" si="150"/>
        <v>0</v>
      </c>
      <c r="O128" s="280"/>
      <c r="P128" s="280"/>
      <c r="Q128" s="280"/>
      <c r="R128" s="280"/>
      <c r="S128" s="280"/>
      <c r="T128" s="280"/>
      <c r="U128" s="280"/>
      <c r="V128" s="302" t="str">
        <f t="shared" si="152"/>
        <v/>
      </c>
      <c r="W128" s="298"/>
      <c r="X128" s="379"/>
      <c r="Y128" s="280">
        <f t="shared" si="153"/>
        <v>1</v>
      </c>
      <c r="Z128" s="280"/>
      <c r="AA128" s="280"/>
      <c r="AB128" s="280"/>
      <c r="AC128" s="280"/>
      <c r="AD128" s="280">
        <v>1</v>
      </c>
      <c r="AE128" s="280"/>
      <c r="AF128" s="280"/>
      <c r="AG128" s="305"/>
      <c r="AH128" s="280"/>
      <c r="AI128" s="379"/>
      <c r="AJ128" s="280">
        <f t="shared" si="156"/>
        <v>0</v>
      </c>
      <c r="AK128" s="280"/>
      <c r="AL128" s="280"/>
      <c r="AM128" s="280"/>
      <c r="AN128" s="280"/>
      <c r="AO128" s="280"/>
      <c r="AP128" s="280"/>
      <c r="AQ128" s="280"/>
      <c r="AR128" s="305"/>
      <c r="AS128" s="380"/>
      <c r="AT128" s="379"/>
      <c r="AU128" s="280">
        <f t="shared" si="159"/>
        <v>1</v>
      </c>
      <c r="AV128" s="280"/>
      <c r="AW128" s="280"/>
      <c r="AX128" s="280"/>
      <c r="AY128" s="280"/>
      <c r="AZ128" s="280">
        <v>1</v>
      </c>
      <c r="BA128" s="280"/>
      <c r="BB128" s="280">
        <f t="shared" si="160"/>
        <v>0</v>
      </c>
      <c r="BC128" s="305"/>
      <c r="BD128" s="280"/>
      <c r="BE128" s="379"/>
      <c r="BF128" s="280">
        <f t="shared" si="162"/>
        <v>2</v>
      </c>
      <c r="BG128" s="280">
        <f t="shared" si="163"/>
        <v>0</v>
      </c>
      <c r="BH128" s="306">
        <f t="shared" ref="BH128:BH137" si="172">IFERROR(BG128/BF128,"")</f>
        <v>0</v>
      </c>
      <c r="BI128" s="307"/>
      <c r="BJ128" s="91"/>
      <c r="BM128" s="206"/>
      <c r="BN128" s="204"/>
      <c r="BO128" s="205"/>
      <c r="BP128" s="207"/>
      <c r="BQ128" s="204"/>
      <c r="BR128" s="205"/>
      <c r="BS128" s="207"/>
      <c r="BT128" s="204"/>
      <c r="BU128" s="205"/>
      <c r="BV128" s="208"/>
      <c r="BW128" s="204"/>
      <c r="BX128" s="209"/>
      <c r="BY128" s="210"/>
      <c r="BZ128" s="211"/>
    </row>
    <row r="129" spans="1:78" s="92" customFormat="1" ht="38.25" x14ac:dyDescent="0.25">
      <c r="A129" s="80"/>
      <c r="B129" s="81"/>
      <c r="C129" s="312" t="s">
        <v>178</v>
      </c>
      <c r="D129" s="280" t="s">
        <v>180</v>
      </c>
      <c r="E129" s="313">
        <v>3</v>
      </c>
      <c r="F129" s="313" t="s">
        <v>405</v>
      </c>
      <c r="G129" s="280" t="s">
        <v>406</v>
      </c>
      <c r="H129" s="299" t="s">
        <v>431</v>
      </c>
      <c r="I129" s="280"/>
      <c r="J129" s="280"/>
      <c r="K129" s="280" t="s">
        <v>261</v>
      </c>
      <c r="L129" s="300">
        <v>44470</v>
      </c>
      <c r="M129" s="300">
        <v>44500</v>
      </c>
      <c r="N129" s="280">
        <f t="shared" si="150"/>
        <v>0</v>
      </c>
      <c r="O129" s="280"/>
      <c r="P129" s="280"/>
      <c r="Q129" s="280"/>
      <c r="R129" s="280"/>
      <c r="S129" s="280"/>
      <c r="T129" s="280"/>
      <c r="U129" s="280"/>
      <c r="V129" s="302" t="str">
        <f t="shared" si="152"/>
        <v/>
      </c>
      <c r="W129" s="298"/>
      <c r="X129" s="379"/>
      <c r="Y129" s="280">
        <f t="shared" si="153"/>
        <v>0</v>
      </c>
      <c r="Z129" s="280"/>
      <c r="AA129" s="280"/>
      <c r="AB129" s="280"/>
      <c r="AC129" s="280"/>
      <c r="AD129" s="280"/>
      <c r="AE129" s="280"/>
      <c r="AF129" s="280"/>
      <c r="AG129" s="305"/>
      <c r="AH129" s="280"/>
      <c r="AI129" s="379"/>
      <c r="AJ129" s="280">
        <f t="shared" si="156"/>
        <v>0</v>
      </c>
      <c r="AK129" s="280"/>
      <c r="AL129" s="280"/>
      <c r="AM129" s="280"/>
      <c r="AN129" s="280"/>
      <c r="AO129" s="280"/>
      <c r="AP129" s="280"/>
      <c r="AQ129" s="280"/>
      <c r="AR129" s="305"/>
      <c r="AS129" s="380"/>
      <c r="AT129" s="379"/>
      <c r="AU129" s="280">
        <f t="shared" si="159"/>
        <v>1</v>
      </c>
      <c r="AV129" s="280">
        <v>1</v>
      </c>
      <c r="AW129" s="280"/>
      <c r="AX129" s="280"/>
      <c r="AY129" s="280"/>
      <c r="AZ129" s="280"/>
      <c r="BA129" s="280"/>
      <c r="BB129" s="280">
        <f t="shared" si="160"/>
        <v>0</v>
      </c>
      <c r="BC129" s="305"/>
      <c r="BD129" s="280"/>
      <c r="BE129" s="379"/>
      <c r="BF129" s="280">
        <f t="shared" si="162"/>
        <v>1</v>
      </c>
      <c r="BG129" s="280">
        <f t="shared" si="163"/>
        <v>0</v>
      </c>
      <c r="BH129" s="306">
        <f t="shared" si="172"/>
        <v>0</v>
      </c>
      <c r="BI129" s="307"/>
      <c r="BJ129" s="91"/>
      <c r="BM129" s="206"/>
      <c r="BN129" s="204"/>
      <c r="BO129" s="205"/>
      <c r="BP129" s="207"/>
      <c r="BQ129" s="204"/>
      <c r="BR129" s="205"/>
      <c r="BS129" s="207"/>
      <c r="BT129" s="204"/>
      <c r="BU129" s="205"/>
      <c r="BV129" s="208"/>
      <c r="BW129" s="204"/>
      <c r="BX129" s="209"/>
      <c r="BY129" s="210"/>
      <c r="BZ129" s="211"/>
    </row>
    <row r="130" spans="1:78" s="92" customFormat="1" ht="38.25" x14ac:dyDescent="0.25">
      <c r="A130" s="80"/>
      <c r="B130" s="81"/>
      <c r="C130" s="312" t="s">
        <v>178</v>
      </c>
      <c r="D130" s="280" t="s">
        <v>180</v>
      </c>
      <c r="E130" s="313">
        <v>4</v>
      </c>
      <c r="F130" s="313" t="s">
        <v>407</v>
      </c>
      <c r="G130" s="280" t="s">
        <v>432</v>
      </c>
      <c r="H130" s="280" t="s">
        <v>433</v>
      </c>
      <c r="I130" s="280"/>
      <c r="J130" s="280"/>
      <c r="K130" s="280" t="s">
        <v>261</v>
      </c>
      <c r="L130" s="300">
        <v>44317</v>
      </c>
      <c r="M130" s="300">
        <v>44347</v>
      </c>
      <c r="N130" s="280">
        <f t="shared" si="150"/>
        <v>0</v>
      </c>
      <c r="O130" s="280"/>
      <c r="P130" s="280"/>
      <c r="Q130" s="280"/>
      <c r="R130" s="280"/>
      <c r="S130" s="280"/>
      <c r="T130" s="280"/>
      <c r="U130" s="280"/>
      <c r="V130" s="302" t="str">
        <f t="shared" si="152"/>
        <v/>
      </c>
      <c r="W130" s="298"/>
      <c r="X130" s="379"/>
      <c r="Y130" s="280">
        <f t="shared" si="153"/>
        <v>1</v>
      </c>
      <c r="Z130" s="280"/>
      <c r="AA130" s="280"/>
      <c r="AB130" s="280">
        <v>1</v>
      </c>
      <c r="AC130" s="280"/>
      <c r="AD130" s="280"/>
      <c r="AE130" s="280"/>
      <c r="AF130" s="280"/>
      <c r="AG130" s="305"/>
      <c r="AH130" s="280"/>
      <c r="AI130" s="379"/>
      <c r="AJ130" s="280">
        <f t="shared" si="156"/>
        <v>0</v>
      </c>
      <c r="AK130" s="280"/>
      <c r="AL130" s="280"/>
      <c r="AM130" s="280"/>
      <c r="AN130" s="280"/>
      <c r="AO130" s="280"/>
      <c r="AP130" s="280"/>
      <c r="AQ130" s="280"/>
      <c r="AR130" s="305"/>
      <c r="AS130" s="380"/>
      <c r="AT130" s="379"/>
      <c r="AU130" s="280">
        <f t="shared" si="159"/>
        <v>0</v>
      </c>
      <c r="AV130" s="280"/>
      <c r="AW130" s="280"/>
      <c r="AX130" s="280"/>
      <c r="AY130" s="280"/>
      <c r="AZ130" s="280"/>
      <c r="BA130" s="280"/>
      <c r="BB130" s="280">
        <f t="shared" si="160"/>
        <v>0</v>
      </c>
      <c r="BC130" s="305"/>
      <c r="BD130" s="280"/>
      <c r="BE130" s="379"/>
      <c r="BF130" s="280">
        <f t="shared" si="162"/>
        <v>1</v>
      </c>
      <c r="BG130" s="280">
        <f t="shared" si="163"/>
        <v>0</v>
      </c>
      <c r="BH130" s="306">
        <f t="shared" si="172"/>
        <v>0</v>
      </c>
      <c r="BI130" s="307"/>
      <c r="BJ130" s="91"/>
      <c r="BM130" s="206"/>
      <c r="BN130" s="204"/>
      <c r="BO130" s="205"/>
      <c r="BP130" s="207"/>
      <c r="BQ130" s="204"/>
      <c r="BR130" s="205"/>
      <c r="BS130" s="207"/>
      <c r="BT130" s="204"/>
      <c r="BU130" s="205"/>
      <c r="BV130" s="208"/>
      <c r="BW130" s="204"/>
      <c r="BX130" s="209"/>
      <c r="BY130" s="210"/>
      <c r="BZ130" s="211"/>
    </row>
    <row r="131" spans="1:78" s="92" customFormat="1" ht="85.5" customHeight="1" x14ac:dyDescent="0.25">
      <c r="A131" s="80"/>
      <c r="B131" s="81"/>
      <c r="C131" s="312" t="s">
        <v>178</v>
      </c>
      <c r="D131" s="280" t="s">
        <v>257</v>
      </c>
      <c r="E131" s="313">
        <v>5</v>
      </c>
      <c r="F131" s="313" t="s">
        <v>408</v>
      </c>
      <c r="G131" s="280" t="s">
        <v>409</v>
      </c>
      <c r="H131" s="299" t="s">
        <v>434</v>
      </c>
      <c r="I131" s="280"/>
      <c r="J131" s="280"/>
      <c r="K131" s="280" t="s">
        <v>261</v>
      </c>
      <c r="L131" s="300">
        <v>44228</v>
      </c>
      <c r="M131" s="300">
        <v>44255</v>
      </c>
      <c r="N131" s="280">
        <f t="shared" si="150"/>
        <v>1</v>
      </c>
      <c r="O131" s="301"/>
      <c r="P131" s="301"/>
      <c r="Q131" s="301">
        <v>1</v>
      </c>
      <c r="R131" s="381">
        <v>1</v>
      </c>
      <c r="S131" s="301"/>
      <c r="T131" s="301"/>
      <c r="U131" s="301">
        <f t="shared" ref="U131:U141" si="173">SUM(P131,R131,T131)</f>
        <v>1</v>
      </c>
      <c r="V131" s="302">
        <f t="shared" ref="V131:V142" si="174">IFERROR(U131/N131,"")</f>
        <v>1</v>
      </c>
      <c r="W131" s="357" t="s">
        <v>470</v>
      </c>
      <c r="X131" s="304" t="s">
        <v>468</v>
      </c>
      <c r="Y131" s="280">
        <f t="shared" si="153"/>
        <v>0</v>
      </c>
      <c r="Z131" s="280"/>
      <c r="AA131" s="280"/>
      <c r="AB131" s="280"/>
      <c r="AC131" s="280"/>
      <c r="AD131" s="280"/>
      <c r="AE131" s="280"/>
      <c r="AF131" s="280"/>
      <c r="AG131" s="305"/>
      <c r="AH131" s="280"/>
      <c r="AI131" s="379"/>
      <c r="AJ131" s="280">
        <f t="shared" si="156"/>
        <v>0</v>
      </c>
      <c r="AK131" s="280"/>
      <c r="AL131" s="280"/>
      <c r="AM131" s="280"/>
      <c r="AN131" s="280"/>
      <c r="AO131" s="280"/>
      <c r="AP131" s="280"/>
      <c r="AQ131" s="280"/>
      <c r="AR131" s="305"/>
      <c r="AS131" s="380"/>
      <c r="AT131" s="379"/>
      <c r="AU131" s="280">
        <f t="shared" si="159"/>
        <v>0</v>
      </c>
      <c r="AV131" s="280"/>
      <c r="AW131" s="280"/>
      <c r="AX131" s="280"/>
      <c r="AY131" s="280"/>
      <c r="AZ131" s="280"/>
      <c r="BA131" s="280"/>
      <c r="BB131" s="280">
        <f t="shared" si="160"/>
        <v>0</v>
      </c>
      <c r="BC131" s="305"/>
      <c r="BD131" s="280"/>
      <c r="BE131" s="379"/>
      <c r="BF131" s="280">
        <f t="shared" si="162"/>
        <v>1</v>
      </c>
      <c r="BG131" s="280">
        <f t="shared" si="163"/>
        <v>1</v>
      </c>
      <c r="BH131" s="306">
        <f t="shared" si="172"/>
        <v>1</v>
      </c>
      <c r="BI131" s="307"/>
      <c r="BJ131" s="91"/>
      <c r="BM131" s="206"/>
      <c r="BN131" s="204"/>
      <c r="BO131" s="205"/>
      <c r="BP131" s="207"/>
      <c r="BQ131" s="204"/>
      <c r="BR131" s="205"/>
      <c r="BS131" s="207"/>
      <c r="BT131" s="204"/>
      <c r="BU131" s="205"/>
      <c r="BV131" s="208"/>
      <c r="BW131" s="204"/>
      <c r="BX131" s="209"/>
      <c r="BY131" s="210"/>
      <c r="BZ131" s="211"/>
    </row>
    <row r="132" spans="1:78" s="92" customFormat="1" ht="130.5" customHeight="1" x14ac:dyDescent="0.25">
      <c r="A132" s="80"/>
      <c r="B132" s="81"/>
      <c r="C132" s="312" t="s">
        <v>178</v>
      </c>
      <c r="D132" s="280" t="s">
        <v>184</v>
      </c>
      <c r="E132" s="313">
        <v>6</v>
      </c>
      <c r="F132" s="313" t="s">
        <v>440</v>
      </c>
      <c r="G132" s="280" t="s">
        <v>441</v>
      </c>
      <c r="H132" s="299" t="s">
        <v>428</v>
      </c>
      <c r="I132" s="280"/>
      <c r="J132" s="280"/>
      <c r="K132" s="280" t="s">
        <v>261</v>
      </c>
      <c r="L132" s="300">
        <v>44256</v>
      </c>
      <c r="M132" s="300">
        <v>44286</v>
      </c>
      <c r="N132" s="280">
        <f t="shared" si="150"/>
        <v>1</v>
      </c>
      <c r="O132" s="301"/>
      <c r="P132" s="301"/>
      <c r="Q132" s="301"/>
      <c r="R132" s="301"/>
      <c r="S132" s="301">
        <v>1</v>
      </c>
      <c r="T132" s="301"/>
      <c r="U132" s="301">
        <f t="shared" si="173"/>
        <v>0</v>
      </c>
      <c r="V132" s="302">
        <f t="shared" si="174"/>
        <v>0</v>
      </c>
      <c r="W132" s="382" t="s">
        <v>471</v>
      </c>
      <c r="X132" s="304" t="s">
        <v>475</v>
      </c>
      <c r="Y132" s="280">
        <f t="shared" si="153"/>
        <v>0</v>
      </c>
      <c r="Z132" s="280"/>
      <c r="AA132" s="280"/>
      <c r="AB132" s="280"/>
      <c r="AC132" s="280"/>
      <c r="AD132" s="280"/>
      <c r="AE132" s="280"/>
      <c r="AF132" s="280"/>
      <c r="AG132" s="305"/>
      <c r="AH132" s="280"/>
      <c r="AI132" s="379"/>
      <c r="AJ132" s="280">
        <f t="shared" si="156"/>
        <v>0</v>
      </c>
      <c r="AK132" s="280"/>
      <c r="AL132" s="280"/>
      <c r="AM132" s="280"/>
      <c r="AN132" s="280"/>
      <c r="AO132" s="280"/>
      <c r="AP132" s="280"/>
      <c r="AQ132" s="280"/>
      <c r="AR132" s="305"/>
      <c r="AS132" s="380"/>
      <c r="AT132" s="379"/>
      <c r="AU132" s="280">
        <f t="shared" si="159"/>
        <v>0</v>
      </c>
      <c r="AV132" s="280"/>
      <c r="AW132" s="280"/>
      <c r="AX132" s="280"/>
      <c r="AY132" s="280"/>
      <c r="AZ132" s="280"/>
      <c r="BA132" s="280"/>
      <c r="BB132" s="280">
        <f t="shared" si="160"/>
        <v>0</v>
      </c>
      <c r="BC132" s="305"/>
      <c r="BD132" s="280"/>
      <c r="BE132" s="379"/>
      <c r="BF132" s="280">
        <f t="shared" si="162"/>
        <v>1</v>
      </c>
      <c r="BG132" s="280">
        <f t="shared" si="163"/>
        <v>0</v>
      </c>
      <c r="BH132" s="306">
        <f t="shared" si="172"/>
        <v>0</v>
      </c>
      <c r="BI132" s="307"/>
      <c r="BJ132" s="91"/>
      <c r="BM132" s="206"/>
      <c r="BN132" s="204"/>
      <c r="BO132" s="205"/>
      <c r="BP132" s="207"/>
      <c r="BQ132" s="204"/>
      <c r="BR132" s="205"/>
      <c r="BS132" s="207"/>
      <c r="BT132" s="204"/>
      <c r="BU132" s="205"/>
      <c r="BV132" s="208"/>
      <c r="BW132" s="204"/>
      <c r="BX132" s="209"/>
      <c r="BY132" s="210"/>
      <c r="BZ132" s="211"/>
    </row>
    <row r="133" spans="1:78" s="92" customFormat="1" ht="51" x14ac:dyDescent="0.25">
      <c r="A133" s="80"/>
      <c r="B133" s="81"/>
      <c r="C133" s="312" t="s">
        <v>178</v>
      </c>
      <c r="D133" s="280" t="s">
        <v>180</v>
      </c>
      <c r="E133" s="313">
        <v>7</v>
      </c>
      <c r="F133" s="313" t="s">
        <v>410</v>
      </c>
      <c r="G133" s="280" t="s">
        <v>411</v>
      </c>
      <c r="H133" s="299" t="s">
        <v>374</v>
      </c>
      <c r="I133" s="280"/>
      <c r="J133" s="280"/>
      <c r="K133" s="280" t="s">
        <v>261</v>
      </c>
      <c r="L133" s="300">
        <v>44501</v>
      </c>
      <c r="M133" s="300">
        <v>44530</v>
      </c>
      <c r="N133" s="280">
        <f t="shared" si="150"/>
        <v>0</v>
      </c>
      <c r="O133" s="301"/>
      <c r="P133" s="301"/>
      <c r="Q133" s="301"/>
      <c r="R133" s="301"/>
      <c r="S133" s="301"/>
      <c r="T133" s="301"/>
      <c r="U133" s="301">
        <f t="shared" si="173"/>
        <v>0</v>
      </c>
      <c r="V133" s="302" t="str">
        <f t="shared" si="174"/>
        <v/>
      </c>
      <c r="W133" s="383"/>
      <c r="X133" s="379"/>
      <c r="Y133" s="280">
        <f t="shared" si="153"/>
        <v>0</v>
      </c>
      <c r="Z133" s="280"/>
      <c r="AA133" s="280"/>
      <c r="AB133" s="280"/>
      <c r="AC133" s="280"/>
      <c r="AD133" s="280"/>
      <c r="AE133" s="280"/>
      <c r="AF133" s="280"/>
      <c r="AG133" s="305"/>
      <c r="AH133" s="280"/>
      <c r="AI133" s="379"/>
      <c r="AJ133" s="280">
        <f t="shared" si="156"/>
        <v>0</v>
      </c>
      <c r="AK133" s="280"/>
      <c r="AL133" s="280"/>
      <c r="AM133" s="280"/>
      <c r="AN133" s="280"/>
      <c r="AO133" s="280"/>
      <c r="AP133" s="280"/>
      <c r="AQ133" s="280"/>
      <c r="AR133" s="305"/>
      <c r="AS133" s="380"/>
      <c r="AT133" s="379"/>
      <c r="AU133" s="280">
        <f t="shared" si="159"/>
        <v>1</v>
      </c>
      <c r="AV133" s="280"/>
      <c r="AW133" s="280"/>
      <c r="AX133" s="280">
        <v>1</v>
      </c>
      <c r="AY133" s="280"/>
      <c r="AZ133" s="280"/>
      <c r="BA133" s="280"/>
      <c r="BB133" s="280">
        <f t="shared" si="160"/>
        <v>0</v>
      </c>
      <c r="BC133" s="305"/>
      <c r="BD133" s="280"/>
      <c r="BE133" s="379"/>
      <c r="BF133" s="280">
        <f t="shared" si="162"/>
        <v>1</v>
      </c>
      <c r="BG133" s="280">
        <f t="shared" si="163"/>
        <v>0</v>
      </c>
      <c r="BH133" s="306">
        <f t="shared" si="172"/>
        <v>0</v>
      </c>
      <c r="BI133" s="307"/>
      <c r="BJ133" s="91"/>
      <c r="BM133" s="206"/>
      <c r="BN133" s="204"/>
      <c r="BO133" s="205"/>
      <c r="BP133" s="207"/>
      <c r="BQ133" s="204"/>
      <c r="BR133" s="205"/>
      <c r="BS133" s="207"/>
      <c r="BT133" s="204"/>
      <c r="BU133" s="205"/>
      <c r="BV133" s="208"/>
      <c r="BW133" s="204"/>
      <c r="BX133" s="209"/>
      <c r="BY133" s="210"/>
      <c r="BZ133" s="211"/>
    </row>
    <row r="134" spans="1:78" s="92" customFormat="1" ht="38.25" x14ac:dyDescent="0.25">
      <c r="A134" s="80"/>
      <c r="B134" s="81"/>
      <c r="C134" s="312" t="s">
        <v>178</v>
      </c>
      <c r="D134" s="280" t="s">
        <v>180</v>
      </c>
      <c r="E134" s="313">
        <v>8</v>
      </c>
      <c r="F134" s="313" t="s">
        <v>412</v>
      </c>
      <c r="G134" s="280" t="s">
        <v>413</v>
      </c>
      <c r="H134" s="299" t="s">
        <v>435</v>
      </c>
      <c r="I134" s="280"/>
      <c r="J134" s="280"/>
      <c r="K134" s="280" t="s">
        <v>261</v>
      </c>
      <c r="L134" s="300">
        <v>44501</v>
      </c>
      <c r="M134" s="300">
        <v>44530</v>
      </c>
      <c r="N134" s="280">
        <f t="shared" si="150"/>
        <v>0</v>
      </c>
      <c r="O134" s="301"/>
      <c r="P134" s="301"/>
      <c r="Q134" s="301"/>
      <c r="R134" s="301"/>
      <c r="S134" s="301"/>
      <c r="T134" s="301"/>
      <c r="U134" s="301">
        <f t="shared" si="173"/>
        <v>0</v>
      </c>
      <c r="V134" s="302" t="str">
        <f t="shared" si="174"/>
        <v/>
      </c>
      <c r="W134" s="303"/>
      <c r="X134" s="379"/>
      <c r="Y134" s="280">
        <f t="shared" si="153"/>
        <v>0</v>
      </c>
      <c r="Z134" s="280"/>
      <c r="AA134" s="280"/>
      <c r="AB134" s="280"/>
      <c r="AC134" s="280"/>
      <c r="AD134" s="280"/>
      <c r="AE134" s="280"/>
      <c r="AF134" s="280"/>
      <c r="AG134" s="305"/>
      <c r="AH134" s="280"/>
      <c r="AI134" s="379"/>
      <c r="AJ134" s="280">
        <f t="shared" si="156"/>
        <v>0</v>
      </c>
      <c r="AK134" s="280"/>
      <c r="AL134" s="280"/>
      <c r="AM134" s="280"/>
      <c r="AN134" s="280"/>
      <c r="AO134" s="280"/>
      <c r="AP134" s="280"/>
      <c r="AQ134" s="280"/>
      <c r="AR134" s="305"/>
      <c r="AS134" s="380"/>
      <c r="AT134" s="379"/>
      <c r="AU134" s="280">
        <f t="shared" si="159"/>
        <v>1</v>
      </c>
      <c r="AV134" s="280"/>
      <c r="AW134" s="280"/>
      <c r="AX134" s="280">
        <v>1</v>
      </c>
      <c r="AY134" s="280"/>
      <c r="AZ134" s="280"/>
      <c r="BA134" s="280"/>
      <c r="BB134" s="280">
        <f t="shared" si="160"/>
        <v>0</v>
      </c>
      <c r="BC134" s="305"/>
      <c r="BD134" s="280"/>
      <c r="BE134" s="379"/>
      <c r="BF134" s="280">
        <f t="shared" si="162"/>
        <v>1</v>
      </c>
      <c r="BG134" s="280">
        <f t="shared" si="163"/>
        <v>0</v>
      </c>
      <c r="BH134" s="306">
        <f t="shared" si="172"/>
        <v>0</v>
      </c>
      <c r="BI134" s="307"/>
      <c r="BJ134" s="91"/>
      <c r="BM134" s="206"/>
      <c r="BN134" s="204"/>
      <c r="BO134" s="205"/>
      <c r="BP134" s="207"/>
      <c r="BQ134" s="204"/>
      <c r="BR134" s="205"/>
      <c r="BS134" s="207"/>
      <c r="BT134" s="204"/>
      <c r="BU134" s="205"/>
      <c r="BV134" s="208"/>
      <c r="BW134" s="204"/>
      <c r="BX134" s="209"/>
      <c r="BY134" s="210"/>
      <c r="BZ134" s="211"/>
    </row>
    <row r="135" spans="1:78" s="92" customFormat="1" ht="85.5" customHeight="1" x14ac:dyDescent="0.25">
      <c r="A135" s="80"/>
      <c r="B135" s="81"/>
      <c r="C135" s="312" t="s">
        <v>178</v>
      </c>
      <c r="D135" s="280" t="s">
        <v>180</v>
      </c>
      <c r="E135" s="313">
        <v>9</v>
      </c>
      <c r="F135" s="313" t="s">
        <v>414</v>
      </c>
      <c r="G135" s="280" t="s">
        <v>480</v>
      </c>
      <c r="H135" s="299" t="s">
        <v>435</v>
      </c>
      <c r="I135" s="280"/>
      <c r="J135" s="280"/>
      <c r="K135" s="280" t="s">
        <v>261</v>
      </c>
      <c r="L135" s="300">
        <v>44348</v>
      </c>
      <c r="M135" s="300">
        <v>44561</v>
      </c>
      <c r="N135" s="280">
        <f t="shared" si="150"/>
        <v>0</v>
      </c>
      <c r="O135" s="301"/>
      <c r="P135" s="301"/>
      <c r="Q135" s="301"/>
      <c r="R135" s="301"/>
      <c r="S135" s="301"/>
      <c r="T135" s="301"/>
      <c r="U135" s="301">
        <f t="shared" si="173"/>
        <v>0</v>
      </c>
      <c r="V135" s="302" t="str">
        <f t="shared" si="174"/>
        <v/>
      </c>
      <c r="W135" s="303"/>
      <c r="X135" s="379"/>
      <c r="Y135" s="280">
        <f t="shared" si="153"/>
        <v>1</v>
      </c>
      <c r="Z135" s="280"/>
      <c r="AA135" s="280"/>
      <c r="AB135" s="280"/>
      <c r="AC135" s="280"/>
      <c r="AD135" s="280">
        <v>1</v>
      </c>
      <c r="AE135" s="280"/>
      <c r="AF135" s="280"/>
      <c r="AG135" s="305"/>
      <c r="AH135" s="280"/>
      <c r="AI135" s="379"/>
      <c r="AJ135" s="280">
        <f t="shared" si="156"/>
        <v>0</v>
      </c>
      <c r="AK135" s="280"/>
      <c r="AL135" s="280"/>
      <c r="AM135" s="280"/>
      <c r="AN135" s="280"/>
      <c r="AO135" s="280"/>
      <c r="AP135" s="280"/>
      <c r="AQ135" s="280"/>
      <c r="AR135" s="305"/>
      <c r="AS135" s="380"/>
      <c r="AT135" s="379"/>
      <c r="AU135" s="280">
        <f t="shared" si="159"/>
        <v>1</v>
      </c>
      <c r="AV135" s="280"/>
      <c r="AW135" s="280"/>
      <c r="AX135" s="280"/>
      <c r="AY135" s="280"/>
      <c r="AZ135" s="280">
        <v>1</v>
      </c>
      <c r="BA135" s="280"/>
      <c r="BB135" s="280">
        <f t="shared" si="160"/>
        <v>0</v>
      </c>
      <c r="BC135" s="305"/>
      <c r="BD135" s="280"/>
      <c r="BE135" s="379"/>
      <c r="BF135" s="280">
        <f t="shared" si="162"/>
        <v>2</v>
      </c>
      <c r="BG135" s="280">
        <f t="shared" si="163"/>
        <v>0</v>
      </c>
      <c r="BH135" s="306">
        <f t="shared" si="172"/>
        <v>0</v>
      </c>
      <c r="BI135" s="307"/>
      <c r="BJ135" s="91"/>
      <c r="BM135" s="206"/>
      <c r="BN135" s="204"/>
      <c r="BO135" s="205"/>
      <c r="BP135" s="207"/>
      <c r="BQ135" s="204"/>
      <c r="BR135" s="205"/>
      <c r="BS135" s="207"/>
      <c r="BT135" s="204"/>
      <c r="BU135" s="205"/>
      <c r="BV135" s="208"/>
      <c r="BW135" s="204"/>
      <c r="BX135" s="209"/>
      <c r="BY135" s="210"/>
      <c r="BZ135" s="211"/>
    </row>
    <row r="136" spans="1:78" s="92" customFormat="1" ht="51" x14ac:dyDescent="0.25">
      <c r="A136" s="80"/>
      <c r="B136" s="81"/>
      <c r="C136" s="312" t="s">
        <v>178</v>
      </c>
      <c r="D136" s="280" t="s">
        <v>180</v>
      </c>
      <c r="E136" s="313">
        <v>10</v>
      </c>
      <c r="F136" s="313" t="s">
        <v>415</v>
      </c>
      <c r="G136" s="280" t="s">
        <v>416</v>
      </c>
      <c r="H136" s="299" t="s">
        <v>436</v>
      </c>
      <c r="I136" s="280"/>
      <c r="J136" s="280"/>
      <c r="K136" s="280" t="s">
        <v>261</v>
      </c>
      <c r="L136" s="300">
        <v>44287</v>
      </c>
      <c r="M136" s="300">
        <v>44316</v>
      </c>
      <c r="N136" s="280">
        <f t="shared" si="150"/>
        <v>0</v>
      </c>
      <c r="O136" s="301"/>
      <c r="P136" s="301"/>
      <c r="Q136" s="301"/>
      <c r="R136" s="301"/>
      <c r="S136" s="301"/>
      <c r="T136" s="301"/>
      <c r="U136" s="301">
        <f t="shared" si="173"/>
        <v>0</v>
      </c>
      <c r="V136" s="302" t="str">
        <f t="shared" si="174"/>
        <v/>
      </c>
      <c r="W136" s="303"/>
      <c r="X136" s="379"/>
      <c r="Y136" s="280">
        <f t="shared" si="153"/>
        <v>1</v>
      </c>
      <c r="Z136" s="280">
        <v>1</v>
      </c>
      <c r="AA136" s="280"/>
      <c r="AB136" s="280"/>
      <c r="AC136" s="280"/>
      <c r="AD136" s="280"/>
      <c r="AE136" s="280"/>
      <c r="AF136" s="280"/>
      <c r="AG136" s="305"/>
      <c r="AH136" s="280"/>
      <c r="AI136" s="379"/>
      <c r="AJ136" s="280">
        <f t="shared" si="156"/>
        <v>0</v>
      </c>
      <c r="AK136" s="280"/>
      <c r="AL136" s="280"/>
      <c r="AM136" s="280"/>
      <c r="AN136" s="280"/>
      <c r="AO136" s="280"/>
      <c r="AP136" s="280"/>
      <c r="AQ136" s="280"/>
      <c r="AR136" s="305"/>
      <c r="AS136" s="380"/>
      <c r="AT136" s="379"/>
      <c r="AU136" s="280">
        <f t="shared" si="159"/>
        <v>0</v>
      </c>
      <c r="AV136" s="280"/>
      <c r="AW136" s="280"/>
      <c r="AX136" s="280"/>
      <c r="AY136" s="280"/>
      <c r="AZ136" s="280"/>
      <c r="BA136" s="280"/>
      <c r="BB136" s="280">
        <f t="shared" si="160"/>
        <v>0</v>
      </c>
      <c r="BC136" s="305"/>
      <c r="BD136" s="280"/>
      <c r="BE136" s="379"/>
      <c r="BF136" s="280">
        <f t="shared" si="162"/>
        <v>1</v>
      </c>
      <c r="BG136" s="280">
        <f t="shared" si="163"/>
        <v>0</v>
      </c>
      <c r="BH136" s="306">
        <f t="shared" si="172"/>
        <v>0</v>
      </c>
      <c r="BI136" s="307"/>
      <c r="BJ136" s="91"/>
      <c r="BM136" s="206"/>
      <c r="BN136" s="204"/>
      <c r="BO136" s="205"/>
      <c r="BP136" s="207"/>
      <c r="BQ136" s="204"/>
      <c r="BR136" s="205"/>
      <c r="BS136" s="207"/>
      <c r="BT136" s="204"/>
      <c r="BU136" s="205"/>
      <c r="BV136" s="208"/>
      <c r="BW136" s="204"/>
      <c r="BX136" s="209"/>
      <c r="BY136" s="210"/>
      <c r="BZ136" s="211"/>
    </row>
    <row r="137" spans="1:78" s="92" customFormat="1" ht="75" x14ac:dyDescent="0.25">
      <c r="A137" s="80"/>
      <c r="B137" s="81"/>
      <c r="C137" s="312" t="s">
        <v>178</v>
      </c>
      <c r="D137" s="280" t="s">
        <v>184</v>
      </c>
      <c r="E137" s="313">
        <v>11</v>
      </c>
      <c r="F137" s="313" t="s">
        <v>417</v>
      </c>
      <c r="G137" s="280" t="s">
        <v>418</v>
      </c>
      <c r="H137" s="299" t="s">
        <v>437</v>
      </c>
      <c r="I137" s="280"/>
      <c r="J137" s="280"/>
      <c r="K137" s="280" t="s">
        <v>261</v>
      </c>
      <c r="L137" s="300">
        <v>44256</v>
      </c>
      <c r="M137" s="300">
        <v>44286</v>
      </c>
      <c r="N137" s="280">
        <f t="shared" si="150"/>
        <v>1</v>
      </c>
      <c r="O137" s="301"/>
      <c r="P137" s="301"/>
      <c r="Q137" s="301"/>
      <c r="R137" s="301"/>
      <c r="S137" s="301">
        <v>1</v>
      </c>
      <c r="T137" s="301">
        <v>1</v>
      </c>
      <c r="U137" s="301">
        <f t="shared" si="173"/>
        <v>1</v>
      </c>
      <c r="V137" s="302">
        <f t="shared" si="174"/>
        <v>1</v>
      </c>
      <c r="W137" s="384" t="s">
        <v>472</v>
      </c>
      <c r="X137" s="379" t="s">
        <v>468</v>
      </c>
      <c r="Y137" s="280">
        <f t="shared" si="153"/>
        <v>0</v>
      </c>
      <c r="Z137" s="280"/>
      <c r="AA137" s="280"/>
      <c r="AB137" s="280"/>
      <c r="AC137" s="280"/>
      <c r="AD137" s="280"/>
      <c r="AE137" s="280"/>
      <c r="AF137" s="280"/>
      <c r="AG137" s="305"/>
      <c r="AH137" s="280"/>
      <c r="AI137" s="379"/>
      <c r="AJ137" s="280">
        <f t="shared" si="156"/>
        <v>0</v>
      </c>
      <c r="AK137" s="280"/>
      <c r="AL137" s="280"/>
      <c r="AM137" s="280"/>
      <c r="AN137" s="280"/>
      <c r="AO137" s="280"/>
      <c r="AP137" s="280"/>
      <c r="AQ137" s="280"/>
      <c r="AR137" s="305"/>
      <c r="AS137" s="380"/>
      <c r="AT137" s="379"/>
      <c r="AU137" s="280">
        <f t="shared" si="159"/>
        <v>0</v>
      </c>
      <c r="AV137" s="280"/>
      <c r="AW137" s="280"/>
      <c r="AX137" s="280"/>
      <c r="AY137" s="280"/>
      <c r="AZ137" s="280"/>
      <c r="BA137" s="280"/>
      <c r="BB137" s="280">
        <f t="shared" si="160"/>
        <v>0</v>
      </c>
      <c r="BC137" s="305"/>
      <c r="BD137" s="280"/>
      <c r="BE137" s="379"/>
      <c r="BF137" s="280">
        <f t="shared" si="162"/>
        <v>1</v>
      </c>
      <c r="BG137" s="280">
        <f t="shared" si="163"/>
        <v>1</v>
      </c>
      <c r="BH137" s="306">
        <f t="shared" si="172"/>
        <v>1</v>
      </c>
      <c r="BI137" s="307"/>
      <c r="BJ137" s="91"/>
      <c r="BM137" s="206"/>
      <c r="BN137" s="204"/>
      <c r="BO137" s="205"/>
      <c r="BP137" s="207"/>
      <c r="BQ137" s="204"/>
      <c r="BR137" s="205"/>
      <c r="BS137" s="207"/>
      <c r="BT137" s="204"/>
      <c r="BU137" s="205"/>
      <c r="BV137" s="208"/>
      <c r="BW137" s="204"/>
      <c r="BX137" s="209"/>
      <c r="BY137" s="210"/>
      <c r="BZ137" s="211"/>
    </row>
    <row r="138" spans="1:78" s="92" customFormat="1" ht="170.25" customHeight="1" x14ac:dyDescent="0.25">
      <c r="A138" s="99"/>
      <c r="B138" s="81"/>
      <c r="C138" s="312" t="s">
        <v>178</v>
      </c>
      <c r="D138" s="280" t="s">
        <v>184</v>
      </c>
      <c r="E138" s="313">
        <v>12</v>
      </c>
      <c r="F138" s="313" t="s">
        <v>419</v>
      </c>
      <c r="G138" s="280" t="s">
        <v>420</v>
      </c>
      <c r="H138" s="299" t="s">
        <v>437</v>
      </c>
      <c r="I138" s="280"/>
      <c r="J138" s="280"/>
      <c r="K138" s="280" t="s">
        <v>261</v>
      </c>
      <c r="L138" s="300">
        <v>44256</v>
      </c>
      <c r="M138" s="300">
        <v>44286</v>
      </c>
      <c r="N138" s="280">
        <f t="shared" si="150"/>
        <v>1</v>
      </c>
      <c r="O138" s="301"/>
      <c r="P138" s="301"/>
      <c r="Q138" s="301"/>
      <c r="R138" s="301"/>
      <c r="S138" s="301">
        <v>1</v>
      </c>
      <c r="T138" s="301">
        <v>1</v>
      </c>
      <c r="U138" s="301">
        <f t="shared" si="173"/>
        <v>1</v>
      </c>
      <c r="V138" s="302">
        <f t="shared" si="174"/>
        <v>1</v>
      </c>
      <c r="W138" s="382" t="s">
        <v>473</v>
      </c>
      <c r="X138" s="304" t="s">
        <v>476</v>
      </c>
      <c r="Y138" s="280">
        <f t="shared" si="153"/>
        <v>0</v>
      </c>
      <c r="Z138" s="280"/>
      <c r="AA138" s="280"/>
      <c r="AB138" s="280"/>
      <c r="AC138" s="280"/>
      <c r="AD138" s="280"/>
      <c r="AE138" s="280"/>
      <c r="AF138" s="280">
        <f t="shared" si="154"/>
        <v>0</v>
      </c>
      <c r="AG138" s="305" t="str">
        <f t="shared" si="155"/>
        <v/>
      </c>
      <c r="AH138" s="298"/>
      <c r="AI138" s="304"/>
      <c r="AJ138" s="280">
        <f t="shared" si="156"/>
        <v>0</v>
      </c>
      <c r="AK138" s="280"/>
      <c r="AL138" s="280"/>
      <c r="AM138" s="280"/>
      <c r="AN138" s="280"/>
      <c r="AO138" s="280"/>
      <c r="AP138" s="280"/>
      <c r="AQ138" s="280">
        <f t="shared" si="157"/>
        <v>0</v>
      </c>
      <c r="AR138" s="305" t="str">
        <f t="shared" si="158"/>
        <v/>
      </c>
      <c r="AS138" s="298"/>
      <c r="AT138" s="304"/>
      <c r="AU138" s="280">
        <f t="shared" si="159"/>
        <v>0</v>
      </c>
      <c r="AV138" s="280"/>
      <c r="AW138" s="280"/>
      <c r="AX138" s="280"/>
      <c r="AY138" s="280"/>
      <c r="AZ138" s="280"/>
      <c r="BA138" s="280"/>
      <c r="BB138" s="280">
        <f t="shared" si="160"/>
        <v>0</v>
      </c>
      <c r="BC138" s="305" t="str">
        <f t="shared" si="161"/>
        <v/>
      </c>
      <c r="BD138" s="280"/>
      <c r="BE138" s="304"/>
      <c r="BF138" s="280">
        <f t="shared" si="162"/>
        <v>1</v>
      </c>
      <c r="BG138" s="280">
        <f t="shared" si="163"/>
        <v>1</v>
      </c>
      <c r="BH138" s="306">
        <f t="shared" ref="BH138:BH139" si="175">IFERROR(BG138/BF138,"")</f>
        <v>1</v>
      </c>
      <c r="BI138" s="307"/>
      <c r="BJ138" s="105"/>
      <c r="BM138" s="106"/>
      <c r="BN138" s="102">
        <f t="shared" si="164"/>
        <v>0</v>
      </c>
      <c r="BO138" s="107"/>
      <c r="BP138" s="108" t="str">
        <f t="shared" si="165"/>
        <v/>
      </c>
      <c r="BQ138" s="102" t="str">
        <f t="shared" si="166"/>
        <v/>
      </c>
      <c r="BR138" s="107" t="str">
        <f t="shared" si="167"/>
        <v/>
      </c>
      <c r="BS138" s="108"/>
      <c r="BT138" s="102" t="str">
        <f t="shared" si="168"/>
        <v/>
      </c>
      <c r="BU138" s="107"/>
      <c r="BV138" s="109" t="str">
        <f t="shared" si="169"/>
        <v/>
      </c>
      <c r="BW138" s="102" t="str">
        <f t="shared" si="170"/>
        <v/>
      </c>
      <c r="BX138" s="110"/>
      <c r="BY138" s="111">
        <f t="shared" si="171"/>
        <v>0</v>
      </c>
      <c r="BZ138" s="112">
        <f t="shared" ref="BZ138:BZ142" si="176">IFERROR(BY138/BF138,"")</f>
        <v>0</v>
      </c>
    </row>
    <row r="139" spans="1:78" s="92" customFormat="1" ht="76.5" x14ac:dyDescent="0.25">
      <c r="A139" s="99"/>
      <c r="B139" s="81"/>
      <c r="C139" s="312" t="s">
        <v>178</v>
      </c>
      <c r="D139" s="280" t="s">
        <v>188</v>
      </c>
      <c r="E139" s="313">
        <v>13</v>
      </c>
      <c r="F139" s="313" t="s">
        <v>421</v>
      </c>
      <c r="G139" s="280" t="s">
        <v>422</v>
      </c>
      <c r="H139" s="299" t="s">
        <v>438</v>
      </c>
      <c r="I139" s="280"/>
      <c r="J139" s="280"/>
      <c r="K139" s="280" t="s">
        <v>261</v>
      </c>
      <c r="L139" s="300">
        <v>44348</v>
      </c>
      <c r="M139" s="300">
        <v>44377</v>
      </c>
      <c r="N139" s="280">
        <f t="shared" si="150"/>
        <v>0</v>
      </c>
      <c r="O139" s="301"/>
      <c r="P139" s="301"/>
      <c r="Q139" s="301"/>
      <c r="R139" s="301"/>
      <c r="S139" s="301"/>
      <c r="T139" s="301"/>
      <c r="U139" s="301">
        <f t="shared" si="173"/>
        <v>0</v>
      </c>
      <c r="V139" s="302" t="str">
        <f t="shared" si="174"/>
        <v/>
      </c>
      <c r="W139" s="303" t="s">
        <v>474</v>
      </c>
      <c r="X139" s="304"/>
      <c r="Y139" s="280">
        <f t="shared" si="153"/>
        <v>1</v>
      </c>
      <c r="Z139" s="280"/>
      <c r="AA139" s="280"/>
      <c r="AB139" s="280"/>
      <c r="AC139" s="280"/>
      <c r="AD139" s="280">
        <v>1</v>
      </c>
      <c r="AE139" s="280"/>
      <c r="AF139" s="280">
        <f t="shared" si="154"/>
        <v>0</v>
      </c>
      <c r="AG139" s="305">
        <f t="shared" si="155"/>
        <v>0</v>
      </c>
      <c r="AH139" s="298"/>
      <c r="AI139" s="304"/>
      <c r="AJ139" s="280">
        <f t="shared" si="156"/>
        <v>0</v>
      </c>
      <c r="AK139" s="280"/>
      <c r="AL139" s="280"/>
      <c r="AM139" s="280"/>
      <c r="AN139" s="280"/>
      <c r="AO139" s="280"/>
      <c r="AP139" s="280"/>
      <c r="AQ139" s="280">
        <f t="shared" si="157"/>
        <v>0</v>
      </c>
      <c r="AR139" s="305" t="str">
        <f t="shared" si="158"/>
        <v/>
      </c>
      <c r="AS139" s="298"/>
      <c r="AT139" s="304"/>
      <c r="AU139" s="280">
        <f t="shared" si="159"/>
        <v>0</v>
      </c>
      <c r="AV139" s="280"/>
      <c r="AW139" s="280"/>
      <c r="AX139" s="280"/>
      <c r="AY139" s="280"/>
      <c r="AZ139" s="280"/>
      <c r="BA139" s="280"/>
      <c r="BB139" s="280">
        <f t="shared" si="160"/>
        <v>0</v>
      </c>
      <c r="BC139" s="305" t="str">
        <f t="shared" si="161"/>
        <v/>
      </c>
      <c r="BD139" s="280"/>
      <c r="BE139" s="304"/>
      <c r="BF139" s="280">
        <f t="shared" si="162"/>
        <v>1</v>
      </c>
      <c r="BG139" s="280">
        <f t="shared" si="163"/>
        <v>0</v>
      </c>
      <c r="BH139" s="306">
        <f t="shared" si="175"/>
        <v>0</v>
      </c>
      <c r="BI139" s="307"/>
      <c r="BJ139" s="105"/>
      <c r="BM139" s="106"/>
      <c r="BN139" s="102" t="str">
        <f t="shared" si="164"/>
        <v/>
      </c>
      <c r="BO139" s="103"/>
      <c r="BP139" s="113" t="str">
        <f t="shared" si="165"/>
        <v/>
      </c>
      <c r="BQ139" s="102" t="str">
        <f t="shared" si="166"/>
        <v/>
      </c>
      <c r="BR139" s="103" t="str">
        <f t="shared" si="167"/>
        <v/>
      </c>
      <c r="BS139" s="113"/>
      <c r="BT139" s="102" t="str">
        <f t="shared" si="168"/>
        <v/>
      </c>
      <c r="BU139" s="103"/>
      <c r="BV139" s="114">
        <f t="shared" si="169"/>
        <v>0</v>
      </c>
      <c r="BW139" s="102" t="str">
        <f t="shared" si="170"/>
        <v/>
      </c>
      <c r="BX139" s="115"/>
      <c r="BY139" s="111">
        <f t="shared" si="171"/>
        <v>0</v>
      </c>
      <c r="BZ139" s="112">
        <f t="shared" si="176"/>
        <v>0</v>
      </c>
    </row>
    <row r="140" spans="1:78" s="92" customFormat="1" ht="38.25" x14ac:dyDescent="0.25">
      <c r="A140" s="99"/>
      <c r="B140" s="81"/>
      <c r="C140" s="312" t="s">
        <v>178</v>
      </c>
      <c r="D140" s="280" t="s">
        <v>180</v>
      </c>
      <c r="E140" s="313">
        <v>14</v>
      </c>
      <c r="F140" s="313" t="s">
        <v>423</v>
      </c>
      <c r="G140" s="280" t="s">
        <v>424</v>
      </c>
      <c r="H140" s="299" t="s">
        <v>439</v>
      </c>
      <c r="I140" s="280"/>
      <c r="J140" s="280"/>
      <c r="K140" s="280" t="s">
        <v>261</v>
      </c>
      <c r="L140" s="300">
        <v>44409</v>
      </c>
      <c r="M140" s="300">
        <v>44438</v>
      </c>
      <c r="N140" s="280">
        <f t="shared" si="150"/>
        <v>0</v>
      </c>
      <c r="O140" s="301"/>
      <c r="P140" s="301"/>
      <c r="Q140" s="301"/>
      <c r="R140" s="301"/>
      <c r="S140" s="301"/>
      <c r="T140" s="301"/>
      <c r="U140" s="301">
        <f t="shared" si="173"/>
        <v>0</v>
      </c>
      <c r="V140" s="302" t="str">
        <f t="shared" si="174"/>
        <v/>
      </c>
      <c r="W140" s="303"/>
      <c r="X140" s="304"/>
      <c r="Y140" s="280">
        <f t="shared" si="153"/>
        <v>0</v>
      </c>
      <c r="Z140" s="280"/>
      <c r="AA140" s="280"/>
      <c r="AB140" s="280"/>
      <c r="AC140" s="280"/>
      <c r="AD140" s="280"/>
      <c r="AE140" s="280"/>
      <c r="AF140" s="280">
        <f t="shared" si="154"/>
        <v>0</v>
      </c>
      <c r="AG140" s="305" t="str">
        <f t="shared" si="155"/>
        <v/>
      </c>
      <c r="AH140" s="298"/>
      <c r="AI140" s="304"/>
      <c r="AJ140" s="280">
        <f t="shared" si="156"/>
        <v>1</v>
      </c>
      <c r="AK140" s="280"/>
      <c r="AL140" s="280"/>
      <c r="AM140" s="280">
        <v>1</v>
      </c>
      <c r="AN140" s="280"/>
      <c r="AO140" s="280"/>
      <c r="AP140" s="280"/>
      <c r="AQ140" s="280">
        <f t="shared" si="157"/>
        <v>0</v>
      </c>
      <c r="AR140" s="305">
        <f>IFERROR(AQ140/AJ140,"")</f>
        <v>0</v>
      </c>
      <c r="AS140" s="298"/>
      <c r="AT140" s="304"/>
      <c r="AU140" s="280">
        <f t="shared" si="159"/>
        <v>0</v>
      </c>
      <c r="AV140" s="280"/>
      <c r="AW140" s="280"/>
      <c r="AX140" s="280"/>
      <c r="AY140" s="280"/>
      <c r="AZ140" s="280"/>
      <c r="BA140" s="280"/>
      <c r="BB140" s="280">
        <f t="shared" si="160"/>
        <v>0</v>
      </c>
      <c r="BC140" s="305" t="str">
        <f t="shared" si="161"/>
        <v/>
      </c>
      <c r="BD140" s="280"/>
      <c r="BE140" s="304"/>
      <c r="BF140" s="280">
        <f t="shared" si="162"/>
        <v>1</v>
      </c>
      <c r="BG140" s="280">
        <f t="shared" si="163"/>
        <v>0</v>
      </c>
      <c r="BH140" s="306">
        <f>IFERROR(BG140/BF140,"")</f>
        <v>0</v>
      </c>
      <c r="BI140" s="307"/>
      <c r="BJ140" s="105"/>
      <c r="BM140" s="106"/>
      <c r="BN140" s="102" t="str">
        <f t="shared" si="164"/>
        <v/>
      </c>
      <c r="BO140" s="103"/>
      <c r="BP140" s="113" t="str">
        <f t="shared" si="165"/>
        <v/>
      </c>
      <c r="BQ140" s="102" t="str">
        <f t="shared" si="166"/>
        <v/>
      </c>
      <c r="BR140" s="103" t="str">
        <f t="shared" si="167"/>
        <v/>
      </c>
      <c r="BS140" s="113"/>
      <c r="BT140" s="102">
        <f t="shared" si="168"/>
        <v>0</v>
      </c>
      <c r="BU140" s="103"/>
      <c r="BV140" s="114" t="str">
        <f t="shared" si="169"/>
        <v/>
      </c>
      <c r="BW140" s="102" t="str">
        <f t="shared" si="170"/>
        <v/>
      </c>
      <c r="BX140" s="115"/>
      <c r="BY140" s="111">
        <f t="shared" si="171"/>
        <v>0</v>
      </c>
      <c r="BZ140" s="112">
        <f t="shared" si="176"/>
        <v>0</v>
      </c>
    </row>
    <row r="141" spans="1:78" s="92" customFormat="1" ht="51" x14ac:dyDescent="0.25">
      <c r="A141" s="99"/>
      <c r="B141" s="81"/>
      <c r="C141" s="312" t="s">
        <v>178</v>
      </c>
      <c r="D141" s="280" t="s">
        <v>184</v>
      </c>
      <c r="E141" s="313">
        <v>15</v>
      </c>
      <c r="F141" s="313" t="s">
        <v>425</v>
      </c>
      <c r="G141" s="280" t="s">
        <v>426</v>
      </c>
      <c r="H141" s="299" t="s">
        <v>435</v>
      </c>
      <c r="I141" s="280"/>
      <c r="J141" s="280"/>
      <c r="K141" s="280" t="s">
        <v>261</v>
      </c>
      <c r="L141" s="300">
        <v>44440</v>
      </c>
      <c r="M141" s="300">
        <v>44469</v>
      </c>
      <c r="N141" s="280">
        <f t="shared" si="150"/>
        <v>0</v>
      </c>
      <c r="O141" s="301"/>
      <c r="P141" s="301"/>
      <c r="Q141" s="301"/>
      <c r="R141" s="301"/>
      <c r="S141" s="301"/>
      <c r="T141" s="301"/>
      <c r="U141" s="301">
        <f t="shared" si="173"/>
        <v>0</v>
      </c>
      <c r="V141" s="302" t="str">
        <f t="shared" si="174"/>
        <v/>
      </c>
      <c r="W141" s="303"/>
      <c r="X141" s="304"/>
      <c r="Y141" s="280">
        <f t="shared" si="153"/>
        <v>0</v>
      </c>
      <c r="Z141" s="280"/>
      <c r="AA141" s="280"/>
      <c r="AB141" s="280"/>
      <c r="AC141" s="280"/>
      <c r="AD141" s="280"/>
      <c r="AE141" s="280"/>
      <c r="AF141" s="280">
        <f t="shared" si="154"/>
        <v>0</v>
      </c>
      <c r="AG141" s="305" t="str">
        <f t="shared" si="155"/>
        <v/>
      </c>
      <c r="AH141" s="298"/>
      <c r="AI141" s="304"/>
      <c r="AJ141" s="280">
        <f t="shared" si="156"/>
        <v>1</v>
      </c>
      <c r="AK141" s="280"/>
      <c r="AL141" s="280"/>
      <c r="AM141" s="280"/>
      <c r="AN141" s="280"/>
      <c r="AO141" s="280">
        <v>1</v>
      </c>
      <c r="AP141" s="280"/>
      <c r="AQ141" s="280">
        <f t="shared" si="157"/>
        <v>0</v>
      </c>
      <c r="AR141" s="305">
        <f t="shared" ref="AR141:AR142" si="177">IFERROR(AQ141/AJ141,"")</f>
        <v>0</v>
      </c>
      <c r="AS141" s="298"/>
      <c r="AT141" s="304"/>
      <c r="AU141" s="280">
        <f t="shared" si="159"/>
        <v>0</v>
      </c>
      <c r="AV141" s="280"/>
      <c r="AW141" s="280"/>
      <c r="AX141" s="280"/>
      <c r="AY141" s="280"/>
      <c r="AZ141" s="280"/>
      <c r="BA141" s="280"/>
      <c r="BB141" s="280">
        <f t="shared" si="160"/>
        <v>0</v>
      </c>
      <c r="BC141" s="305" t="str">
        <f t="shared" si="161"/>
        <v/>
      </c>
      <c r="BD141" s="280"/>
      <c r="BE141" s="304"/>
      <c r="BF141" s="280">
        <f t="shared" si="162"/>
        <v>1</v>
      </c>
      <c r="BG141" s="280">
        <f t="shared" si="163"/>
        <v>0</v>
      </c>
      <c r="BH141" s="306">
        <f t="shared" ref="BH141:BH142" si="178">IFERROR(BG141/BF141,"")</f>
        <v>0</v>
      </c>
      <c r="BI141" s="307"/>
      <c r="BJ141" s="105"/>
      <c r="BM141" s="106"/>
      <c r="BN141" s="102" t="str">
        <f t="shared" si="164"/>
        <v/>
      </c>
      <c r="BO141" s="107"/>
      <c r="BP141" s="108" t="str">
        <f t="shared" si="165"/>
        <v/>
      </c>
      <c r="BQ141" s="102" t="str">
        <f t="shared" si="166"/>
        <v/>
      </c>
      <c r="BR141" s="107" t="str">
        <f t="shared" si="167"/>
        <v/>
      </c>
      <c r="BS141" s="108"/>
      <c r="BT141" s="102">
        <f t="shared" si="168"/>
        <v>0</v>
      </c>
      <c r="BU141" s="107"/>
      <c r="BV141" s="109" t="str">
        <f t="shared" si="169"/>
        <v/>
      </c>
      <c r="BW141" s="102" t="str">
        <f t="shared" si="170"/>
        <v/>
      </c>
      <c r="BX141" s="110"/>
      <c r="BY141" s="111">
        <f t="shared" si="171"/>
        <v>0</v>
      </c>
      <c r="BZ141" s="112">
        <f t="shared" si="176"/>
        <v>0</v>
      </c>
    </row>
    <row r="142" spans="1:78" ht="33" customHeight="1" thickBot="1" x14ac:dyDescent="0.3">
      <c r="A142" s="37"/>
      <c r="B142" s="70"/>
      <c r="C142" s="314"/>
      <c r="D142" s="315"/>
      <c r="E142" s="315"/>
      <c r="F142" s="316" t="s">
        <v>167</v>
      </c>
      <c r="G142" s="317"/>
      <c r="H142" s="318"/>
      <c r="I142" s="317"/>
      <c r="J142" s="317"/>
      <c r="K142" s="317"/>
      <c r="L142" s="319"/>
      <c r="M142" s="319"/>
      <c r="N142" s="317"/>
      <c r="O142" s="320"/>
      <c r="P142" s="320"/>
      <c r="Q142" s="320"/>
      <c r="R142" s="320"/>
      <c r="S142" s="320"/>
      <c r="T142" s="320"/>
      <c r="U142" s="320"/>
      <c r="V142" s="321" t="str">
        <f t="shared" si="174"/>
        <v/>
      </c>
      <c r="W142" s="322"/>
      <c r="X142" s="323"/>
      <c r="Y142" s="317"/>
      <c r="Z142" s="317"/>
      <c r="AA142" s="317"/>
      <c r="AB142" s="317"/>
      <c r="AC142" s="317"/>
      <c r="AD142" s="317"/>
      <c r="AE142" s="317"/>
      <c r="AF142" s="317"/>
      <c r="AG142" s="324" t="str">
        <f t="shared" si="155"/>
        <v/>
      </c>
      <c r="AH142" s="325"/>
      <c r="AI142" s="323"/>
      <c r="AJ142" s="317"/>
      <c r="AK142" s="317"/>
      <c r="AL142" s="317"/>
      <c r="AM142" s="317"/>
      <c r="AN142" s="317"/>
      <c r="AO142" s="317"/>
      <c r="AP142" s="317"/>
      <c r="AQ142" s="317"/>
      <c r="AR142" s="324" t="str">
        <f t="shared" si="177"/>
        <v/>
      </c>
      <c r="AS142" s="326"/>
      <c r="AT142" s="323"/>
      <c r="AU142" s="317"/>
      <c r="AV142" s="317"/>
      <c r="AW142" s="317"/>
      <c r="AX142" s="317"/>
      <c r="AY142" s="317"/>
      <c r="AZ142" s="317"/>
      <c r="BA142" s="317"/>
      <c r="BB142" s="317"/>
      <c r="BC142" s="324" t="str">
        <f t="shared" si="161"/>
        <v/>
      </c>
      <c r="BD142" s="317"/>
      <c r="BE142" s="323"/>
      <c r="BF142" s="327">
        <f t="shared" si="162"/>
        <v>0</v>
      </c>
      <c r="BG142" s="327">
        <f t="shared" si="163"/>
        <v>0</v>
      </c>
      <c r="BH142" s="328" t="str">
        <f t="shared" si="178"/>
        <v/>
      </c>
      <c r="BI142" s="329"/>
      <c r="BJ142" s="44"/>
      <c r="BM142" s="62"/>
      <c r="BN142" s="38" t="str">
        <f t="shared" si="164"/>
        <v/>
      </c>
      <c r="BO142" s="39"/>
      <c r="BP142" s="40" t="str">
        <f t="shared" si="165"/>
        <v/>
      </c>
      <c r="BQ142" s="38" t="str">
        <f t="shared" si="166"/>
        <v/>
      </c>
      <c r="BR142" s="39" t="str">
        <f t="shared" si="167"/>
        <v/>
      </c>
      <c r="BS142" s="40"/>
      <c r="BT142" s="38" t="str">
        <f t="shared" si="168"/>
        <v/>
      </c>
      <c r="BU142" s="39"/>
      <c r="BV142" s="41" t="str">
        <f t="shared" si="169"/>
        <v/>
      </c>
      <c r="BW142" s="38" t="str">
        <f t="shared" si="170"/>
        <v/>
      </c>
      <c r="BX142" s="42"/>
      <c r="BY142" s="43"/>
      <c r="BZ142" s="63" t="str">
        <f t="shared" si="176"/>
        <v/>
      </c>
    </row>
    <row r="143" spans="1:78" ht="30" customHeight="1" x14ac:dyDescent="0.25">
      <c r="A143" s="179"/>
      <c r="B143" s="70"/>
      <c r="C143" s="180"/>
      <c r="D143" s="180"/>
      <c r="E143" s="180"/>
      <c r="F143" s="181"/>
      <c r="G143" s="182"/>
      <c r="H143" s="183"/>
      <c r="I143" s="182"/>
      <c r="J143" s="182"/>
      <c r="K143" s="182"/>
      <c r="L143" s="184"/>
      <c r="M143" s="184"/>
      <c r="N143" s="182"/>
      <c r="O143" s="182"/>
      <c r="P143" s="182"/>
      <c r="Q143" s="182"/>
      <c r="R143" s="182"/>
      <c r="S143" s="182"/>
      <c r="T143" s="182"/>
      <c r="U143" s="182"/>
      <c r="V143" s="185"/>
      <c r="W143" s="186"/>
      <c r="X143" s="187"/>
      <c r="Y143" s="182"/>
      <c r="Z143" s="182"/>
      <c r="AA143" s="182"/>
      <c r="AB143" s="182"/>
      <c r="AC143" s="182"/>
      <c r="AD143" s="182"/>
      <c r="AE143" s="182"/>
      <c r="AF143" s="182"/>
      <c r="AG143" s="185"/>
      <c r="AH143" s="186"/>
      <c r="AI143" s="187"/>
      <c r="AJ143" s="182"/>
      <c r="AK143" s="182"/>
      <c r="AL143" s="182"/>
      <c r="AM143" s="182"/>
      <c r="AN143" s="182"/>
      <c r="AO143" s="182"/>
      <c r="AP143" s="182"/>
      <c r="AQ143" s="182"/>
      <c r="AR143" s="185"/>
      <c r="AS143" s="188"/>
      <c r="AT143" s="187"/>
      <c r="AU143" s="182"/>
      <c r="AV143" s="182"/>
      <c r="AW143" s="182"/>
      <c r="AX143" s="182"/>
      <c r="AY143" s="182"/>
      <c r="AZ143" s="182"/>
      <c r="BA143" s="182"/>
      <c r="BB143" s="182"/>
      <c r="BC143" s="185"/>
      <c r="BD143" s="182"/>
      <c r="BE143" s="187"/>
      <c r="BF143" s="195"/>
      <c r="BG143" s="195"/>
      <c r="BH143" s="190"/>
      <c r="BI143" s="191"/>
      <c r="BJ143" s="192"/>
      <c r="BM143" s="193"/>
      <c r="BN143" s="185"/>
      <c r="BO143" s="187"/>
      <c r="BP143" s="187"/>
      <c r="BQ143" s="185"/>
      <c r="BR143" s="187"/>
      <c r="BS143" s="187"/>
      <c r="BT143" s="185"/>
      <c r="BU143" s="187"/>
      <c r="BV143" s="187"/>
      <c r="BW143" s="185"/>
      <c r="BX143" s="187"/>
      <c r="BY143" s="194"/>
      <c r="BZ143" s="185"/>
    </row>
    <row r="144" spans="1:78" ht="15.75" x14ac:dyDescent="0.25">
      <c r="A144" s="14"/>
      <c r="B144" s="70"/>
      <c r="C144" s="47" t="s">
        <v>41</v>
      </c>
      <c r="D144" s="120"/>
      <c r="E144" s="120"/>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23"/>
      <c r="D151" s="123"/>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23"/>
      <c r="D152" s="123"/>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4"/>
      <c r="D153" s="123"/>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4"/>
      <c r="D154" s="123"/>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5"/>
      <c r="B155" s="72"/>
      <c r="C155" s="14"/>
      <c r="D155" s="14"/>
      <c r="E155" s="15"/>
      <c r="F155" s="15"/>
      <c r="G155" s="15"/>
      <c r="H155" s="15"/>
      <c r="I155" s="15"/>
      <c r="J155" s="15"/>
      <c r="K155" s="15"/>
      <c r="L155" s="15"/>
      <c r="M155" s="48"/>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M155" s="15"/>
      <c r="BN155" s="15"/>
      <c r="BO155" s="15"/>
      <c r="BP155" s="15"/>
      <c r="BQ155" s="15"/>
      <c r="BR155" s="15"/>
      <c r="BS155" s="15"/>
      <c r="BT155" s="15"/>
      <c r="BU155" s="15"/>
      <c r="BV155" s="15"/>
      <c r="BW155" s="15"/>
      <c r="BX155" s="15"/>
      <c r="BY155" s="15"/>
      <c r="BZ155" s="15"/>
    </row>
    <row r="156" spans="1:78" ht="15.75" x14ac:dyDescent="0.25">
      <c r="A156" s="14"/>
      <c r="B156" s="71"/>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5"/>
      <c r="BG156" s="15"/>
      <c r="BH156" s="15"/>
      <c r="BI156" s="15"/>
      <c r="BJ156" s="15"/>
      <c r="BM156" s="14"/>
      <c r="BN156" s="14"/>
      <c r="BO156" s="14"/>
      <c r="BP156" s="14"/>
      <c r="BQ156" s="14"/>
      <c r="BR156" s="14"/>
      <c r="BS156" s="14"/>
      <c r="BT156" s="14"/>
      <c r="BU156" s="14"/>
      <c r="BV156" s="14"/>
      <c r="BW156" s="14"/>
      <c r="BX156" s="14"/>
      <c r="BY156" s="15"/>
      <c r="BZ156" s="15"/>
    </row>
    <row r="157" spans="1:78" ht="15.75" x14ac:dyDescent="0.25">
      <c r="A157" s="14"/>
      <c r="B157" s="71"/>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1"/>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4"/>
      <c r="B159" s="71"/>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7"/>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23"/>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7"/>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23"/>
      <c r="BM191" s="14"/>
      <c r="BN191" s="14"/>
      <c r="BO191" s="14"/>
      <c r="BP191" s="14"/>
      <c r="BQ191" s="14"/>
      <c r="BR191" s="14"/>
      <c r="BS191" s="14"/>
      <c r="BT191" s="14"/>
      <c r="BU191" s="14"/>
      <c r="BV191" s="14"/>
      <c r="BW191" s="14"/>
      <c r="BX191" s="14"/>
      <c r="BY191" s="14"/>
      <c r="BZ191" s="14"/>
    </row>
    <row r="192" spans="1:78" ht="15.75" x14ac:dyDescent="0.25">
      <c r="A192" s="17"/>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23"/>
      <c r="BM192" s="14"/>
      <c r="BN192" s="14"/>
      <c r="BO192" s="14"/>
      <c r="BP192" s="14"/>
      <c r="BQ192" s="14"/>
      <c r="BR192" s="14"/>
      <c r="BS192" s="14"/>
      <c r="BT192" s="14"/>
      <c r="BU192" s="14"/>
      <c r="BV192" s="14"/>
      <c r="BW192" s="14"/>
      <c r="BX192" s="14"/>
      <c r="BY192" s="14"/>
      <c r="BZ192" s="14"/>
    </row>
    <row r="193" spans="1:78" ht="15.75" x14ac:dyDescent="0.25">
      <c r="A193" s="17"/>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3"/>
      <c r="C198" s="49"/>
      <c r="D198" s="121"/>
      <c r="E198" s="121"/>
      <c r="F198" s="49"/>
      <c r="G198" s="49"/>
      <c r="H198" s="50"/>
      <c r="I198" s="49"/>
      <c r="J198" s="49"/>
      <c r="K198" s="49"/>
      <c r="L198" s="49"/>
      <c r="M198" s="49"/>
      <c r="N198" s="49"/>
      <c r="O198" s="49"/>
      <c r="P198" s="121"/>
      <c r="Q198" s="49"/>
      <c r="R198" s="121"/>
      <c r="S198" s="49"/>
      <c r="T198" s="121"/>
      <c r="U198" s="49"/>
      <c r="V198" s="49"/>
      <c r="W198" s="49"/>
      <c r="X198" s="49"/>
      <c r="Y198" s="49"/>
      <c r="Z198" s="51"/>
      <c r="AA198" s="125"/>
      <c r="AB198" s="51"/>
      <c r="AC198" s="125"/>
      <c r="AD198" s="51"/>
      <c r="AE198" s="125"/>
      <c r="AF198" s="49"/>
      <c r="AG198" s="49"/>
      <c r="AH198" s="52"/>
      <c r="AI198" s="49"/>
      <c r="AJ198" s="52"/>
      <c r="AK198" s="53"/>
      <c r="AL198" s="127"/>
      <c r="AM198" s="53"/>
      <c r="AN198" s="127"/>
      <c r="AO198" s="53"/>
      <c r="AP198" s="127"/>
      <c r="AQ198" s="49"/>
      <c r="AR198" s="49"/>
      <c r="AS198" s="52"/>
      <c r="AT198" s="49"/>
      <c r="AU198" s="52"/>
      <c r="AV198" s="53"/>
      <c r="AW198" s="127"/>
      <c r="AX198" s="53"/>
      <c r="AY198" s="127"/>
      <c r="AZ198" s="53"/>
      <c r="BA198" s="127"/>
      <c r="BB198" s="49"/>
      <c r="BC198" s="49"/>
      <c r="BD198" s="52"/>
      <c r="BE198" s="49"/>
      <c r="BF198" s="52"/>
      <c r="BG198" s="52"/>
      <c r="BH198" s="52"/>
      <c r="BI198" s="54"/>
      <c r="BJ198" s="23"/>
      <c r="BM198" s="49"/>
      <c r="BN198" s="49"/>
      <c r="BO198" s="49"/>
      <c r="BP198" s="49"/>
      <c r="BQ198" s="49"/>
      <c r="BR198" s="49"/>
      <c r="BS198" s="49"/>
      <c r="BT198" s="49"/>
      <c r="BU198" s="49"/>
      <c r="BV198" s="49"/>
      <c r="BW198" s="49"/>
      <c r="BX198" s="49"/>
      <c r="BY198" s="52"/>
      <c r="BZ198" s="52"/>
    </row>
    <row r="199" spans="1:78" ht="15.75" x14ac:dyDescent="0.25">
      <c r="A199" s="17"/>
      <c r="B199" s="73"/>
      <c r="C199" s="49"/>
      <c r="D199" s="121"/>
      <c r="E199" s="121"/>
      <c r="F199" s="49"/>
      <c r="G199" s="17"/>
      <c r="H199" s="17"/>
      <c r="I199" s="17"/>
      <c r="J199" s="17"/>
      <c r="K199" s="17"/>
      <c r="L199" s="17"/>
      <c r="M199" s="17"/>
      <c r="N199" s="17"/>
      <c r="O199" s="17"/>
      <c r="P199" s="122"/>
      <c r="Q199" s="17"/>
      <c r="R199" s="122"/>
      <c r="S199" s="17"/>
      <c r="T199" s="122"/>
      <c r="U199" s="17"/>
      <c r="V199" s="17"/>
      <c r="W199" s="17"/>
      <c r="X199" s="17"/>
      <c r="Y199" s="17"/>
      <c r="Z199" s="55"/>
      <c r="AA199" s="126"/>
      <c r="AB199" s="55"/>
      <c r="AC199" s="126"/>
      <c r="AD199" s="55"/>
      <c r="AE199" s="126"/>
      <c r="AF199" s="17"/>
      <c r="AG199" s="17"/>
      <c r="AH199" s="17"/>
      <c r="AI199" s="17"/>
      <c r="AJ199" s="17"/>
      <c r="AK199" s="55"/>
      <c r="AL199" s="126"/>
      <c r="AM199" s="55"/>
      <c r="AN199" s="126"/>
      <c r="AO199" s="55"/>
      <c r="AP199" s="126"/>
      <c r="AQ199" s="17"/>
      <c r="AR199" s="17"/>
      <c r="AS199" s="52"/>
      <c r="AT199" s="17"/>
      <c r="AU199" s="52"/>
      <c r="AV199" s="53"/>
      <c r="AW199" s="127"/>
      <c r="AX199" s="53"/>
      <c r="AY199" s="127"/>
      <c r="AZ199" s="53"/>
      <c r="BA199" s="127"/>
      <c r="BB199" s="17"/>
      <c r="BC199" s="17"/>
      <c r="BD199" s="52"/>
      <c r="BE199" s="17"/>
      <c r="BF199" s="52"/>
      <c r="BG199" s="52"/>
      <c r="BH199" s="52"/>
      <c r="BI199" s="54"/>
      <c r="BJ199" s="23"/>
      <c r="BM199" s="17"/>
      <c r="BN199" s="17"/>
      <c r="BO199" s="17"/>
      <c r="BP199" s="17"/>
      <c r="BQ199" s="17"/>
      <c r="BR199" s="17"/>
      <c r="BS199" s="17"/>
      <c r="BT199" s="17"/>
      <c r="BU199" s="17"/>
      <c r="BV199" s="17"/>
      <c r="BW199" s="17"/>
      <c r="BX199" s="17"/>
      <c r="BY199" s="52"/>
      <c r="BZ199" s="52"/>
    </row>
    <row r="200" spans="1:78" ht="15.75" x14ac:dyDescent="0.25">
      <c r="A200" s="17"/>
      <c r="B200" s="73"/>
      <c r="C200" s="49"/>
      <c r="D200" s="121"/>
      <c r="E200" s="121"/>
      <c r="F200" s="49"/>
      <c r="G200" s="49"/>
      <c r="H200" s="50"/>
      <c r="I200" s="49"/>
      <c r="J200" s="49"/>
      <c r="K200" s="49"/>
      <c r="L200" s="49"/>
      <c r="M200" s="49"/>
      <c r="N200" s="49"/>
      <c r="O200" s="49"/>
      <c r="P200" s="121"/>
      <c r="Q200" s="49"/>
      <c r="R200" s="121"/>
      <c r="S200" s="49"/>
      <c r="T200" s="121"/>
      <c r="U200" s="49"/>
      <c r="V200" s="49"/>
      <c r="W200" s="49"/>
      <c r="X200" s="49"/>
      <c r="Y200" s="49"/>
      <c r="Z200" s="51"/>
      <c r="AA200" s="125"/>
      <c r="AB200" s="51"/>
      <c r="AC200" s="125"/>
      <c r="AD200" s="51"/>
      <c r="AE200" s="125"/>
      <c r="AF200" s="49"/>
      <c r="AG200" s="49"/>
      <c r="AH200" s="52"/>
      <c r="AI200" s="49"/>
      <c r="AJ200" s="52"/>
      <c r="AK200" s="53"/>
      <c r="AL200" s="127"/>
      <c r="AM200" s="53"/>
      <c r="AN200" s="127"/>
      <c r="AO200" s="53"/>
      <c r="AP200" s="127"/>
      <c r="AQ200" s="49"/>
      <c r="AR200" s="49"/>
      <c r="AS200" s="52"/>
      <c r="AT200" s="49"/>
      <c r="AU200" s="52"/>
      <c r="AV200" s="53"/>
      <c r="AW200" s="127"/>
      <c r="AX200" s="53"/>
      <c r="AY200" s="127"/>
      <c r="AZ200" s="53"/>
      <c r="BA200" s="127"/>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3"/>
      <c r="C201" s="49"/>
      <c r="D201" s="121"/>
      <c r="E201" s="121"/>
      <c r="F201" s="49"/>
      <c r="G201" s="49"/>
      <c r="H201" s="50"/>
      <c r="I201" s="49"/>
      <c r="J201" s="49"/>
      <c r="K201" s="49"/>
      <c r="L201" s="49"/>
      <c r="M201" s="49"/>
      <c r="N201" s="49"/>
      <c r="O201" s="49"/>
      <c r="P201" s="121"/>
      <c r="Q201" s="49"/>
      <c r="R201" s="121"/>
      <c r="S201" s="49"/>
      <c r="T201" s="121"/>
      <c r="U201" s="49"/>
      <c r="V201" s="49"/>
      <c r="W201" s="49"/>
      <c r="X201" s="49"/>
      <c r="Y201" s="49"/>
      <c r="Z201" s="51"/>
      <c r="AA201" s="125"/>
      <c r="AB201" s="51"/>
      <c r="AC201" s="125"/>
      <c r="AD201" s="51"/>
      <c r="AE201" s="125"/>
      <c r="AF201" s="49"/>
      <c r="AG201" s="49"/>
      <c r="AH201" s="52"/>
      <c r="AI201" s="49"/>
      <c r="AJ201" s="52"/>
      <c r="AK201" s="53"/>
      <c r="AL201" s="127"/>
      <c r="AM201" s="53"/>
      <c r="AN201" s="127"/>
      <c r="AO201" s="53"/>
      <c r="AP201" s="127"/>
      <c r="AQ201" s="49"/>
      <c r="AR201" s="49"/>
      <c r="AS201" s="52"/>
      <c r="AT201" s="49"/>
      <c r="AU201" s="52"/>
      <c r="AV201" s="53"/>
      <c r="AW201" s="127"/>
      <c r="AX201" s="53"/>
      <c r="AY201" s="127"/>
      <c r="AZ201" s="53"/>
      <c r="BA201" s="127"/>
      <c r="BB201" s="49"/>
      <c r="BC201" s="49"/>
      <c r="BD201" s="52"/>
      <c r="BE201" s="49"/>
      <c r="BF201" s="52"/>
      <c r="BG201" s="52"/>
      <c r="BH201" s="52"/>
      <c r="BI201" s="54"/>
      <c r="BJ201" s="23"/>
      <c r="BM201" s="49"/>
      <c r="BN201" s="49"/>
      <c r="BO201" s="49"/>
      <c r="BP201" s="49"/>
      <c r="BQ201" s="49"/>
      <c r="BR201" s="49"/>
      <c r="BS201" s="49"/>
      <c r="BT201" s="49"/>
      <c r="BU201" s="49"/>
      <c r="BV201" s="49"/>
      <c r="BW201" s="49"/>
      <c r="BX201" s="49"/>
      <c r="BY201" s="52"/>
      <c r="BZ201" s="52"/>
    </row>
    <row r="202" spans="1:78" ht="15.75" x14ac:dyDescent="0.25">
      <c r="A202" s="17"/>
      <c r="B202" s="73"/>
      <c r="C202" s="49"/>
      <c r="D202" s="121"/>
      <c r="E202" s="121"/>
      <c r="F202" s="49"/>
      <c r="G202" s="49"/>
      <c r="H202" s="50"/>
      <c r="I202" s="49"/>
      <c r="J202" s="49"/>
      <c r="K202" s="49"/>
      <c r="L202" s="49"/>
      <c r="M202" s="49"/>
      <c r="N202" s="49"/>
      <c r="O202" s="49"/>
      <c r="P202" s="121"/>
      <c r="Q202" s="49"/>
      <c r="R202" s="121"/>
      <c r="S202" s="49"/>
      <c r="T202" s="121"/>
      <c r="U202" s="49"/>
      <c r="V202" s="49"/>
      <c r="W202" s="49"/>
      <c r="X202" s="49"/>
      <c r="Y202" s="49"/>
      <c r="Z202" s="51"/>
      <c r="AA202" s="125"/>
      <c r="AB202" s="51"/>
      <c r="AC202" s="125"/>
      <c r="AD202" s="51"/>
      <c r="AE202" s="125"/>
      <c r="AF202" s="49"/>
      <c r="AG202" s="49"/>
      <c r="AH202" s="52"/>
      <c r="AI202" s="49"/>
      <c r="AJ202" s="52"/>
      <c r="AK202" s="53"/>
      <c r="AL202" s="127"/>
      <c r="AM202" s="53"/>
      <c r="AN202" s="127"/>
      <c r="AO202" s="53"/>
      <c r="AP202" s="127"/>
      <c r="AQ202" s="49"/>
      <c r="AR202" s="49"/>
      <c r="AS202" s="52"/>
      <c r="AT202" s="49"/>
      <c r="AU202" s="52"/>
      <c r="AV202" s="53"/>
      <c r="AW202" s="127"/>
      <c r="AX202" s="53"/>
      <c r="AY202" s="127"/>
      <c r="AZ202" s="53"/>
      <c r="BA202" s="127"/>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sheetData>
  <sheetProtection formatColumns="0" formatRows="0" insertRows="0"/>
  <mergeCells count="275">
    <mergeCell ref="N121:X121"/>
    <mergeCell ref="N122:R122"/>
    <mergeCell ref="S122:V122"/>
    <mergeCell ref="N123:R124"/>
    <mergeCell ref="S123:V124"/>
    <mergeCell ref="W123:W124"/>
    <mergeCell ref="X123:X124"/>
    <mergeCell ref="N62:R63"/>
    <mergeCell ref="S62:V63"/>
    <mergeCell ref="W62:W63"/>
    <mergeCell ref="X62:X63"/>
    <mergeCell ref="N81:X81"/>
    <mergeCell ref="N82:R82"/>
    <mergeCell ref="S82:V82"/>
    <mergeCell ref="N83:R84"/>
    <mergeCell ref="S83:V84"/>
    <mergeCell ref="W83:W84"/>
    <mergeCell ref="X83:X84"/>
    <mergeCell ref="N35:X35"/>
    <mergeCell ref="N36:R36"/>
    <mergeCell ref="S36:V36"/>
    <mergeCell ref="N37:R38"/>
    <mergeCell ref="S37:V38"/>
    <mergeCell ref="W37:W38"/>
    <mergeCell ref="X37:X38"/>
    <mergeCell ref="N60:X60"/>
    <mergeCell ref="N61:R61"/>
    <mergeCell ref="S61:V61"/>
    <mergeCell ref="BY125:BZ125"/>
    <mergeCell ref="AO125:AP125"/>
    <mergeCell ref="AV125:AW125"/>
    <mergeCell ref="AX125:AY125"/>
    <mergeCell ref="AZ125:BA125"/>
    <mergeCell ref="BI125:BI126"/>
    <mergeCell ref="BM125:BO125"/>
    <mergeCell ref="BP125:BR125"/>
    <mergeCell ref="BS125:BU125"/>
    <mergeCell ref="BV125:BX125"/>
    <mergeCell ref="L125:M125"/>
    <mergeCell ref="O125:P125"/>
    <mergeCell ref="Q125:R125"/>
    <mergeCell ref="S125:T125"/>
    <mergeCell ref="Z125:AA125"/>
    <mergeCell ref="AB125:AC125"/>
    <mergeCell ref="AD125:AE125"/>
    <mergeCell ref="AK125:AL125"/>
    <mergeCell ref="AM125:AN125"/>
    <mergeCell ref="C125:C126"/>
    <mergeCell ref="D125:D126"/>
    <mergeCell ref="E125:E126"/>
    <mergeCell ref="F125:F126"/>
    <mergeCell ref="G125:G126"/>
    <mergeCell ref="H125:H126"/>
    <mergeCell ref="I125:I126"/>
    <mergeCell ref="J125:J126"/>
    <mergeCell ref="K125:K126"/>
    <mergeCell ref="BY111:BZ111"/>
    <mergeCell ref="C121:F121"/>
    <mergeCell ref="G121:M121"/>
    <mergeCell ref="C122:F122"/>
    <mergeCell ref="G122:M122"/>
    <mergeCell ref="C123:F123"/>
    <mergeCell ref="G123:M123"/>
    <mergeCell ref="BM123:BZ123"/>
    <mergeCell ref="C124:F124"/>
    <mergeCell ref="G124:M124"/>
    <mergeCell ref="L111:M111"/>
    <mergeCell ref="O111:P111"/>
    <mergeCell ref="Q111:R111"/>
    <mergeCell ref="S111:T111"/>
    <mergeCell ref="Z111:AA111"/>
    <mergeCell ref="AB111:AC111"/>
    <mergeCell ref="AD111:AE111"/>
    <mergeCell ref="AK111:AL111"/>
    <mergeCell ref="AM111:AN111"/>
    <mergeCell ref="AO111:AP111"/>
    <mergeCell ref="AV111:AW111"/>
    <mergeCell ref="AX111:AY111"/>
    <mergeCell ref="AZ111:BA111"/>
    <mergeCell ref="BI111:BI112"/>
    <mergeCell ref="C107:F107"/>
    <mergeCell ref="G107:M107"/>
    <mergeCell ref="C108:F108"/>
    <mergeCell ref="G108:M108"/>
    <mergeCell ref="C109:F109"/>
    <mergeCell ref="G109:M109"/>
    <mergeCell ref="BM109:BZ109"/>
    <mergeCell ref="C110:F110"/>
    <mergeCell ref="G110:M110"/>
    <mergeCell ref="N107:X107"/>
    <mergeCell ref="N108:R108"/>
    <mergeCell ref="S108:V108"/>
    <mergeCell ref="N109:R110"/>
    <mergeCell ref="S109:V110"/>
    <mergeCell ref="W109:W110"/>
    <mergeCell ref="X109:X110"/>
    <mergeCell ref="BM111:BO111"/>
    <mergeCell ref="BP111:BR111"/>
    <mergeCell ref="BS111:BU111"/>
    <mergeCell ref="BV111:BX111"/>
    <mergeCell ref="C111:C112"/>
    <mergeCell ref="D111:D112"/>
    <mergeCell ref="E111:E112"/>
    <mergeCell ref="F111:F112"/>
    <mergeCell ref="G111:G112"/>
    <mergeCell ref="H111:H112"/>
    <mergeCell ref="I111:I112"/>
    <mergeCell ref="J111:J112"/>
    <mergeCell ref="K111:K112"/>
    <mergeCell ref="BY85:BZ85"/>
    <mergeCell ref="AO85:AP85"/>
    <mergeCell ref="AV85:AW85"/>
    <mergeCell ref="AX85:AY85"/>
    <mergeCell ref="AZ85:BA85"/>
    <mergeCell ref="BI85:BI86"/>
    <mergeCell ref="BM85:BO85"/>
    <mergeCell ref="BP85:BR85"/>
    <mergeCell ref="BS85:BU85"/>
    <mergeCell ref="BV85:BX85"/>
    <mergeCell ref="L85:M85"/>
    <mergeCell ref="O85:P85"/>
    <mergeCell ref="Q85:R85"/>
    <mergeCell ref="S85:T85"/>
    <mergeCell ref="Z85:AA85"/>
    <mergeCell ref="AB85:AC85"/>
    <mergeCell ref="AD85:AE85"/>
    <mergeCell ref="AK85:AL85"/>
    <mergeCell ref="AM85:AN85"/>
    <mergeCell ref="C85:C86"/>
    <mergeCell ref="D85:D86"/>
    <mergeCell ref="E85:E86"/>
    <mergeCell ref="F85:F86"/>
    <mergeCell ref="G85:G86"/>
    <mergeCell ref="H85:H86"/>
    <mergeCell ref="I85:I86"/>
    <mergeCell ref="J85:J86"/>
    <mergeCell ref="K85:K86"/>
    <mergeCell ref="E1:BI1"/>
    <mergeCell ref="C81:F81"/>
    <mergeCell ref="G81:M81"/>
    <mergeCell ref="C82:F82"/>
    <mergeCell ref="G82:M82"/>
    <mergeCell ref="C83:F83"/>
    <mergeCell ref="G83:M83"/>
    <mergeCell ref="BM83:BZ83"/>
    <mergeCell ref="C84:F84"/>
    <mergeCell ref="G84:M8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5:F35"/>
    <mergeCell ref="G35:M35"/>
    <mergeCell ref="C36:F36"/>
    <mergeCell ref="G36:M36"/>
    <mergeCell ref="C37:F37"/>
    <mergeCell ref="G37:M37"/>
    <mergeCell ref="E13:E14"/>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AZ39:BA39"/>
    <mergeCell ref="BI39:BI40"/>
    <mergeCell ref="Z39:AA39"/>
    <mergeCell ref="AB39:AC39"/>
    <mergeCell ref="AD39:AE39"/>
    <mergeCell ref="AK39:AL39"/>
    <mergeCell ref="AM39:AN39"/>
    <mergeCell ref="C60:F60"/>
    <mergeCell ref="G60:M60"/>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s>
  <conditionalFormatting sqref="BH79 BH15:BH33 BH141:BH143">
    <cfRule type="cellIs" dxfId="375" priority="1954" stopIfTrue="1" operator="greaterThan">
      <formula>0.9</formula>
    </cfRule>
  </conditionalFormatting>
  <conditionalFormatting sqref="V33 BZ33 BQ33 BT33 BN33 BW33 V79 BC79 AR79 BH79 BZ79 BQ79 BT79 BN79 BW79 AG16:AG32 BH15:BH33 AR16:AR33 BC16:BC33 V143 BC141:BC143 AR141:AR143 BH141:BH143 AG141 AG79">
    <cfRule type="cellIs" dxfId="374" priority="1955" stopIfTrue="1" operator="between">
      <formula>0.7</formula>
      <formula>0.89</formula>
    </cfRule>
  </conditionalFormatting>
  <conditionalFormatting sqref="V33 BZ33 BQ33 BT33 BN33 BW33 V79 BC79 AR79 BH79 BZ79 BQ79 BT79 BN79 BW79 AG16:AG32 BH15:BH33 AR16:AR33 BC16:BC33 V143 BC141:BC143 AR141:AR143 BH141:BH143 AG141 AG79">
    <cfRule type="cellIs" dxfId="373" priority="1956" stopIfTrue="1" operator="between">
      <formula>0</formula>
      <formula>0.69</formula>
    </cfRule>
  </conditionalFormatting>
  <conditionalFormatting sqref="BQ15">
    <cfRule type="cellIs" dxfId="372" priority="1465" stopIfTrue="1" operator="between">
      <formula>0.7</formula>
      <formula>0.89</formula>
    </cfRule>
  </conditionalFormatting>
  <conditionalFormatting sqref="BQ15">
    <cfRule type="cellIs" dxfId="371" priority="1466" stopIfTrue="1" operator="between">
      <formula>0</formula>
      <formula>0.69</formula>
    </cfRule>
  </conditionalFormatting>
  <conditionalFormatting sqref="BZ15:BZ16 BZ23:BZ25">
    <cfRule type="cellIs" dxfId="370" priority="1468" stopIfTrue="1" operator="between">
      <formula>0.7</formula>
      <formula>0.89</formula>
    </cfRule>
  </conditionalFormatting>
  <conditionalFormatting sqref="BZ15:BZ16 BZ23:BZ25">
    <cfRule type="cellIs" dxfId="369" priority="1469" stopIfTrue="1" operator="between">
      <formula>0</formula>
      <formula>0.69</formula>
    </cfRule>
  </conditionalFormatting>
  <conditionalFormatting sqref="V33 BQ33 BT33 BN33 BW33 BZ33 V79 BC79 AR79 BQ79 BT79 BN79 BW79 BZ79 AG16:AG32 AR16:AR33 BC16:BC33 V143 BC141:BC143 AR141:AR143 AG141 AG79">
    <cfRule type="cellIs" dxfId="368" priority="1863" stopIfTrue="1" operator="greaterThanOrEqual">
      <formula>0.9</formula>
    </cfRule>
  </conditionalFormatting>
  <conditionalFormatting sqref="V15:V32">
    <cfRule type="cellIs" dxfId="367" priority="2112" stopIfTrue="1" operator="greaterThanOrEqual">
      <formula>0.9</formula>
    </cfRule>
  </conditionalFormatting>
  <conditionalFormatting sqref="V15:V32">
    <cfRule type="cellIs" dxfId="366" priority="2113" stopIfTrue="1" operator="between">
      <formula>0.7</formula>
      <formula>0.89</formula>
    </cfRule>
  </conditionalFormatting>
  <conditionalFormatting sqref="V15:V32">
    <cfRule type="cellIs" dxfId="365" priority="2114" stopIfTrue="1" operator="between">
      <formula>0</formula>
      <formula>0.69</formula>
    </cfRule>
  </conditionalFormatting>
  <conditionalFormatting sqref="AG15 AG33">
    <cfRule type="cellIs" dxfId="364" priority="2115" stopIfTrue="1" operator="greaterThanOrEqual">
      <formula>0.9</formula>
    </cfRule>
  </conditionalFormatting>
  <conditionalFormatting sqref="AG15 AG33">
    <cfRule type="cellIs" dxfId="363" priority="2116" stopIfTrue="1" operator="between">
      <formula>0.7</formula>
      <formula>0.89</formula>
    </cfRule>
  </conditionalFormatting>
  <conditionalFormatting sqref="AG15 AG33">
    <cfRule type="cellIs" dxfId="362" priority="2117" stopIfTrue="1" operator="between">
      <formula>0</formula>
      <formula>0.69</formula>
    </cfRule>
  </conditionalFormatting>
  <conditionalFormatting sqref="AR15">
    <cfRule type="cellIs" dxfId="361" priority="2118" stopIfTrue="1" operator="greaterThanOrEqual">
      <formula>0.9</formula>
    </cfRule>
  </conditionalFormatting>
  <conditionalFormatting sqref="AR15">
    <cfRule type="cellIs" dxfId="360" priority="2119" stopIfTrue="1" operator="between">
      <formula>0.7</formula>
      <formula>0.89</formula>
    </cfRule>
  </conditionalFormatting>
  <conditionalFormatting sqref="AR15">
    <cfRule type="cellIs" dxfId="359" priority="2120" stopIfTrue="1" operator="between">
      <formula>0</formula>
      <formula>0.69</formula>
    </cfRule>
  </conditionalFormatting>
  <conditionalFormatting sqref="BC15">
    <cfRule type="cellIs" dxfId="358" priority="2121" stopIfTrue="1" operator="greaterThanOrEqual">
      <formula>0.9</formula>
    </cfRule>
  </conditionalFormatting>
  <conditionalFormatting sqref="BC15">
    <cfRule type="cellIs" dxfId="357" priority="2122" stopIfTrue="1" operator="between">
      <formula>0.7</formula>
      <formula>0.89</formula>
    </cfRule>
  </conditionalFormatting>
  <conditionalFormatting sqref="BC15">
    <cfRule type="cellIs" dxfId="356" priority="2123" stopIfTrue="1" operator="between">
      <formula>0</formula>
      <formula>0.69</formula>
    </cfRule>
  </conditionalFormatting>
  <conditionalFormatting sqref="BQ16 BQ23:BQ25">
    <cfRule type="cellIs" dxfId="355" priority="1494" stopIfTrue="1" operator="greaterThanOrEqual">
      <formula>0.9</formula>
    </cfRule>
  </conditionalFormatting>
  <conditionalFormatting sqref="BQ16 BQ23:BQ25">
    <cfRule type="cellIs" dxfId="354" priority="1495" stopIfTrue="1" operator="between">
      <formula>0.7</formula>
      <formula>0.89</formula>
    </cfRule>
  </conditionalFormatting>
  <conditionalFormatting sqref="BQ16 BQ23:BQ25">
    <cfRule type="cellIs" dxfId="353" priority="1496" stopIfTrue="1" operator="between">
      <formula>0</formula>
      <formula>0.69</formula>
    </cfRule>
  </conditionalFormatting>
  <conditionalFormatting sqref="BQ17:BQ22">
    <cfRule type="cellIs" dxfId="352" priority="1511" stopIfTrue="1" operator="between">
      <formula>0</formula>
      <formula>0.69</formula>
    </cfRule>
  </conditionalFormatting>
  <conditionalFormatting sqref="BT26:BT32">
    <cfRule type="cellIs" dxfId="351" priority="1491" stopIfTrue="1" operator="greaterThanOrEqual">
      <formula>0.9</formula>
    </cfRule>
  </conditionalFormatting>
  <conditionalFormatting sqref="BT26:BT32">
    <cfRule type="cellIs" dxfId="350" priority="1492" stopIfTrue="1" operator="between">
      <formula>0.7</formula>
      <formula>0.89</formula>
    </cfRule>
  </conditionalFormatting>
  <conditionalFormatting sqref="BT26:BT32">
    <cfRule type="cellIs" dxfId="349" priority="1493" stopIfTrue="1" operator="between">
      <formula>0</formula>
      <formula>0.69</formula>
    </cfRule>
  </conditionalFormatting>
  <conditionalFormatting sqref="BQ17:BQ22">
    <cfRule type="cellIs" dxfId="348" priority="1497" stopIfTrue="1" operator="greaterThanOrEqual">
      <formula>0.9</formula>
    </cfRule>
  </conditionalFormatting>
  <conditionalFormatting sqref="BQ17:BQ22">
    <cfRule type="cellIs" dxfId="347" priority="1498" stopIfTrue="1" operator="between">
      <formula>0.7</formula>
      <formula>0.89</formula>
    </cfRule>
  </conditionalFormatting>
  <conditionalFormatting sqref="BT15:BT16 BT23:BT25">
    <cfRule type="cellIs" dxfId="346" priority="1485" stopIfTrue="1" operator="greaterThanOrEqual">
      <formula>0.9</formula>
    </cfRule>
  </conditionalFormatting>
  <conditionalFormatting sqref="BT15:BT16 BT23:BT25">
    <cfRule type="cellIs" dxfId="345" priority="1486" stopIfTrue="1" operator="between">
      <formula>0.7</formula>
      <formula>0.89</formula>
    </cfRule>
  </conditionalFormatting>
  <conditionalFormatting sqref="BT15:BT16 BT23:BT25">
    <cfRule type="cellIs" dxfId="344" priority="1487" stopIfTrue="1" operator="between">
      <formula>0</formula>
      <formula>0.69</formula>
    </cfRule>
  </conditionalFormatting>
  <conditionalFormatting sqref="BT17:BT22">
    <cfRule type="cellIs" dxfId="343" priority="1488" stopIfTrue="1" operator="greaterThanOrEqual">
      <formula>0.9</formula>
    </cfRule>
  </conditionalFormatting>
  <conditionalFormatting sqref="BT17:BT22">
    <cfRule type="cellIs" dxfId="342" priority="1489" stopIfTrue="1" operator="between">
      <formula>0.7</formula>
      <formula>0.89</formula>
    </cfRule>
  </conditionalFormatting>
  <conditionalFormatting sqref="BT17:BT22">
    <cfRule type="cellIs" dxfId="341" priority="1490" stopIfTrue="1" operator="between">
      <formula>0</formula>
      <formula>0.69</formula>
    </cfRule>
  </conditionalFormatting>
  <conditionalFormatting sqref="BW17:BW22">
    <cfRule type="cellIs" dxfId="340" priority="1479" stopIfTrue="1" operator="greaterThanOrEqual">
      <formula>0.9</formula>
    </cfRule>
  </conditionalFormatting>
  <conditionalFormatting sqref="BW17:BW22">
    <cfRule type="cellIs" dxfId="339" priority="1480" stopIfTrue="1" operator="between">
      <formula>0.7</formula>
      <formula>0.89</formula>
    </cfRule>
  </conditionalFormatting>
  <conditionalFormatting sqref="BW17:BW22">
    <cfRule type="cellIs" dxfId="338" priority="1481" stopIfTrue="1" operator="between">
      <formula>0</formula>
      <formula>0.69</formula>
    </cfRule>
  </conditionalFormatting>
  <conditionalFormatting sqref="BW26:BW32">
    <cfRule type="cellIs" dxfId="337" priority="1482" stopIfTrue="1" operator="greaterThanOrEqual">
      <formula>0.9</formula>
    </cfRule>
  </conditionalFormatting>
  <conditionalFormatting sqref="BW26:BW32">
    <cfRule type="cellIs" dxfId="336" priority="1483" stopIfTrue="1" operator="between">
      <formula>0.7</formula>
      <formula>0.89</formula>
    </cfRule>
  </conditionalFormatting>
  <conditionalFormatting sqref="BW26:BW32">
    <cfRule type="cellIs" dxfId="335" priority="1484" stopIfTrue="1" operator="between">
      <formula>0</formula>
      <formula>0.69</formula>
    </cfRule>
  </conditionalFormatting>
  <conditionalFormatting sqref="BN15:BN16 BN23:BN25">
    <cfRule type="cellIs" dxfId="334" priority="1502" stopIfTrue="1" operator="greaterThanOrEqual">
      <formula>0.9</formula>
    </cfRule>
  </conditionalFormatting>
  <conditionalFormatting sqref="BN15:BN16 BN23:BN25">
    <cfRule type="cellIs" dxfId="333" priority="1503" stopIfTrue="1" operator="between">
      <formula>0.7</formula>
      <formula>0.89</formula>
    </cfRule>
  </conditionalFormatting>
  <conditionalFormatting sqref="BN15:BN16 BN23:BN25">
    <cfRule type="cellIs" dxfId="332" priority="1504" stopIfTrue="1" operator="between">
      <formula>0</formula>
      <formula>0.69</formula>
    </cfRule>
  </conditionalFormatting>
  <conditionalFormatting sqref="BN17:BN22">
    <cfRule type="cellIs" dxfId="331" priority="1505" stopIfTrue="1" operator="greaterThanOrEqual">
      <formula>0.9</formula>
    </cfRule>
  </conditionalFormatting>
  <conditionalFormatting sqref="BN17:BN22">
    <cfRule type="cellIs" dxfId="330" priority="1506" stopIfTrue="1" operator="between">
      <formula>0.7</formula>
      <formula>0.89</formula>
    </cfRule>
  </conditionalFormatting>
  <conditionalFormatting sqref="BN17:BN22">
    <cfRule type="cellIs" dxfId="329" priority="1507" stopIfTrue="1" operator="between">
      <formula>0</formula>
      <formula>0.69</formula>
    </cfRule>
  </conditionalFormatting>
  <conditionalFormatting sqref="BN26:BN32">
    <cfRule type="cellIs" dxfId="328" priority="1508" stopIfTrue="1" operator="greaterThanOrEqual">
      <formula>0.9</formula>
    </cfRule>
  </conditionalFormatting>
  <conditionalFormatting sqref="BN26:BN32">
    <cfRule type="cellIs" dxfId="327" priority="1509" stopIfTrue="1" operator="between">
      <formula>0.7</formula>
      <formula>0.89</formula>
    </cfRule>
  </conditionalFormatting>
  <conditionalFormatting sqref="BN26:BN32">
    <cfRule type="cellIs" dxfId="326" priority="1510" stopIfTrue="1" operator="between">
      <formula>0</formula>
      <formula>0.69</formula>
    </cfRule>
  </conditionalFormatting>
  <conditionalFormatting sqref="BQ26:BQ32">
    <cfRule type="cellIs" dxfId="325" priority="1499" stopIfTrue="1" operator="greaterThanOrEqual">
      <formula>0.9</formula>
    </cfRule>
  </conditionalFormatting>
  <conditionalFormatting sqref="BQ26:BQ32">
    <cfRule type="cellIs" dxfId="324" priority="1500" stopIfTrue="1" operator="between">
      <formula>0.7</formula>
      <formula>0.89</formula>
    </cfRule>
  </conditionalFormatting>
  <conditionalFormatting sqref="BQ26:BQ32">
    <cfRule type="cellIs" dxfId="323" priority="1501" stopIfTrue="1" operator="between">
      <formula>0</formula>
      <formula>0.69</formula>
    </cfRule>
  </conditionalFormatting>
  <conditionalFormatting sqref="BW15:BW16 BW23:BW25">
    <cfRule type="cellIs" dxfId="322" priority="1476" stopIfTrue="1" operator="greaterThanOrEqual">
      <formula>0.9</formula>
    </cfRule>
  </conditionalFormatting>
  <conditionalFormatting sqref="BW15:BW16 BW23:BW25">
    <cfRule type="cellIs" dxfId="321" priority="1477" stopIfTrue="1" operator="between">
      <formula>0.7</formula>
      <formula>0.89</formula>
    </cfRule>
  </conditionalFormatting>
  <conditionalFormatting sqref="BW15:BW16 BW23:BW25">
    <cfRule type="cellIs" dxfId="320" priority="1478" stopIfTrue="1" operator="between">
      <formula>0</formula>
      <formula>0.69</formula>
    </cfRule>
  </conditionalFormatting>
  <conditionalFormatting sqref="BZ15:BZ16 BZ23:BZ25">
    <cfRule type="cellIs" dxfId="319" priority="1467" stopIfTrue="1" operator="greaterThanOrEqual">
      <formula>0.9</formula>
    </cfRule>
  </conditionalFormatting>
  <conditionalFormatting sqref="BZ17:BZ22">
    <cfRule type="cellIs" dxfId="318" priority="1470" stopIfTrue="1" operator="greaterThanOrEqual">
      <formula>0.9</formula>
    </cfRule>
  </conditionalFormatting>
  <conditionalFormatting sqref="BZ17:BZ22">
    <cfRule type="cellIs" dxfId="317" priority="1471" stopIfTrue="1" operator="between">
      <formula>0.7</formula>
      <formula>0.89</formula>
    </cfRule>
  </conditionalFormatting>
  <conditionalFormatting sqref="BZ17:BZ22">
    <cfRule type="cellIs" dxfId="316" priority="1472" stopIfTrue="1" operator="between">
      <formula>0</formula>
      <formula>0.69</formula>
    </cfRule>
  </conditionalFormatting>
  <conditionalFormatting sqref="BZ26:BZ32">
    <cfRule type="cellIs" dxfId="315" priority="1473" stopIfTrue="1" operator="greaterThanOrEqual">
      <formula>0.9</formula>
    </cfRule>
  </conditionalFormatting>
  <conditionalFormatting sqref="BZ26:BZ32">
    <cfRule type="cellIs" dxfId="314" priority="1474" stopIfTrue="1" operator="between">
      <formula>0.7</formula>
      <formula>0.89</formula>
    </cfRule>
  </conditionalFormatting>
  <conditionalFormatting sqref="BZ26:BZ32">
    <cfRule type="cellIs" dxfId="313" priority="1475" stopIfTrue="1" operator="between">
      <formula>0</formula>
      <formula>0.69</formula>
    </cfRule>
  </conditionalFormatting>
  <conditionalFormatting sqref="BQ15">
    <cfRule type="cellIs" dxfId="312" priority="1464" stopIfTrue="1" operator="greaterThanOrEqual">
      <formula>0.9</formula>
    </cfRule>
  </conditionalFormatting>
  <conditionalFormatting sqref="BH41:BH58">
    <cfRule type="cellIs" dxfId="311" priority="432" stopIfTrue="1" operator="greaterThan">
      <formula>0.9</formula>
    </cfRule>
  </conditionalFormatting>
  <conditionalFormatting sqref="BC58 AR57:AR58 AG57 BH41:BH58">
    <cfRule type="cellIs" dxfId="310" priority="433" stopIfTrue="1" operator="between">
      <formula>0.7</formula>
      <formula>0.89</formula>
    </cfRule>
  </conditionalFormatting>
  <conditionalFormatting sqref="BC58 AR57:AR58 AG57 BH41:BH58">
    <cfRule type="cellIs" dxfId="309" priority="434" stopIfTrue="1" operator="between">
      <formula>0</formula>
      <formula>0.69</formula>
    </cfRule>
  </conditionalFormatting>
  <conditionalFormatting sqref="BQ41">
    <cfRule type="cellIs" dxfId="308" priority="380" stopIfTrue="1" operator="between">
      <formula>0.7</formula>
      <formula>0.89</formula>
    </cfRule>
  </conditionalFormatting>
  <conditionalFormatting sqref="BQ41">
    <cfRule type="cellIs" dxfId="307" priority="381" stopIfTrue="1" operator="between">
      <formula>0</formula>
      <formula>0.69</formula>
    </cfRule>
  </conditionalFormatting>
  <conditionalFormatting sqref="BZ41:BZ50 BZ52 BZ57:BZ58">
    <cfRule type="cellIs" dxfId="306" priority="383" stopIfTrue="1" operator="between">
      <formula>0.7</formula>
      <formula>0.89</formula>
    </cfRule>
  </conditionalFormatting>
  <conditionalFormatting sqref="BZ41:BZ50 BZ52 BZ57:BZ58">
    <cfRule type="cellIs" dxfId="305" priority="384" stopIfTrue="1" operator="between">
      <formula>0</formula>
      <formula>0.69</formula>
    </cfRule>
  </conditionalFormatting>
  <conditionalFormatting sqref="BC58 AR57:AR58 AG57">
    <cfRule type="cellIs" dxfId="304" priority="431" stopIfTrue="1" operator="greaterThanOrEqual">
      <formula>0.9</formula>
    </cfRule>
  </conditionalFormatting>
  <conditionalFormatting sqref="AG58 AG41:AG56">
    <cfRule type="cellIs" dxfId="303" priority="438" stopIfTrue="1" operator="greaterThanOrEqual">
      <formula>0.9</formula>
    </cfRule>
  </conditionalFormatting>
  <conditionalFormatting sqref="AG58 AG41:AG56">
    <cfRule type="cellIs" dxfId="302" priority="439" stopIfTrue="1" operator="between">
      <formula>0.7</formula>
      <formula>0.89</formula>
    </cfRule>
  </conditionalFormatting>
  <conditionalFormatting sqref="AG58 AG41:AG56">
    <cfRule type="cellIs" dxfId="301" priority="440" stopIfTrue="1" operator="between">
      <formula>0</formula>
      <formula>0.69</formula>
    </cfRule>
  </conditionalFormatting>
  <conditionalFormatting sqref="AR41:AR56">
    <cfRule type="cellIs" dxfId="300" priority="441" stopIfTrue="1" operator="greaterThanOrEqual">
      <formula>0.9</formula>
    </cfRule>
  </conditionalFormatting>
  <conditionalFormatting sqref="AR41:AR56">
    <cfRule type="cellIs" dxfId="299" priority="442" stopIfTrue="1" operator="between">
      <formula>0.7</formula>
      <formula>0.89</formula>
    </cfRule>
  </conditionalFormatting>
  <conditionalFormatting sqref="AR41:AR56">
    <cfRule type="cellIs" dxfId="298" priority="443" stopIfTrue="1" operator="between">
      <formula>0</formula>
      <formula>0.69</formula>
    </cfRule>
  </conditionalFormatting>
  <conditionalFormatting sqref="BC41:BC57">
    <cfRule type="cellIs" dxfId="297" priority="444" stopIfTrue="1" operator="greaterThanOrEqual">
      <formula>0.9</formula>
    </cfRule>
  </conditionalFormatting>
  <conditionalFormatting sqref="BC41:BC57">
    <cfRule type="cellIs" dxfId="296" priority="445" stopIfTrue="1" operator="between">
      <formula>0.7</formula>
      <formula>0.89</formula>
    </cfRule>
  </conditionalFormatting>
  <conditionalFormatting sqref="BC41:BC57">
    <cfRule type="cellIs" dxfId="295" priority="446" stopIfTrue="1" operator="between">
      <formula>0</formula>
      <formula>0.69</formula>
    </cfRule>
  </conditionalFormatting>
  <conditionalFormatting sqref="BQ42:BQ50 BQ52 BQ57:BQ58">
    <cfRule type="cellIs" dxfId="294" priority="409" stopIfTrue="1" operator="greaterThanOrEqual">
      <formula>0.9</formula>
    </cfRule>
  </conditionalFormatting>
  <conditionalFormatting sqref="BQ42:BQ50 BQ52 BQ57:BQ58">
    <cfRule type="cellIs" dxfId="293" priority="410" stopIfTrue="1" operator="between">
      <formula>0.7</formula>
      <formula>0.89</formula>
    </cfRule>
  </conditionalFormatting>
  <conditionalFormatting sqref="BQ42:BQ50 BQ52 BQ57:BQ58">
    <cfRule type="cellIs" dxfId="292" priority="411" stopIfTrue="1" operator="between">
      <formula>0</formula>
      <formula>0.69</formula>
    </cfRule>
  </conditionalFormatting>
  <conditionalFormatting sqref="BQ51">
    <cfRule type="cellIs" dxfId="291" priority="426" stopIfTrue="1" operator="between">
      <formula>0</formula>
      <formula>0.69</formula>
    </cfRule>
  </conditionalFormatting>
  <conditionalFormatting sqref="BT53:BT56">
    <cfRule type="cellIs" dxfId="290" priority="406" stopIfTrue="1" operator="greaterThanOrEqual">
      <formula>0.9</formula>
    </cfRule>
  </conditionalFormatting>
  <conditionalFormatting sqref="BT53:BT56">
    <cfRule type="cellIs" dxfId="289" priority="407" stopIfTrue="1" operator="between">
      <formula>0.7</formula>
      <formula>0.89</formula>
    </cfRule>
  </conditionalFormatting>
  <conditionalFormatting sqref="BT53:BT56">
    <cfRule type="cellIs" dxfId="288" priority="408" stopIfTrue="1" operator="between">
      <formula>0</formula>
      <formula>0.69</formula>
    </cfRule>
  </conditionalFormatting>
  <conditionalFormatting sqref="BQ51">
    <cfRule type="cellIs" dxfId="287" priority="412" stopIfTrue="1" operator="greaterThanOrEqual">
      <formula>0.9</formula>
    </cfRule>
  </conditionalFormatting>
  <conditionalFormatting sqref="BQ51">
    <cfRule type="cellIs" dxfId="286" priority="413" stopIfTrue="1" operator="between">
      <formula>0.7</formula>
      <formula>0.89</formula>
    </cfRule>
  </conditionalFormatting>
  <conditionalFormatting sqref="BT41:BT50 BT52 BT57:BT58">
    <cfRule type="cellIs" dxfId="285" priority="400" stopIfTrue="1" operator="greaterThanOrEqual">
      <formula>0.9</formula>
    </cfRule>
  </conditionalFormatting>
  <conditionalFormatting sqref="BT41:BT50 BT52 BT57:BT58">
    <cfRule type="cellIs" dxfId="284" priority="401" stopIfTrue="1" operator="between">
      <formula>0.7</formula>
      <formula>0.89</formula>
    </cfRule>
  </conditionalFormatting>
  <conditionalFormatting sqref="BT41:BT50 BT52 BT57:BT58">
    <cfRule type="cellIs" dxfId="283" priority="402" stopIfTrue="1" operator="between">
      <formula>0</formula>
      <formula>0.69</formula>
    </cfRule>
  </conditionalFormatting>
  <conditionalFormatting sqref="BT51">
    <cfRule type="cellIs" dxfId="282" priority="403" stopIfTrue="1" operator="greaterThanOrEqual">
      <formula>0.9</formula>
    </cfRule>
  </conditionalFormatting>
  <conditionalFormatting sqref="BT51">
    <cfRule type="cellIs" dxfId="281" priority="404" stopIfTrue="1" operator="between">
      <formula>0.7</formula>
      <formula>0.89</formula>
    </cfRule>
  </conditionalFormatting>
  <conditionalFormatting sqref="BT51">
    <cfRule type="cellIs" dxfId="280" priority="405" stopIfTrue="1" operator="between">
      <formula>0</formula>
      <formula>0.69</formula>
    </cfRule>
  </conditionalFormatting>
  <conditionalFormatting sqref="BW51">
    <cfRule type="cellIs" dxfId="279" priority="394" stopIfTrue="1" operator="greaterThanOrEqual">
      <formula>0.9</formula>
    </cfRule>
  </conditionalFormatting>
  <conditionalFormatting sqref="BW51">
    <cfRule type="cellIs" dxfId="278" priority="395" stopIfTrue="1" operator="between">
      <formula>0.7</formula>
      <formula>0.89</formula>
    </cfRule>
  </conditionalFormatting>
  <conditionalFormatting sqref="BW51">
    <cfRule type="cellIs" dxfId="277" priority="396" stopIfTrue="1" operator="between">
      <formula>0</formula>
      <formula>0.69</formula>
    </cfRule>
  </conditionalFormatting>
  <conditionalFormatting sqref="BW53:BW56">
    <cfRule type="cellIs" dxfId="276" priority="397" stopIfTrue="1" operator="greaterThanOrEqual">
      <formula>0.9</formula>
    </cfRule>
  </conditionalFormatting>
  <conditionalFormatting sqref="BW53:BW56">
    <cfRule type="cellIs" dxfId="275" priority="398" stopIfTrue="1" operator="between">
      <formula>0.7</formula>
      <formula>0.89</formula>
    </cfRule>
  </conditionalFormatting>
  <conditionalFormatting sqref="BW53:BW56">
    <cfRule type="cellIs" dxfId="274" priority="399" stopIfTrue="1" operator="between">
      <formula>0</formula>
      <formula>0.69</formula>
    </cfRule>
  </conditionalFormatting>
  <conditionalFormatting sqref="BN41:BN50 BN52 BN57:BN58">
    <cfRule type="cellIs" dxfId="273" priority="417" stopIfTrue="1" operator="greaterThanOrEqual">
      <formula>0.9</formula>
    </cfRule>
  </conditionalFormatting>
  <conditionalFormatting sqref="BN41:BN50 BN52 BN57:BN58">
    <cfRule type="cellIs" dxfId="272" priority="418" stopIfTrue="1" operator="between">
      <formula>0.7</formula>
      <formula>0.89</formula>
    </cfRule>
  </conditionalFormatting>
  <conditionalFormatting sqref="BN41:BN50 BN52 BN57:BN58">
    <cfRule type="cellIs" dxfId="271" priority="419" stopIfTrue="1" operator="between">
      <formula>0</formula>
      <formula>0.69</formula>
    </cfRule>
  </conditionalFormatting>
  <conditionalFormatting sqref="BN51">
    <cfRule type="cellIs" dxfId="270" priority="420" stopIfTrue="1" operator="greaterThanOrEqual">
      <formula>0.9</formula>
    </cfRule>
  </conditionalFormatting>
  <conditionalFormatting sqref="BN51">
    <cfRule type="cellIs" dxfId="269" priority="421" stopIfTrue="1" operator="between">
      <formula>0.7</formula>
      <formula>0.89</formula>
    </cfRule>
  </conditionalFormatting>
  <conditionalFormatting sqref="BN51">
    <cfRule type="cellIs" dxfId="268" priority="422" stopIfTrue="1" operator="between">
      <formula>0</formula>
      <formula>0.69</formula>
    </cfRule>
  </conditionalFormatting>
  <conditionalFormatting sqref="BN53:BN56">
    <cfRule type="cellIs" dxfId="267" priority="423" stopIfTrue="1" operator="greaterThanOrEqual">
      <formula>0.9</formula>
    </cfRule>
  </conditionalFormatting>
  <conditionalFormatting sqref="BN53:BN56">
    <cfRule type="cellIs" dxfId="266" priority="424" stopIfTrue="1" operator="between">
      <formula>0.7</formula>
      <formula>0.89</formula>
    </cfRule>
  </conditionalFormatting>
  <conditionalFormatting sqref="BN53:BN56">
    <cfRule type="cellIs" dxfId="265" priority="425" stopIfTrue="1" operator="between">
      <formula>0</formula>
      <formula>0.69</formula>
    </cfRule>
  </conditionalFormatting>
  <conditionalFormatting sqref="BQ53:BQ56">
    <cfRule type="cellIs" dxfId="264" priority="414" stopIfTrue="1" operator="greaterThanOrEqual">
      <formula>0.9</formula>
    </cfRule>
  </conditionalFormatting>
  <conditionalFormatting sqref="BQ53:BQ56">
    <cfRule type="cellIs" dxfId="263" priority="415" stopIfTrue="1" operator="between">
      <formula>0.7</formula>
      <formula>0.89</formula>
    </cfRule>
  </conditionalFormatting>
  <conditionalFormatting sqref="BQ53:BQ56">
    <cfRule type="cellIs" dxfId="262" priority="416" stopIfTrue="1" operator="between">
      <formula>0</formula>
      <formula>0.69</formula>
    </cfRule>
  </conditionalFormatting>
  <conditionalFormatting sqref="BW41:BW50 BW52 BW57:BW58">
    <cfRule type="cellIs" dxfId="261" priority="391" stopIfTrue="1" operator="greaterThanOrEqual">
      <formula>0.9</formula>
    </cfRule>
  </conditionalFormatting>
  <conditionalFormatting sqref="BW41:BW50 BW52 BW57:BW58">
    <cfRule type="cellIs" dxfId="260" priority="392" stopIfTrue="1" operator="between">
      <formula>0.7</formula>
      <formula>0.89</formula>
    </cfRule>
  </conditionalFormatting>
  <conditionalFormatting sqref="BW41:BW50 BW52 BW57:BW58">
    <cfRule type="cellIs" dxfId="259" priority="393" stopIfTrue="1" operator="between">
      <formula>0</formula>
      <formula>0.69</formula>
    </cfRule>
  </conditionalFormatting>
  <conditionalFormatting sqref="BZ41:BZ50 BZ52 BZ57:BZ58">
    <cfRule type="cellIs" dxfId="258" priority="382" stopIfTrue="1" operator="greaterThanOrEqual">
      <formula>0.9</formula>
    </cfRule>
  </conditionalFormatting>
  <conditionalFormatting sqref="BZ51">
    <cfRule type="cellIs" dxfId="257" priority="385" stopIfTrue="1" operator="greaterThanOrEqual">
      <formula>0.9</formula>
    </cfRule>
  </conditionalFormatting>
  <conditionalFormatting sqref="BZ51">
    <cfRule type="cellIs" dxfId="256" priority="386" stopIfTrue="1" operator="between">
      <formula>0.7</formula>
      <formula>0.89</formula>
    </cfRule>
  </conditionalFormatting>
  <conditionalFormatting sqref="BZ51">
    <cfRule type="cellIs" dxfId="255" priority="387" stopIfTrue="1" operator="between">
      <formula>0</formula>
      <formula>0.69</formula>
    </cfRule>
  </conditionalFormatting>
  <conditionalFormatting sqref="BZ53:BZ56">
    <cfRule type="cellIs" dxfId="254" priority="388" stopIfTrue="1" operator="greaterThanOrEqual">
      <formula>0.9</formula>
    </cfRule>
  </conditionalFormatting>
  <conditionalFormatting sqref="BZ53:BZ56">
    <cfRule type="cellIs" dxfId="253" priority="389" stopIfTrue="1" operator="between">
      <formula>0.7</formula>
      <formula>0.89</formula>
    </cfRule>
  </conditionalFormatting>
  <conditionalFormatting sqref="BZ53:BZ56">
    <cfRule type="cellIs" dxfId="252" priority="390" stopIfTrue="1" operator="between">
      <formula>0</formula>
      <formula>0.69</formula>
    </cfRule>
  </conditionalFormatting>
  <conditionalFormatting sqref="BQ41">
    <cfRule type="cellIs" dxfId="251" priority="379" stopIfTrue="1" operator="greaterThanOrEqual">
      <formula>0.9</formula>
    </cfRule>
  </conditionalFormatting>
  <conditionalFormatting sqref="BQ66:BQ78">
    <cfRule type="cellIs" dxfId="250" priority="312" stopIfTrue="1" operator="between">
      <formula>0.7</formula>
      <formula>0.89</formula>
    </cfRule>
  </conditionalFormatting>
  <conditionalFormatting sqref="BQ66:BQ78">
    <cfRule type="cellIs" dxfId="249" priority="313" stopIfTrue="1" operator="between">
      <formula>0</formula>
      <formula>0.69</formula>
    </cfRule>
  </conditionalFormatting>
  <conditionalFormatting sqref="BZ66:BZ78">
    <cfRule type="cellIs" dxfId="248" priority="315" stopIfTrue="1" operator="between">
      <formula>0.7</formula>
      <formula>0.89</formula>
    </cfRule>
  </conditionalFormatting>
  <conditionalFormatting sqref="BZ66:BZ78">
    <cfRule type="cellIs" dxfId="247" priority="316" stopIfTrue="1" operator="between">
      <formula>0</formula>
      <formula>0.69</formula>
    </cfRule>
  </conditionalFormatting>
  <conditionalFormatting sqref="BT66:BT78">
    <cfRule type="cellIs" dxfId="246" priority="332" stopIfTrue="1" operator="greaterThanOrEqual">
      <formula>0.9</formula>
    </cfRule>
  </conditionalFormatting>
  <conditionalFormatting sqref="BT66:BT78">
    <cfRule type="cellIs" dxfId="245" priority="333" stopIfTrue="1" operator="between">
      <formula>0.7</formula>
      <formula>0.89</formula>
    </cfRule>
  </conditionalFormatting>
  <conditionalFormatting sqref="BT66:BT78">
    <cfRule type="cellIs" dxfId="244" priority="334" stopIfTrue="1" operator="between">
      <formula>0</formula>
      <formula>0.69</formula>
    </cfRule>
  </conditionalFormatting>
  <conditionalFormatting sqref="BN66:BN78">
    <cfRule type="cellIs" dxfId="243" priority="349" stopIfTrue="1" operator="greaterThanOrEqual">
      <formula>0.9</formula>
    </cfRule>
  </conditionalFormatting>
  <conditionalFormatting sqref="BN66:BN78">
    <cfRule type="cellIs" dxfId="242" priority="350" stopIfTrue="1" operator="between">
      <formula>0.7</formula>
      <formula>0.89</formula>
    </cfRule>
  </conditionalFormatting>
  <conditionalFormatting sqref="BN66:BN78">
    <cfRule type="cellIs" dxfId="241" priority="351" stopIfTrue="1" operator="between">
      <formula>0</formula>
      <formula>0.69</formula>
    </cfRule>
  </conditionalFormatting>
  <conditionalFormatting sqref="BW66:BW78">
    <cfRule type="cellIs" dxfId="240" priority="323" stopIfTrue="1" operator="greaterThanOrEqual">
      <formula>0.9</formula>
    </cfRule>
  </conditionalFormatting>
  <conditionalFormatting sqref="BW66:BW78">
    <cfRule type="cellIs" dxfId="239" priority="324" stopIfTrue="1" operator="between">
      <formula>0.7</formula>
      <formula>0.89</formula>
    </cfRule>
  </conditionalFormatting>
  <conditionalFormatting sqref="BW66:BW78">
    <cfRule type="cellIs" dxfId="238" priority="325" stopIfTrue="1" operator="between">
      <formula>0</formula>
      <formula>0.69</formula>
    </cfRule>
  </conditionalFormatting>
  <conditionalFormatting sqref="BZ66:BZ78">
    <cfRule type="cellIs" dxfId="237" priority="314" stopIfTrue="1" operator="greaterThanOrEqual">
      <formula>0.9</formula>
    </cfRule>
  </conditionalFormatting>
  <conditionalFormatting sqref="BQ66:BQ78">
    <cfRule type="cellIs" dxfId="236" priority="311" stopIfTrue="1" operator="greaterThanOrEqual">
      <formula>0.9</formula>
    </cfRule>
  </conditionalFormatting>
  <conditionalFormatting sqref="BQ87:BQ99">
    <cfRule type="cellIs" dxfId="235" priority="244" stopIfTrue="1" operator="between">
      <formula>0.7</formula>
      <formula>0.89</formula>
    </cfRule>
  </conditionalFormatting>
  <conditionalFormatting sqref="BQ87:BQ99">
    <cfRule type="cellIs" dxfId="234" priority="245" stopIfTrue="1" operator="between">
      <formula>0</formula>
      <formula>0.69</formula>
    </cfRule>
  </conditionalFormatting>
  <conditionalFormatting sqref="BZ87:BZ100 BZ102 BZ104:BZ105">
    <cfRule type="cellIs" dxfId="233" priority="247" stopIfTrue="1" operator="between">
      <formula>0.7</formula>
      <formula>0.89</formula>
    </cfRule>
  </conditionalFormatting>
  <conditionalFormatting sqref="BZ87:BZ100 BZ102 BZ104:BZ105">
    <cfRule type="cellIs" dxfId="232" priority="248" stopIfTrue="1" operator="between">
      <formula>0</formula>
      <formula>0.69</formula>
    </cfRule>
  </conditionalFormatting>
  <conditionalFormatting sqref="BQ100 BQ102 BQ104:BQ105">
    <cfRule type="cellIs" dxfId="231" priority="273" stopIfTrue="1" operator="greaterThanOrEqual">
      <formula>0.9</formula>
    </cfRule>
  </conditionalFormatting>
  <conditionalFormatting sqref="BQ100 BQ102 BQ104:BQ105">
    <cfRule type="cellIs" dxfId="230" priority="274" stopIfTrue="1" operator="between">
      <formula>0.7</formula>
      <formula>0.89</formula>
    </cfRule>
  </conditionalFormatting>
  <conditionalFormatting sqref="BQ100 BQ102 BQ104:BQ105">
    <cfRule type="cellIs" dxfId="229" priority="275" stopIfTrue="1" operator="between">
      <formula>0</formula>
      <formula>0.69</formula>
    </cfRule>
  </conditionalFormatting>
  <conditionalFormatting sqref="BQ101">
    <cfRule type="cellIs" dxfId="228" priority="290" stopIfTrue="1" operator="between">
      <formula>0</formula>
      <formula>0.69</formula>
    </cfRule>
  </conditionalFormatting>
  <conditionalFormatting sqref="BT103">
    <cfRule type="cellIs" dxfId="227" priority="270" stopIfTrue="1" operator="greaterThanOrEqual">
      <formula>0.9</formula>
    </cfRule>
  </conditionalFormatting>
  <conditionalFormatting sqref="BT103">
    <cfRule type="cellIs" dxfId="226" priority="271" stopIfTrue="1" operator="between">
      <formula>0.7</formula>
      <formula>0.89</formula>
    </cfRule>
  </conditionalFormatting>
  <conditionalFormatting sqref="BT103">
    <cfRule type="cellIs" dxfId="225" priority="272" stopIfTrue="1" operator="between">
      <formula>0</formula>
      <formula>0.69</formula>
    </cfRule>
  </conditionalFormatting>
  <conditionalFormatting sqref="BQ101">
    <cfRule type="cellIs" dxfId="224" priority="276" stopIfTrue="1" operator="greaterThanOrEqual">
      <formula>0.9</formula>
    </cfRule>
  </conditionalFormatting>
  <conditionalFormatting sqref="BQ101">
    <cfRule type="cellIs" dxfId="223" priority="277" stopIfTrue="1" operator="between">
      <formula>0.7</formula>
      <formula>0.89</formula>
    </cfRule>
  </conditionalFormatting>
  <conditionalFormatting sqref="BT87:BT100 BT102 BT104:BT105">
    <cfRule type="cellIs" dxfId="222" priority="264" stopIfTrue="1" operator="greaterThanOrEqual">
      <formula>0.9</formula>
    </cfRule>
  </conditionalFormatting>
  <conditionalFormatting sqref="BT87:BT100 BT102 BT104:BT105">
    <cfRule type="cellIs" dxfId="221" priority="265" stopIfTrue="1" operator="between">
      <formula>0.7</formula>
      <formula>0.89</formula>
    </cfRule>
  </conditionalFormatting>
  <conditionalFormatting sqref="BT87:BT100 BT102 BT104:BT105">
    <cfRule type="cellIs" dxfId="220" priority="266" stopIfTrue="1" operator="between">
      <formula>0</formula>
      <formula>0.69</formula>
    </cfRule>
  </conditionalFormatting>
  <conditionalFormatting sqref="BT101">
    <cfRule type="cellIs" dxfId="219" priority="267" stopIfTrue="1" operator="greaterThanOrEqual">
      <formula>0.9</formula>
    </cfRule>
  </conditionalFormatting>
  <conditionalFormatting sqref="BT101">
    <cfRule type="cellIs" dxfId="218" priority="268" stopIfTrue="1" operator="between">
      <formula>0.7</formula>
      <formula>0.89</formula>
    </cfRule>
  </conditionalFormatting>
  <conditionalFormatting sqref="BT101">
    <cfRule type="cellIs" dxfId="217" priority="269" stopIfTrue="1" operator="between">
      <formula>0</formula>
      <formula>0.69</formula>
    </cfRule>
  </conditionalFormatting>
  <conditionalFormatting sqref="BW101">
    <cfRule type="cellIs" dxfId="216" priority="258" stopIfTrue="1" operator="greaterThanOrEqual">
      <formula>0.9</formula>
    </cfRule>
  </conditionalFormatting>
  <conditionalFormatting sqref="BW101">
    <cfRule type="cellIs" dxfId="215" priority="259" stopIfTrue="1" operator="between">
      <formula>0.7</formula>
      <formula>0.89</formula>
    </cfRule>
  </conditionalFormatting>
  <conditionalFormatting sqref="BW101">
    <cfRule type="cellIs" dxfId="214" priority="260" stopIfTrue="1" operator="between">
      <formula>0</formula>
      <formula>0.69</formula>
    </cfRule>
  </conditionalFormatting>
  <conditionalFormatting sqref="BW103">
    <cfRule type="cellIs" dxfId="213" priority="261" stopIfTrue="1" operator="greaterThanOrEqual">
      <formula>0.9</formula>
    </cfRule>
  </conditionalFormatting>
  <conditionalFormatting sqref="BW103">
    <cfRule type="cellIs" dxfId="212" priority="262" stopIfTrue="1" operator="between">
      <formula>0.7</formula>
      <formula>0.89</formula>
    </cfRule>
  </conditionalFormatting>
  <conditionalFormatting sqref="BW103">
    <cfRule type="cellIs" dxfId="211" priority="263" stopIfTrue="1" operator="between">
      <formula>0</formula>
      <formula>0.69</formula>
    </cfRule>
  </conditionalFormatting>
  <conditionalFormatting sqref="BN87:BN100 BN102 BN104:BN105">
    <cfRule type="cellIs" dxfId="210" priority="281" stopIfTrue="1" operator="greaterThanOrEqual">
      <formula>0.9</formula>
    </cfRule>
  </conditionalFormatting>
  <conditionalFormatting sqref="BN87:BN100 BN102 BN104:BN105">
    <cfRule type="cellIs" dxfId="209" priority="282" stopIfTrue="1" operator="between">
      <formula>0.7</formula>
      <formula>0.89</formula>
    </cfRule>
  </conditionalFormatting>
  <conditionalFormatting sqref="BN87:BN100 BN102 BN104:BN105">
    <cfRule type="cellIs" dxfId="208" priority="283" stopIfTrue="1" operator="between">
      <formula>0</formula>
      <formula>0.69</formula>
    </cfRule>
  </conditionalFormatting>
  <conditionalFormatting sqref="BN101">
    <cfRule type="cellIs" dxfId="207" priority="284" stopIfTrue="1" operator="greaterThanOrEqual">
      <formula>0.9</formula>
    </cfRule>
  </conditionalFormatting>
  <conditionalFormatting sqref="BN101">
    <cfRule type="cellIs" dxfId="206" priority="285" stopIfTrue="1" operator="between">
      <formula>0.7</formula>
      <formula>0.89</formula>
    </cfRule>
  </conditionalFormatting>
  <conditionalFormatting sqref="BN101">
    <cfRule type="cellIs" dxfId="205" priority="286" stopIfTrue="1" operator="between">
      <formula>0</formula>
      <formula>0.69</formula>
    </cfRule>
  </conditionalFormatting>
  <conditionalFormatting sqref="BN103">
    <cfRule type="cellIs" dxfId="204" priority="287" stopIfTrue="1" operator="greaterThanOrEqual">
      <formula>0.9</formula>
    </cfRule>
  </conditionalFormatting>
  <conditionalFormatting sqref="BN103">
    <cfRule type="cellIs" dxfId="203" priority="288" stopIfTrue="1" operator="between">
      <formula>0.7</formula>
      <formula>0.89</formula>
    </cfRule>
  </conditionalFormatting>
  <conditionalFormatting sqref="BN103">
    <cfRule type="cellIs" dxfId="202" priority="289" stopIfTrue="1" operator="between">
      <formula>0</formula>
      <formula>0.69</formula>
    </cfRule>
  </conditionalFormatting>
  <conditionalFormatting sqref="BQ103">
    <cfRule type="cellIs" dxfId="201" priority="278" stopIfTrue="1" operator="greaterThanOrEqual">
      <formula>0.9</formula>
    </cfRule>
  </conditionalFormatting>
  <conditionalFormatting sqref="BQ103">
    <cfRule type="cellIs" dxfId="200" priority="279" stopIfTrue="1" operator="between">
      <formula>0.7</formula>
      <formula>0.89</formula>
    </cfRule>
  </conditionalFormatting>
  <conditionalFormatting sqref="BQ103">
    <cfRule type="cellIs" dxfId="199" priority="280" stopIfTrue="1" operator="between">
      <formula>0</formula>
      <formula>0.69</formula>
    </cfRule>
  </conditionalFormatting>
  <conditionalFormatting sqref="BW87:BW100 BW102 BW104:BW105">
    <cfRule type="cellIs" dxfId="198" priority="255" stopIfTrue="1" operator="greaterThanOrEqual">
      <formula>0.9</formula>
    </cfRule>
  </conditionalFormatting>
  <conditionalFormatting sqref="BW87:BW100 BW102 BW104:BW105">
    <cfRule type="cellIs" dxfId="197" priority="256" stopIfTrue="1" operator="between">
      <formula>0.7</formula>
      <formula>0.89</formula>
    </cfRule>
  </conditionalFormatting>
  <conditionalFormatting sqref="BW87:BW100 BW102 BW104:BW105">
    <cfRule type="cellIs" dxfId="196" priority="257" stopIfTrue="1" operator="between">
      <formula>0</formula>
      <formula>0.69</formula>
    </cfRule>
  </conditionalFormatting>
  <conditionalFormatting sqref="BZ87:BZ100 BZ102 BZ104:BZ105">
    <cfRule type="cellIs" dxfId="195" priority="246" stopIfTrue="1" operator="greaterThanOrEqual">
      <formula>0.9</formula>
    </cfRule>
  </conditionalFormatting>
  <conditionalFormatting sqref="BZ101">
    <cfRule type="cellIs" dxfId="194" priority="249" stopIfTrue="1" operator="greaterThanOrEqual">
      <formula>0.9</formula>
    </cfRule>
  </conditionalFormatting>
  <conditionalFormatting sqref="BZ101">
    <cfRule type="cellIs" dxfId="193" priority="250" stopIfTrue="1" operator="between">
      <formula>0.7</formula>
      <formula>0.89</formula>
    </cfRule>
  </conditionalFormatting>
  <conditionalFormatting sqref="BZ101">
    <cfRule type="cellIs" dxfId="192" priority="251" stopIfTrue="1" operator="between">
      <formula>0</formula>
      <formula>0.69</formula>
    </cfRule>
  </conditionalFormatting>
  <conditionalFormatting sqref="BZ103">
    <cfRule type="cellIs" dxfId="191" priority="252" stopIfTrue="1" operator="greaterThanOrEqual">
      <formula>0.9</formula>
    </cfRule>
  </conditionalFormatting>
  <conditionalFormatting sqref="BZ103">
    <cfRule type="cellIs" dxfId="190" priority="253" stopIfTrue="1" operator="between">
      <formula>0.7</formula>
      <formula>0.89</formula>
    </cfRule>
  </conditionalFormatting>
  <conditionalFormatting sqref="BZ103">
    <cfRule type="cellIs" dxfId="189" priority="254" stopIfTrue="1" operator="between">
      <formula>0</formula>
      <formula>0.69</formula>
    </cfRule>
  </conditionalFormatting>
  <conditionalFormatting sqref="BQ87:BQ99">
    <cfRule type="cellIs" dxfId="188" priority="243" stopIfTrue="1" operator="greaterThanOrEqual">
      <formula>0.9</formula>
    </cfRule>
  </conditionalFormatting>
  <conditionalFormatting sqref="BH113:BH115 BH117:BH120">
    <cfRule type="cellIs" dxfId="187" priority="228" stopIfTrue="1" operator="greaterThan">
      <formula>0.9</formula>
    </cfRule>
  </conditionalFormatting>
  <conditionalFormatting sqref="AG114:AG115 BH113:BH115 AR114:AR115 V114:V115 V117:V120 BC117:BC120 AR117:AR120 BH117:BH120 AG117:AG118 BC114:BC115">
    <cfRule type="cellIs" dxfId="186" priority="229" stopIfTrue="1" operator="between">
      <formula>0.7</formula>
      <formula>0.89</formula>
    </cfRule>
  </conditionalFormatting>
  <conditionalFormatting sqref="AG114:AG115 BH113:BH115 AR114:AR115 V114:V115 V117:V120 BC117:BC120 AR117:AR120 BH117:BH120 AG117:AG118 BC114:BC115">
    <cfRule type="cellIs" dxfId="185" priority="230" stopIfTrue="1" operator="between">
      <formula>0</formula>
      <formula>0.69</formula>
    </cfRule>
  </conditionalFormatting>
  <conditionalFormatting sqref="BQ113">
    <cfRule type="cellIs" dxfId="184" priority="176" stopIfTrue="1" operator="between">
      <formula>0.7</formula>
      <formula>0.89</formula>
    </cfRule>
  </conditionalFormatting>
  <conditionalFormatting sqref="BQ113">
    <cfRule type="cellIs" dxfId="183" priority="177" stopIfTrue="1" operator="between">
      <formula>0</formula>
      <formula>0.69</formula>
    </cfRule>
  </conditionalFormatting>
  <conditionalFormatting sqref="BZ113:BZ114 BZ116 BZ118:BZ120">
    <cfRule type="cellIs" dxfId="182" priority="179" stopIfTrue="1" operator="between">
      <formula>0.7</formula>
      <formula>0.89</formula>
    </cfRule>
  </conditionalFormatting>
  <conditionalFormatting sqref="BZ113:BZ114 BZ116 BZ118:BZ120">
    <cfRule type="cellIs" dxfId="181" priority="180" stopIfTrue="1" operator="between">
      <formula>0</formula>
      <formula>0.69</formula>
    </cfRule>
  </conditionalFormatting>
  <conditionalFormatting sqref="AG114:AG115 AR114:AR115 V114:V115 V117:V120 BC117:BC120 AR117:AR120 AG117:AG118 BC114:BC115">
    <cfRule type="cellIs" dxfId="180" priority="227" stopIfTrue="1" operator="greaterThanOrEqual">
      <formula>0.9</formula>
    </cfRule>
  </conditionalFormatting>
  <conditionalFormatting sqref="AG113 AG119:AG120">
    <cfRule type="cellIs" dxfId="179" priority="234" stopIfTrue="1" operator="greaterThanOrEqual">
      <formula>0.9</formula>
    </cfRule>
  </conditionalFormatting>
  <conditionalFormatting sqref="AG113 AG119:AG120">
    <cfRule type="cellIs" dxfId="178" priority="235" stopIfTrue="1" operator="between">
      <formula>0.7</formula>
      <formula>0.89</formula>
    </cfRule>
  </conditionalFormatting>
  <conditionalFormatting sqref="AG113 AG119:AG120">
    <cfRule type="cellIs" dxfId="177" priority="236" stopIfTrue="1" operator="between">
      <formula>0</formula>
      <formula>0.69</formula>
    </cfRule>
  </conditionalFormatting>
  <conditionalFormatting sqref="AR113">
    <cfRule type="cellIs" dxfId="176" priority="237" stopIfTrue="1" operator="greaterThanOrEqual">
      <formula>0.9</formula>
    </cfRule>
  </conditionalFormatting>
  <conditionalFormatting sqref="AR113">
    <cfRule type="cellIs" dxfId="175" priority="238" stopIfTrue="1" operator="between">
      <formula>0.7</formula>
      <formula>0.89</formula>
    </cfRule>
  </conditionalFormatting>
  <conditionalFormatting sqref="AR113">
    <cfRule type="cellIs" dxfId="174" priority="239" stopIfTrue="1" operator="between">
      <formula>0</formula>
      <formula>0.69</formula>
    </cfRule>
  </conditionalFormatting>
  <conditionalFormatting sqref="BC113">
    <cfRule type="cellIs" dxfId="173" priority="240" stopIfTrue="1" operator="greaterThanOrEqual">
      <formula>0.9</formula>
    </cfRule>
  </conditionalFormatting>
  <conditionalFormatting sqref="BC113">
    <cfRule type="cellIs" dxfId="172" priority="241" stopIfTrue="1" operator="between">
      <formula>0.7</formula>
      <formula>0.89</formula>
    </cfRule>
  </conditionalFormatting>
  <conditionalFormatting sqref="BC113">
    <cfRule type="cellIs" dxfId="171" priority="242" stopIfTrue="1" operator="between">
      <formula>0</formula>
      <formula>0.69</formula>
    </cfRule>
  </conditionalFormatting>
  <conditionalFormatting sqref="BH116">
    <cfRule type="cellIs" dxfId="170" priority="224" stopIfTrue="1" operator="greaterThan">
      <formula>0.9</formula>
    </cfRule>
  </conditionalFormatting>
  <conditionalFormatting sqref="AG116 BH116 AR116 BC116 V116">
    <cfRule type="cellIs" dxfId="169" priority="225" stopIfTrue="1" operator="between">
      <formula>0.7</formula>
      <formula>0.89</formula>
    </cfRule>
  </conditionalFormatting>
  <conditionalFormatting sqref="AG116 BH116 AR116 BC116 V116">
    <cfRule type="cellIs" dxfId="168" priority="226" stopIfTrue="1" operator="between">
      <formula>0</formula>
      <formula>0.69</formula>
    </cfRule>
  </conditionalFormatting>
  <conditionalFormatting sqref="AG116 AR116 BC116 V116">
    <cfRule type="cellIs" dxfId="167" priority="223" stopIfTrue="1" operator="greaterThanOrEqual">
      <formula>0.9</formula>
    </cfRule>
  </conditionalFormatting>
  <conditionalFormatting sqref="BQ114 BQ116 BQ118:BQ120">
    <cfRule type="cellIs" dxfId="166" priority="205" stopIfTrue="1" operator="greaterThanOrEqual">
      <formula>0.9</formula>
    </cfRule>
  </conditionalFormatting>
  <conditionalFormatting sqref="BQ114 BQ116 BQ118:BQ120">
    <cfRule type="cellIs" dxfId="165" priority="206" stopIfTrue="1" operator="between">
      <formula>0.7</formula>
      <formula>0.89</formula>
    </cfRule>
  </conditionalFormatting>
  <conditionalFormatting sqref="BQ114 BQ116 BQ118:BQ120">
    <cfRule type="cellIs" dxfId="164" priority="207" stopIfTrue="1" operator="between">
      <formula>0</formula>
      <formula>0.69</formula>
    </cfRule>
  </conditionalFormatting>
  <conditionalFormatting sqref="BQ115">
    <cfRule type="cellIs" dxfId="163" priority="222" stopIfTrue="1" operator="between">
      <formula>0</formula>
      <formula>0.69</formula>
    </cfRule>
  </conditionalFormatting>
  <conditionalFormatting sqref="BT117">
    <cfRule type="cellIs" dxfId="162" priority="202" stopIfTrue="1" operator="greaterThanOrEqual">
      <formula>0.9</formula>
    </cfRule>
  </conditionalFormatting>
  <conditionalFormatting sqref="BT117">
    <cfRule type="cellIs" dxfId="161" priority="203" stopIfTrue="1" operator="between">
      <formula>0.7</formula>
      <formula>0.89</formula>
    </cfRule>
  </conditionalFormatting>
  <conditionalFormatting sqref="BT117">
    <cfRule type="cellIs" dxfId="160" priority="204" stopIfTrue="1" operator="between">
      <formula>0</formula>
      <formula>0.69</formula>
    </cfRule>
  </conditionalFormatting>
  <conditionalFormatting sqref="BQ115">
    <cfRule type="cellIs" dxfId="159" priority="208" stopIfTrue="1" operator="greaterThanOrEqual">
      <formula>0.9</formula>
    </cfRule>
  </conditionalFormatting>
  <conditionalFormatting sqref="BQ115">
    <cfRule type="cellIs" dxfId="158" priority="209" stopIfTrue="1" operator="between">
      <formula>0.7</formula>
      <formula>0.89</formula>
    </cfRule>
  </conditionalFormatting>
  <conditionalFormatting sqref="BT113:BT114 BT116 BT118:BT120">
    <cfRule type="cellIs" dxfId="157" priority="196" stopIfTrue="1" operator="greaterThanOrEqual">
      <formula>0.9</formula>
    </cfRule>
  </conditionalFormatting>
  <conditionalFormatting sqref="BT113:BT114 BT116 BT118:BT120">
    <cfRule type="cellIs" dxfId="156" priority="197" stopIfTrue="1" operator="between">
      <formula>0.7</formula>
      <formula>0.89</formula>
    </cfRule>
  </conditionalFormatting>
  <conditionalFormatting sqref="BT113:BT114 BT116 BT118:BT120">
    <cfRule type="cellIs" dxfId="155" priority="198" stopIfTrue="1" operator="between">
      <formula>0</formula>
      <formula>0.69</formula>
    </cfRule>
  </conditionalFormatting>
  <conditionalFormatting sqref="BT115">
    <cfRule type="cellIs" dxfId="154" priority="199" stopIfTrue="1" operator="greaterThanOrEqual">
      <formula>0.9</formula>
    </cfRule>
  </conditionalFormatting>
  <conditionalFormatting sqref="BT115">
    <cfRule type="cellIs" dxfId="153" priority="200" stopIfTrue="1" operator="between">
      <formula>0.7</formula>
      <formula>0.89</formula>
    </cfRule>
  </conditionalFormatting>
  <conditionalFormatting sqref="BT115">
    <cfRule type="cellIs" dxfId="152" priority="201" stopIfTrue="1" operator="between">
      <formula>0</formula>
      <formula>0.69</formula>
    </cfRule>
  </conditionalFormatting>
  <conditionalFormatting sqref="BW115">
    <cfRule type="cellIs" dxfId="151" priority="190" stopIfTrue="1" operator="greaterThanOrEqual">
      <formula>0.9</formula>
    </cfRule>
  </conditionalFormatting>
  <conditionalFormatting sqref="BW115">
    <cfRule type="cellIs" dxfId="150" priority="191" stopIfTrue="1" operator="between">
      <formula>0.7</formula>
      <formula>0.89</formula>
    </cfRule>
  </conditionalFormatting>
  <conditionalFormatting sqref="BW115">
    <cfRule type="cellIs" dxfId="149" priority="192" stopIfTrue="1" operator="between">
      <formula>0</formula>
      <formula>0.69</formula>
    </cfRule>
  </conditionalFormatting>
  <conditionalFormatting sqref="BW117">
    <cfRule type="cellIs" dxfId="148" priority="193" stopIfTrue="1" operator="greaterThanOrEqual">
      <formula>0.9</formula>
    </cfRule>
  </conditionalFormatting>
  <conditionalFormatting sqref="BW117">
    <cfRule type="cellIs" dxfId="147" priority="194" stopIfTrue="1" operator="between">
      <formula>0.7</formula>
      <formula>0.89</formula>
    </cfRule>
  </conditionalFormatting>
  <conditionalFormatting sqref="BW117">
    <cfRule type="cellIs" dxfId="146" priority="195" stopIfTrue="1" operator="between">
      <formula>0</formula>
      <formula>0.69</formula>
    </cfRule>
  </conditionalFormatting>
  <conditionalFormatting sqref="BN113:BN114 BN116 BN118:BN120">
    <cfRule type="cellIs" dxfId="145" priority="213" stopIfTrue="1" operator="greaterThanOrEqual">
      <formula>0.9</formula>
    </cfRule>
  </conditionalFormatting>
  <conditionalFormatting sqref="BN113:BN114 BN116 BN118:BN120">
    <cfRule type="cellIs" dxfId="144" priority="214" stopIfTrue="1" operator="between">
      <formula>0.7</formula>
      <formula>0.89</formula>
    </cfRule>
  </conditionalFormatting>
  <conditionalFormatting sqref="BN113:BN114 BN116 BN118:BN120">
    <cfRule type="cellIs" dxfId="143" priority="215" stopIfTrue="1" operator="between">
      <formula>0</formula>
      <formula>0.69</formula>
    </cfRule>
  </conditionalFormatting>
  <conditionalFormatting sqref="BN115">
    <cfRule type="cellIs" dxfId="142" priority="216" stopIfTrue="1" operator="greaterThanOrEqual">
      <formula>0.9</formula>
    </cfRule>
  </conditionalFormatting>
  <conditionalFormatting sqref="BN115">
    <cfRule type="cellIs" dxfId="141" priority="217" stopIfTrue="1" operator="between">
      <formula>0.7</formula>
      <formula>0.89</formula>
    </cfRule>
  </conditionalFormatting>
  <conditionalFormatting sqref="BN115">
    <cfRule type="cellIs" dxfId="140" priority="218" stopIfTrue="1" operator="between">
      <formula>0</formula>
      <formula>0.69</formula>
    </cfRule>
  </conditionalFormatting>
  <conditionalFormatting sqref="BN117">
    <cfRule type="cellIs" dxfId="139" priority="219" stopIfTrue="1" operator="greaterThanOrEqual">
      <formula>0.9</formula>
    </cfRule>
  </conditionalFormatting>
  <conditionalFormatting sqref="BN117">
    <cfRule type="cellIs" dxfId="138" priority="220" stopIfTrue="1" operator="between">
      <formula>0.7</formula>
      <formula>0.89</formula>
    </cfRule>
  </conditionalFormatting>
  <conditionalFormatting sqref="BN117">
    <cfRule type="cellIs" dxfId="137" priority="221" stopIfTrue="1" operator="between">
      <formula>0</formula>
      <formula>0.69</formula>
    </cfRule>
  </conditionalFormatting>
  <conditionalFormatting sqref="BQ117">
    <cfRule type="cellIs" dxfId="136" priority="210" stopIfTrue="1" operator="greaterThanOrEqual">
      <formula>0.9</formula>
    </cfRule>
  </conditionalFormatting>
  <conditionalFormatting sqref="BQ117">
    <cfRule type="cellIs" dxfId="135" priority="211" stopIfTrue="1" operator="between">
      <formula>0.7</formula>
      <formula>0.89</formula>
    </cfRule>
  </conditionalFormatting>
  <conditionalFormatting sqref="BQ117">
    <cfRule type="cellIs" dxfId="134" priority="212" stopIfTrue="1" operator="between">
      <formula>0</formula>
      <formula>0.69</formula>
    </cfRule>
  </conditionalFormatting>
  <conditionalFormatting sqref="BW113:BW114 BW116 BW118:BW120">
    <cfRule type="cellIs" dxfId="133" priority="187" stopIfTrue="1" operator="greaterThanOrEqual">
      <formula>0.9</formula>
    </cfRule>
  </conditionalFormatting>
  <conditionalFormatting sqref="BW113:BW114 BW116 BW118:BW120">
    <cfRule type="cellIs" dxfId="132" priority="188" stopIfTrue="1" operator="between">
      <formula>0.7</formula>
      <formula>0.89</formula>
    </cfRule>
  </conditionalFormatting>
  <conditionalFormatting sqref="BW113:BW114 BW116 BW118:BW120">
    <cfRule type="cellIs" dxfId="131" priority="189" stopIfTrue="1" operator="between">
      <formula>0</formula>
      <formula>0.69</formula>
    </cfRule>
  </conditionalFormatting>
  <conditionalFormatting sqref="BZ113:BZ114 BZ116 BZ118:BZ120">
    <cfRule type="cellIs" dxfId="130" priority="178" stopIfTrue="1" operator="greaterThanOrEqual">
      <formula>0.9</formula>
    </cfRule>
  </conditionalFormatting>
  <conditionalFormatting sqref="BZ115">
    <cfRule type="cellIs" dxfId="129" priority="181" stopIfTrue="1" operator="greaterThanOrEqual">
      <formula>0.9</formula>
    </cfRule>
  </conditionalFormatting>
  <conditionalFormatting sqref="BZ115">
    <cfRule type="cellIs" dxfId="128" priority="182" stopIfTrue="1" operator="between">
      <formula>0.7</formula>
      <formula>0.89</formula>
    </cfRule>
  </conditionalFormatting>
  <conditionalFormatting sqref="BZ115">
    <cfRule type="cellIs" dxfId="127" priority="183" stopIfTrue="1" operator="between">
      <formula>0</formula>
      <formula>0.69</formula>
    </cfRule>
  </conditionalFormatting>
  <conditionalFormatting sqref="BZ117">
    <cfRule type="cellIs" dxfId="126" priority="184" stopIfTrue="1" operator="greaterThanOrEqual">
      <formula>0.9</formula>
    </cfRule>
  </conditionalFormatting>
  <conditionalFormatting sqref="BZ117">
    <cfRule type="cellIs" dxfId="125" priority="185" stopIfTrue="1" operator="between">
      <formula>0.7</formula>
      <formula>0.89</formula>
    </cfRule>
  </conditionalFormatting>
  <conditionalFormatting sqref="BZ117">
    <cfRule type="cellIs" dxfId="124" priority="186" stopIfTrue="1" operator="between">
      <formula>0</formula>
      <formula>0.69</formula>
    </cfRule>
  </conditionalFormatting>
  <conditionalFormatting sqref="BQ113">
    <cfRule type="cellIs" dxfId="123" priority="175" stopIfTrue="1" operator="greaterThanOrEqual">
      <formula>0.9</formula>
    </cfRule>
  </conditionalFormatting>
  <conditionalFormatting sqref="BH127:BH139">
    <cfRule type="cellIs" dxfId="122" priority="160" stopIfTrue="1" operator="greaterThan">
      <formula>0.9</formula>
    </cfRule>
  </conditionalFormatting>
  <conditionalFormatting sqref="AG138:AG139 AR138:AR139 BC138:BC139 BH127:BH139">
    <cfRule type="cellIs" dxfId="121" priority="161" stopIfTrue="1" operator="between">
      <formula>0.7</formula>
      <formula>0.89</formula>
    </cfRule>
  </conditionalFormatting>
  <conditionalFormatting sqref="AG138:AG139 AR138:AR139 BC138:BC139 BH127:BH139">
    <cfRule type="cellIs" dxfId="120" priority="162" stopIfTrue="1" operator="between">
      <formula>0</formula>
      <formula>0.69</formula>
    </cfRule>
  </conditionalFormatting>
  <conditionalFormatting sqref="BQ127:BQ137">
    <cfRule type="cellIs" dxfId="119" priority="108" stopIfTrue="1" operator="between">
      <formula>0.7</formula>
      <formula>0.89</formula>
    </cfRule>
  </conditionalFormatting>
  <conditionalFormatting sqref="BQ127:BQ137">
    <cfRule type="cellIs" dxfId="118" priority="109" stopIfTrue="1" operator="between">
      <formula>0</formula>
      <formula>0.69</formula>
    </cfRule>
  </conditionalFormatting>
  <conditionalFormatting sqref="BZ127:BZ138 BZ140:BZ143">
    <cfRule type="cellIs" dxfId="117" priority="111" stopIfTrue="1" operator="between">
      <formula>0.7</formula>
      <formula>0.89</formula>
    </cfRule>
  </conditionalFormatting>
  <conditionalFormatting sqref="BZ127:BZ138 BZ140:BZ143">
    <cfRule type="cellIs" dxfId="116" priority="112" stopIfTrue="1" operator="between">
      <formula>0</formula>
      <formula>0.69</formula>
    </cfRule>
  </conditionalFormatting>
  <conditionalFormatting sqref="AG138:AG139 AR138:AR139 BC138:BC139">
    <cfRule type="cellIs" dxfId="115" priority="159" stopIfTrue="1" operator="greaterThanOrEqual">
      <formula>0.9</formula>
    </cfRule>
  </conditionalFormatting>
  <conditionalFormatting sqref="V127">
    <cfRule type="cellIs" dxfId="114" priority="163" stopIfTrue="1" operator="greaterThanOrEqual">
      <formula>0.9</formula>
    </cfRule>
  </conditionalFormatting>
  <conditionalFormatting sqref="V127">
    <cfRule type="cellIs" dxfId="113" priority="164" stopIfTrue="1" operator="between">
      <formula>0.7</formula>
      <formula>0.89</formula>
    </cfRule>
  </conditionalFormatting>
  <conditionalFormatting sqref="V127">
    <cfRule type="cellIs" dxfId="112" priority="165" stopIfTrue="1" operator="between">
      <formula>0</formula>
      <formula>0.69</formula>
    </cfRule>
  </conditionalFormatting>
  <conditionalFormatting sqref="AG127:AG137 AG142:AG143">
    <cfRule type="cellIs" dxfId="111" priority="166" stopIfTrue="1" operator="greaterThanOrEqual">
      <formula>0.9</formula>
    </cfRule>
  </conditionalFormatting>
  <conditionalFormatting sqref="AG127:AG137 AG142:AG143">
    <cfRule type="cellIs" dxfId="110" priority="167" stopIfTrue="1" operator="between">
      <formula>0.7</formula>
      <formula>0.89</formula>
    </cfRule>
  </conditionalFormatting>
  <conditionalFormatting sqref="AG127:AG137 AG142:AG143">
    <cfRule type="cellIs" dxfId="109" priority="168" stopIfTrue="1" operator="between">
      <formula>0</formula>
      <formula>0.69</formula>
    </cfRule>
  </conditionalFormatting>
  <conditionalFormatting sqref="AR127:AR137">
    <cfRule type="cellIs" dxfId="108" priority="169" stopIfTrue="1" operator="greaterThanOrEqual">
      <formula>0.9</formula>
    </cfRule>
  </conditionalFormatting>
  <conditionalFormatting sqref="AR127:AR137">
    <cfRule type="cellIs" dxfId="107" priority="170" stopIfTrue="1" operator="between">
      <formula>0.7</formula>
      <formula>0.89</formula>
    </cfRule>
  </conditionalFormatting>
  <conditionalFormatting sqref="AR127:AR137">
    <cfRule type="cellIs" dxfId="106" priority="171" stopIfTrue="1" operator="between">
      <formula>0</formula>
      <formula>0.69</formula>
    </cfRule>
  </conditionalFormatting>
  <conditionalFormatting sqref="BC127:BC137">
    <cfRule type="cellIs" dxfId="105" priority="172" stopIfTrue="1" operator="greaterThanOrEqual">
      <formula>0.9</formula>
    </cfRule>
  </conditionalFormatting>
  <conditionalFormatting sqref="BC127:BC137">
    <cfRule type="cellIs" dxfId="104" priority="173" stopIfTrue="1" operator="between">
      <formula>0.7</formula>
      <formula>0.89</formula>
    </cfRule>
  </conditionalFormatting>
  <conditionalFormatting sqref="BC127:BC137">
    <cfRule type="cellIs" dxfId="103" priority="174" stopIfTrue="1" operator="between">
      <formula>0</formula>
      <formula>0.69</formula>
    </cfRule>
  </conditionalFormatting>
  <conditionalFormatting sqref="BH140">
    <cfRule type="cellIs" dxfId="102" priority="156" stopIfTrue="1" operator="greaterThan">
      <formula>0.9</formula>
    </cfRule>
  </conditionalFormatting>
  <conditionalFormatting sqref="AG140 BH140 AR140 BC140">
    <cfRule type="cellIs" dxfId="101" priority="157" stopIfTrue="1" operator="between">
      <formula>0.7</formula>
      <formula>0.89</formula>
    </cfRule>
  </conditionalFormatting>
  <conditionalFormatting sqref="AG140 BH140 AR140 BC140">
    <cfRule type="cellIs" dxfId="100" priority="158" stopIfTrue="1" operator="between">
      <formula>0</formula>
      <formula>0.69</formula>
    </cfRule>
  </conditionalFormatting>
  <conditionalFormatting sqref="AG140 AR140 BC140">
    <cfRule type="cellIs" dxfId="99" priority="155" stopIfTrue="1" operator="greaterThanOrEqual">
      <formula>0.9</formula>
    </cfRule>
  </conditionalFormatting>
  <conditionalFormatting sqref="BQ138 BQ140:BQ143">
    <cfRule type="cellIs" dxfId="98" priority="137" stopIfTrue="1" operator="greaterThanOrEqual">
      <formula>0.9</formula>
    </cfRule>
  </conditionalFormatting>
  <conditionalFormatting sqref="BQ138 BQ140:BQ143">
    <cfRule type="cellIs" dxfId="97" priority="138" stopIfTrue="1" operator="between">
      <formula>0.7</formula>
      <formula>0.89</formula>
    </cfRule>
  </conditionalFormatting>
  <conditionalFormatting sqref="BQ138 BQ140:BQ143">
    <cfRule type="cellIs" dxfId="96" priority="139" stopIfTrue="1" operator="between">
      <formula>0</formula>
      <formula>0.69</formula>
    </cfRule>
  </conditionalFormatting>
  <conditionalFormatting sqref="BQ139">
    <cfRule type="cellIs" dxfId="95" priority="154" stopIfTrue="1" operator="between">
      <formula>0</formula>
      <formula>0.69</formula>
    </cfRule>
  </conditionalFormatting>
  <conditionalFormatting sqref="BQ139">
    <cfRule type="cellIs" dxfId="94" priority="140" stopIfTrue="1" operator="greaterThanOrEqual">
      <formula>0.9</formula>
    </cfRule>
  </conditionalFormatting>
  <conditionalFormatting sqref="BQ139">
    <cfRule type="cellIs" dxfId="93" priority="141" stopIfTrue="1" operator="between">
      <formula>0.7</formula>
      <formula>0.89</formula>
    </cfRule>
  </conditionalFormatting>
  <conditionalFormatting sqref="BT127:BT138 BT140:BT143">
    <cfRule type="cellIs" dxfId="92" priority="128" stopIfTrue="1" operator="greaterThanOrEqual">
      <formula>0.9</formula>
    </cfRule>
  </conditionalFormatting>
  <conditionalFormatting sqref="BT127:BT138 BT140:BT143">
    <cfRule type="cellIs" dxfId="91" priority="129" stopIfTrue="1" operator="between">
      <formula>0.7</formula>
      <formula>0.89</formula>
    </cfRule>
  </conditionalFormatting>
  <conditionalFormatting sqref="BT127:BT138 BT140:BT143">
    <cfRule type="cellIs" dxfId="90" priority="130" stopIfTrue="1" operator="between">
      <formula>0</formula>
      <formula>0.69</formula>
    </cfRule>
  </conditionalFormatting>
  <conditionalFormatting sqref="BT139">
    <cfRule type="cellIs" dxfId="89" priority="131" stopIfTrue="1" operator="greaterThanOrEqual">
      <formula>0.9</formula>
    </cfRule>
  </conditionalFormatting>
  <conditionalFormatting sqref="BT139">
    <cfRule type="cellIs" dxfId="88" priority="132" stopIfTrue="1" operator="between">
      <formula>0.7</formula>
      <formula>0.89</formula>
    </cfRule>
  </conditionalFormatting>
  <conditionalFormatting sqref="BT139">
    <cfRule type="cellIs" dxfId="87" priority="133" stopIfTrue="1" operator="between">
      <formula>0</formula>
      <formula>0.69</formula>
    </cfRule>
  </conditionalFormatting>
  <conditionalFormatting sqref="BW139">
    <cfRule type="cellIs" dxfId="86" priority="122" stopIfTrue="1" operator="greaterThanOrEqual">
      <formula>0.9</formula>
    </cfRule>
  </conditionalFormatting>
  <conditionalFormatting sqref="BW139">
    <cfRule type="cellIs" dxfId="85" priority="123" stopIfTrue="1" operator="between">
      <formula>0.7</formula>
      <formula>0.89</formula>
    </cfRule>
  </conditionalFormatting>
  <conditionalFormatting sqref="BW139">
    <cfRule type="cellIs" dxfId="84" priority="124" stopIfTrue="1" operator="between">
      <formula>0</formula>
      <formula>0.69</formula>
    </cfRule>
  </conditionalFormatting>
  <conditionalFormatting sqref="BN127:BN138 BN140:BN143">
    <cfRule type="cellIs" dxfId="83" priority="145" stopIfTrue="1" operator="greaterThanOrEqual">
      <formula>0.9</formula>
    </cfRule>
  </conditionalFormatting>
  <conditionalFormatting sqref="BN127:BN138 BN140:BN143">
    <cfRule type="cellIs" dxfId="82" priority="146" stopIfTrue="1" operator="between">
      <formula>0.7</formula>
      <formula>0.89</formula>
    </cfRule>
  </conditionalFormatting>
  <conditionalFormatting sqref="BN127:BN138 BN140:BN143">
    <cfRule type="cellIs" dxfId="81" priority="147" stopIfTrue="1" operator="between">
      <formula>0</formula>
      <formula>0.69</formula>
    </cfRule>
  </conditionalFormatting>
  <conditionalFormatting sqref="BN139">
    <cfRule type="cellIs" dxfId="80" priority="148" stopIfTrue="1" operator="greaterThanOrEqual">
      <formula>0.9</formula>
    </cfRule>
  </conditionalFormatting>
  <conditionalFormatting sqref="BN139">
    <cfRule type="cellIs" dxfId="79" priority="149" stopIfTrue="1" operator="between">
      <formula>0.7</formula>
      <formula>0.89</formula>
    </cfRule>
  </conditionalFormatting>
  <conditionalFormatting sqref="BN139">
    <cfRule type="cellIs" dxfId="78" priority="150" stopIfTrue="1" operator="between">
      <formula>0</formula>
      <formula>0.69</formula>
    </cfRule>
  </conditionalFormatting>
  <conditionalFormatting sqref="BW127:BW138 BW140:BW143">
    <cfRule type="cellIs" dxfId="77" priority="119" stopIfTrue="1" operator="greaterThanOrEqual">
      <formula>0.9</formula>
    </cfRule>
  </conditionalFormatting>
  <conditionalFormatting sqref="BW127:BW138 BW140:BW143">
    <cfRule type="cellIs" dxfId="76" priority="120" stopIfTrue="1" operator="between">
      <formula>0.7</formula>
      <formula>0.89</formula>
    </cfRule>
  </conditionalFormatting>
  <conditionalFormatting sqref="BW127:BW138 BW140:BW143">
    <cfRule type="cellIs" dxfId="75" priority="121" stopIfTrue="1" operator="between">
      <formula>0</formula>
      <formula>0.69</formula>
    </cfRule>
  </conditionalFormatting>
  <conditionalFormatting sqref="BZ127:BZ138 BZ140:BZ143">
    <cfRule type="cellIs" dxfId="74" priority="110" stopIfTrue="1" operator="greaterThanOrEqual">
      <formula>0.9</formula>
    </cfRule>
  </conditionalFormatting>
  <conditionalFormatting sqref="BZ139">
    <cfRule type="cellIs" dxfId="73" priority="113" stopIfTrue="1" operator="greaterThanOrEqual">
      <formula>0.9</formula>
    </cfRule>
  </conditionalFormatting>
  <conditionalFormatting sqref="BZ139">
    <cfRule type="cellIs" dxfId="72" priority="114" stopIfTrue="1" operator="between">
      <formula>0.7</formula>
      <formula>0.89</formula>
    </cfRule>
  </conditionalFormatting>
  <conditionalFormatting sqref="BZ139">
    <cfRule type="cellIs" dxfId="71" priority="115" stopIfTrue="1" operator="between">
      <formula>0</formula>
      <formula>0.69</formula>
    </cfRule>
  </conditionalFormatting>
  <conditionalFormatting sqref="BQ127:BQ137">
    <cfRule type="cellIs" dxfId="70" priority="107" stopIfTrue="1" operator="greaterThanOrEqual">
      <formula>0.9</formula>
    </cfRule>
  </conditionalFormatting>
  <conditionalFormatting sqref="BC66">
    <cfRule type="cellIs" dxfId="69" priority="104" stopIfTrue="1" operator="greaterThanOrEqual">
      <formula>0.9</formula>
    </cfRule>
  </conditionalFormatting>
  <conditionalFormatting sqref="BC66">
    <cfRule type="cellIs" dxfId="68" priority="105" stopIfTrue="1" operator="between">
      <formula>0.7</formula>
      <formula>0.89</formula>
    </cfRule>
  </conditionalFormatting>
  <conditionalFormatting sqref="BC66">
    <cfRule type="cellIs" dxfId="67" priority="106" stopIfTrue="1" operator="between">
      <formula>0</formula>
      <formula>0.69</formula>
    </cfRule>
  </conditionalFormatting>
  <conditionalFormatting sqref="BH87:BH106">
    <cfRule type="cellIs" dxfId="66" priority="72" stopIfTrue="1" operator="greaterThan">
      <formula>0.9</formula>
    </cfRule>
  </conditionalFormatting>
  <conditionalFormatting sqref="BC105:BC106 AR106 BH87:BH106">
    <cfRule type="cellIs" dxfId="65" priority="73" stopIfTrue="1" operator="between">
      <formula>0.7</formula>
      <formula>0.89</formula>
    </cfRule>
  </conditionalFormatting>
  <conditionalFormatting sqref="BC105:BC106 AR106 BH87:BH106">
    <cfRule type="cellIs" dxfId="64" priority="74" stopIfTrue="1" operator="between">
      <formula>0</formula>
      <formula>0.69</formula>
    </cfRule>
  </conditionalFormatting>
  <conditionalFormatting sqref="BC105:BC106 AR106">
    <cfRule type="cellIs" dxfId="63" priority="71" stopIfTrue="1" operator="greaterThanOrEqual">
      <formula>0.9</formula>
    </cfRule>
  </conditionalFormatting>
  <conditionalFormatting sqref="AG87:AG106">
    <cfRule type="cellIs" dxfId="62" priority="78" stopIfTrue="1" operator="greaterThanOrEqual">
      <formula>0.9</formula>
    </cfRule>
  </conditionalFormatting>
  <conditionalFormatting sqref="AG87:AG106">
    <cfRule type="cellIs" dxfId="61" priority="79" stopIfTrue="1" operator="between">
      <formula>0.7</formula>
      <formula>0.89</formula>
    </cfRule>
  </conditionalFormatting>
  <conditionalFormatting sqref="AG87:AG106">
    <cfRule type="cellIs" dxfId="60" priority="80" stopIfTrue="1" operator="between">
      <formula>0</formula>
      <formula>0.69</formula>
    </cfRule>
  </conditionalFormatting>
  <conditionalFormatting sqref="AR87:AR105">
    <cfRule type="cellIs" dxfId="59" priority="81" stopIfTrue="1" operator="greaterThanOrEqual">
      <formula>0.9</formula>
    </cfRule>
  </conditionalFormatting>
  <conditionalFormatting sqref="AR87:AR105">
    <cfRule type="cellIs" dxfId="58" priority="82" stopIfTrue="1" operator="between">
      <formula>0.7</formula>
      <formula>0.89</formula>
    </cfRule>
  </conditionalFormatting>
  <conditionalFormatting sqref="AR87:AR105">
    <cfRule type="cellIs" dxfId="57" priority="83" stopIfTrue="1" operator="between">
      <formula>0</formula>
      <formula>0.69</formula>
    </cfRule>
  </conditionalFormatting>
  <conditionalFormatting sqref="BC87:BC104">
    <cfRule type="cellIs" dxfId="56" priority="84" stopIfTrue="1" operator="greaterThanOrEqual">
      <formula>0.9</formula>
    </cfRule>
  </conditionalFormatting>
  <conditionalFormatting sqref="BC87:BC104">
    <cfRule type="cellIs" dxfId="55" priority="85" stopIfTrue="1" operator="between">
      <formula>0.7</formula>
      <formula>0.89</formula>
    </cfRule>
  </conditionalFormatting>
  <conditionalFormatting sqref="BC87:BC104">
    <cfRule type="cellIs" dxfId="54" priority="86" stopIfTrue="1" operator="between">
      <formula>0</formula>
      <formula>0.69</formula>
    </cfRule>
  </conditionalFormatting>
  <conditionalFormatting sqref="AG66:AG74 AG76:AG78">
    <cfRule type="cellIs" dxfId="53" priority="58" stopIfTrue="1" operator="greaterThanOrEqual">
      <formula>0.9</formula>
    </cfRule>
  </conditionalFormatting>
  <conditionalFormatting sqref="AG66:AG74 AG76:AG78">
    <cfRule type="cellIs" dxfId="52" priority="59" stopIfTrue="1" operator="between">
      <formula>0.7</formula>
      <formula>0.89</formula>
    </cfRule>
  </conditionalFormatting>
  <conditionalFormatting sqref="AG66:AG74 AG76:AG78">
    <cfRule type="cellIs" dxfId="51" priority="60" stopIfTrue="1" operator="between">
      <formula>0</formula>
      <formula>0.69</formula>
    </cfRule>
  </conditionalFormatting>
  <conditionalFormatting sqref="AR66:AR74 AR76:AR78">
    <cfRule type="cellIs" dxfId="50" priority="55" stopIfTrue="1" operator="greaterThanOrEqual">
      <formula>0.9</formula>
    </cfRule>
  </conditionalFormatting>
  <conditionalFormatting sqref="AR66:AR74 AR76:AR78">
    <cfRule type="cellIs" dxfId="49" priority="56" stopIfTrue="1" operator="between">
      <formula>0.7</formula>
      <formula>0.89</formula>
    </cfRule>
  </conditionalFormatting>
  <conditionalFormatting sqref="AR66:AR74 AR76:AR78">
    <cfRule type="cellIs" dxfId="48" priority="57" stopIfTrue="1" operator="between">
      <formula>0</formula>
      <formula>0.69</formula>
    </cfRule>
  </conditionalFormatting>
  <conditionalFormatting sqref="BC67:BC78">
    <cfRule type="cellIs" dxfId="47" priority="52" stopIfTrue="1" operator="greaterThanOrEqual">
      <formula>0.9</formula>
    </cfRule>
  </conditionalFormatting>
  <conditionalFormatting sqref="BC67:BC78">
    <cfRule type="cellIs" dxfId="46" priority="53" stopIfTrue="1" operator="between">
      <formula>0.7</formula>
      <formula>0.89</formula>
    </cfRule>
  </conditionalFormatting>
  <conditionalFormatting sqref="BC67:BC78">
    <cfRule type="cellIs" dxfId="45" priority="54" stopIfTrue="1" operator="between">
      <formula>0</formula>
      <formula>0.69</formula>
    </cfRule>
  </conditionalFormatting>
  <conditionalFormatting sqref="BH66:BH78">
    <cfRule type="cellIs" dxfId="44" priority="49" stopIfTrue="1" operator="greaterThan">
      <formula>0.9</formula>
    </cfRule>
  </conditionalFormatting>
  <conditionalFormatting sqref="BH66:BH78">
    <cfRule type="cellIs" dxfId="43" priority="50" stopIfTrue="1" operator="between">
      <formula>0.7</formula>
      <formula>0.89</formula>
    </cfRule>
  </conditionalFormatting>
  <conditionalFormatting sqref="BH66:BH78">
    <cfRule type="cellIs" dxfId="42" priority="51" stopIfTrue="1" operator="between">
      <formula>0</formula>
      <formula>0.69</formula>
    </cfRule>
  </conditionalFormatting>
  <conditionalFormatting sqref="AG75">
    <cfRule type="cellIs" dxfId="41" priority="43" stopIfTrue="1" operator="greaterThanOrEqual">
      <formula>0.9</formula>
    </cfRule>
  </conditionalFormatting>
  <conditionalFormatting sqref="AG75">
    <cfRule type="cellIs" dxfId="40" priority="44" stopIfTrue="1" operator="between">
      <formula>0.7</formula>
      <formula>0.89</formula>
    </cfRule>
  </conditionalFormatting>
  <conditionalFormatting sqref="AG75">
    <cfRule type="cellIs" dxfId="39" priority="45" stopIfTrue="1" operator="between">
      <formula>0</formula>
      <formula>0.69</formula>
    </cfRule>
  </conditionalFormatting>
  <conditionalFormatting sqref="AR75">
    <cfRule type="cellIs" dxfId="38" priority="40" stopIfTrue="1" operator="greaterThanOrEqual">
      <formula>0.9</formula>
    </cfRule>
  </conditionalFormatting>
  <conditionalFormatting sqref="AR75">
    <cfRule type="cellIs" dxfId="37" priority="41" stopIfTrue="1" operator="between">
      <formula>0.7</formula>
      <formula>0.89</formula>
    </cfRule>
  </conditionalFormatting>
  <conditionalFormatting sqref="AR75">
    <cfRule type="cellIs" dxfId="36" priority="42" stopIfTrue="1" operator="between">
      <formula>0</formula>
      <formula>0.69</formula>
    </cfRule>
  </conditionalFormatting>
  <conditionalFormatting sqref="V57:V58">
    <cfRule type="cellIs" dxfId="35" priority="34" stopIfTrue="1" operator="between">
      <formula>0.7</formula>
      <formula>0.89</formula>
    </cfRule>
  </conditionalFormatting>
  <conditionalFormatting sqref="V57:V58">
    <cfRule type="cellIs" dxfId="34" priority="35" stopIfTrue="1" operator="between">
      <formula>0</formula>
      <formula>0.69</formula>
    </cfRule>
  </conditionalFormatting>
  <conditionalFormatting sqref="V57:V58">
    <cfRule type="cellIs" dxfId="33" priority="36" stopIfTrue="1" operator="greaterThanOrEqual">
      <formula>0.9</formula>
    </cfRule>
  </conditionalFormatting>
  <conditionalFormatting sqref="V41:V56">
    <cfRule type="cellIs" dxfId="32" priority="37" stopIfTrue="1" operator="greaterThanOrEqual">
      <formula>0.9</formula>
    </cfRule>
  </conditionalFormatting>
  <conditionalFormatting sqref="V41:V56">
    <cfRule type="cellIs" dxfId="31" priority="38" stopIfTrue="1" operator="between">
      <formula>0.7</formula>
      <formula>0.89</formula>
    </cfRule>
  </conditionalFormatting>
  <conditionalFormatting sqref="V41:V56">
    <cfRule type="cellIs" dxfId="30" priority="39" stopIfTrue="1" operator="between">
      <formula>0</formula>
      <formula>0.69</formula>
    </cfRule>
  </conditionalFormatting>
  <conditionalFormatting sqref="V66">
    <cfRule type="cellIs" dxfId="29" priority="25" stopIfTrue="1" operator="greaterThanOrEqual">
      <formula>0.9</formula>
    </cfRule>
  </conditionalFormatting>
  <conditionalFormatting sqref="V66">
    <cfRule type="cellIs" dxfId="28" priority="26" stopIfTrue="1" operator="between">
      <formula>0.7</formula>
      <formula>0.89</formula>
    </cfRule>
  </conditionalFormatting>
  <conditionalFormatting sqref="V66">
    <cfRule type="cellIs" dxfId="27" priority="27" stopIfTrue="1" operator="between">
      <formula>0</formula>
      <formula>0.69</formula>
    </cfRule>
  </conditionalFormatting>
  <conditionalFormatting sqref="V67:V74 V76:V78">
    <cfRule type="cellIs" dxfId="26" priority="28" stopIfTrue="1" operator="greaterThanOrEqual">
      <formula>0.9</formula>
    </cfRule>
  </conditionalFormatting>
  <conditionalFormatting sqref="V67:V74 V76:V78">
    <cfRule type="cellIs" dxfId="25" priority="29" stopIfTrue="1" operator="between">
      <formula>0.7</formula>
      <formula>0.89</formula>
    </cfRule>
  </conditionalFormatting>
  <conditionalFormatting sqref="V67:V74 V76:V78">
    <cfRule type="cellIs" dxfId="24" priority="30" stopIfTrue="1" operator="between">
      <formula>0</formula>
      <formula>0.69</formula>
    </cfRule>
  </conditionalFormatting>
  <conditionalFormatting sqref="V75">
    <cfRule type="cellIs" dxfId="23" priority="31" stopIfTrue="1" operator="greaterThanOrEqual">
      <formula>0.9</formula>
    </cfRule>
  </conditionalFormatting>
  <conditionalFormatting sqref="V75">
    <cfRule type="cellIs" dxfId="22" priority="32" stopIfTrue="1" operator="between">
      <formula>0.7</formula>
      <formula>0.89</formula>
    </cfRule>
  </conditionalFormatting>
  <conditionalFormatting sqref="V75">
    <cfRule type="cellIs" dxfId="21" priority="33" stopIfTrue="1" operator="between">
      <formula>0</formula>
      <formula>0.69</formula>
    </cfRule>
  </conditionalFormatting>
  <conditionalFormatting sqref="V88:V106">
    <cfRule type="cellIs" dxfId="20" priority="16" stopIfTrue="1" operator="between">
      <formula>0.7</formula>
      <formula>0.89</formula>
    </cfRule>
  </conditionalFormatting>
  <conditionalFormatting sqref="V88:V106">
    <cfRule type="cellIs" dxfId="19" priority="17" stopIfTrue="1" operator="between">
      <formula>0</formula>
      <formula>0.69</formula>
    </cfRule>
  </conditionalFormatting>
  <conditionalFormatting sqref="V88:V106">
    <cfRule type="cellIs" dxfId="18" priority="18" stopIfTrue="1" operator="greaterThanOrEqual">
      <formula>0.9</formula>
    </cfRule>
  </conditionalFormatting>
  <conditionalFormatting sqref="V87">
    <cfRule type="cellIs" dxfId="17" priority="19" stopIfTrue="1" operator="greaterThanOrEqual">
      <formula>0.9</formula>
    </cfRule>
  </conditionalFormatting>
  <conditionalFormatting sqref="V87">
    <cfRule type="cellIs" dxfId="16" priority="20" stopIfTrue="1" operator="between">
      <formula>0.7</formula>
      <formula>0.89</formula>
    </cfRule>
  </conditionalFormatting>
  <conditionalFormatting sqref="V87">
    <cfRule type="cellIs" dxfId="15" priority="21" stopIfTrue="1" operator="between">
      <formula>0</formula>
      <formula>0.69</formula>
    </cfRule>
  </conditionalFormatting>
  <conditionalFormatting sqref="V113">
    <cfRule type="cellIs" dxfId="14" priority="13" stopIfTrue="1" operator="greaterThanOrEqual">
      <formula>0.9</formula>
    </cfRule>
  </conditionalFormatting>
  <conditionalFormatting sqref="V113">
    <cfRule type="cellIs" dxfId="13" priority="14" stopIfTrue="1" operator="between">
      <formula>0.7</formula>
      <formula>0.89</formula>
    </cfRule>
  </conditionalFormatting>
  <conditionalFormatting sqref="V113">
    <cfRule type="cellIs" dxfId="12" priority="15" stopIfTrue="1" operator="between">
      <formula>0</formula>
      <formula>0.69</formula>
    </cfRule>
  </conditionalFormatting>
  <conditionalFormatting sqref="V141:V142">
    <cfRule type="cellIs" dxfId="11" priority="1" stopIfTrue="1" operator="between">
      <formula>0.7</formula>
      <formula>0.89</formula>
    </cfRule>
  </conditionalFormatting>
  <conditionalFormatting sqref="V141:V142">
    <cfRule type="cellIs" dxfId="10" priority="2" stopIfTrue="1" operator="between">
      <formula>0</formula>
      <formula>0.69</formula>
    </cfRule>
  </conditionalFormatting>
  <conditionalFormatting sqref="V141:V142">
    <cfRule type="cellIs" dxfId="9" priority="3" stopIfTrue="1" operator="greaterThanOrEqual">
      <formula>0.9</formula>
    </cfRule>
  </conditionalFormatting>
  <conditionalFormatting sqref="V138:V139">
    <cfRule type="cellIs" dxfId="8" priority="4" stopIfTrue="1" operator="between">
      <formula>0.7</formula>
      <formula>0.89</formula>
    </cfRule>
  </conditionalFormatting>
  <conditionalFormatting sqref="V138:V139">
    <cfRule type="cellIs" dxfId="7" priority="5" stopIfTrue="1" operator="between">
      <formula>0</formula>
      <formula>0.69</formula>
    </cfRule>
  </conditionalFormatting>
  <conditionalFormatting sqref="V138:V139">
    <cfRule type="cellIs" dxfId="6" priority="6" stopIfTrue="1" operator="greaterThanOrEqual">
      <formula>0.9</formula>
    </cfRule>
  </conditionalFormatting>
  <conditionalFormatting sqref="V128:V141">
    <cfRule type="cellIs" dxfId="5" priority="7" stopIfTrue="1" operator="greaterThanOrEqual">
      <formula>0.9</formula>
    </cfRule>
  </conditionalFormatting>
  <conditionalFormatting sqref="V128:V141">
    <cfRule type="cellIs" dxfId="4" priority="8" stopIfTrue="1" operator="between">
      <formula>0.7</formula>
      <formula>0.89</formula>
    </cfRule>
  </conditionalFormatting>
  <conditionalFormatting sqref="V128:V141">
    <cfRule type="cellIs" dxfId="3" priority="9" stopIfTrue="1" operator="between">
      <formula>0</formula>
      <formula>0.69</formula>
    </cfRule>
  </conditionalFormatting>
  <conditionalFormatting sqref="V140">
    <cfRule type="cellIs" dxfId="2" priority="10" stopIfTrue="1" operator="between">
      <formula>0.7</formula>
      <formula>0.89</formula>
    </cfRule>
  </conditionalFormatting>
  <conditionalFormatting sqref="V140">
    <cfRule type="cellIs" dxfId="1" priority="11" stopIfTrue="1" operator="between">
      <formula>0</formula>
      <formula>0.69</formula>
    </cfRule>
  </conditionalFormatting>
  <conditionalFormatting sqref="V140">
    <cfRule type="cellIs" dxfId="0" priority="12" stopIfTrue="1" operator="greaterThanOrEqual">
      <formula>0.9</formula>
    </cfRule>
  </conditionalFormatting>
  <dataValidations count="8">
    <dataValidation type="list" allowBlank="1" showInputMessage="1" showErrorMessage="1" sqref="I15:I33 I41:I58 I113:I120 I87:I106 I127:I143 I66:I79">
      <formula1>DIMENSIÓN_MIPG</formula1>
    </dataValidation>
    <dataValidation type="list" allowBlank="1" showInputMessage="1" showErrorMessage="1" sqref="J15:J33 J41:J58 J113:J120 J87:J106 J127:J143 J66:J79">
      <formula1>POLÍTICA_MIPG</formula1>
    </dataValidation>
    <dataValidation type="list" allowBlank="1" showInputMessage="1" showErrorMessage="1" sqref="G11:H11 G12 G37:H37 G38 G62:H62 G63 G83:H83 G84 G109:H109 G110 G123:H123 G124">
      <formula1>INDIRECT(B11)</formula1>
    </dataValidation>
    <dataValidation type="list" allowBlank="1" showInputMessage="1" showErrorMessage="1" sqref="I11:J11 I37:J37 I62:J62 I83:J83 I109:J109 I123:J123">
      <formula1>INDIRECT(F11)</formula1>
    </dataValidation>
    <dataValidation type="list" allowBlank="1" showInputMessage="1" showErrorMessage="1" sqref="K11:M11 K37:M37 K62:M62 K83:M83 K109:M109 K123:M123">
      <formula1>INDIRECT(I11)</formula1>
    </dataValidation>
    <dataValidation type="list" allowBlank="1" showInputMessage="1" showErrorMessage="1" sqref="G6:M6">
      <formula1>PROCESOS</formula1>
    </dataValidation>
    <dataValidation type="list" allowBlank="1" showInputMessage="1" showErrorMessage="1" sqref="G9 G35 G60 G81 G107 G121">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D57 C114:D118 C15:C32 C41:C57 C127:D141</xm:sqref>
        </x14:dataValidation>
        <x14:dataValidation type="list" allowBlank="1" showInputMessage="1" showErrorMessage="1">
          <x14:formula1>
            <xm:f>[1]LISTAS!#REF!</xm:f>
          </x14:formula1>
          <xm:sqref>C87:C105 C113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F7" sqref="F7"/>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28</v>
      </c>
      <c r="F3" s="1">
        <f>+'Act. Estratégicas'!Y7</f>
        <v>43</v>
      </c>
      <c r="G3" s="1">
        <f>+'Act. Estratégicas'!AJ7</f>
        <v>36</v>
      </c>
      <c r="H3" s="1">
        <f>+'Act. Estratégicas'!AU7</f>
        <v>36</v>
      </c>
      <c r="I3" s="1">
        <f>+'Act. Estratégicas'!BF7</f>
        <v>143</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26</v>
      </c>
      <c r="F4" s="1">
        <f>+'Act. Estratégicas'!AF7</f>
        <v>0</v>
      </c>
      <c r="G4" s="1">
        <f>+'Act. Estratégicas'!AQ7</f>
        <v>0</v>
      </c>
      <c r="H4" s="1">
        <f>+'Act. Estratégicas'!BB7</f>
        <v>0</v>
      </c>
      <c r="I4" s="6">
        <f>+'Act. Estratégicas'!BG7</f>
        <v>26</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0.19580419580419581</v>
      </c>
      <c r="F7" s="8">
        <f t="shared" si="0"/>
        <v>0.30069930069930068</v>
      </c>
      <c r="G7" s="8">
        <f t="shared" si="0"/>
        <v>0.25174825174825177</v>
      </c>
      <c r="H7" s="8">
        <f t="shared" si="0"/>
        <v>0.25174825174825177</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46">
        <f t="shared" si="0"/>
        <v>0.18181818181818182</v>
      </c>
      <c r="F8" s="246">
        <f t="shared" si="0"/>
        <v>0</v>
      </c>
      <c r="G8" s="246">
        <f t="shared" si="0"/>
        <v>0</v>
      </c>
      <c r="H8" s="246">
        <f t="shared" si="0"/>
        <v>0</v>
      </c>
      <c r="I8" s="246">
        <f t="shared" si="0"/>
        <v>0.18181818181818182</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47">
        <f>+E4/E3</f>
        <v>0.9285714285714286</v>
      </c>
      <c r="F10" s="247"/>
      <c r="G10" s="247"/>
      <c r="H10" s="247"/>
      <c r="I10" s="247"/>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2021-06-01T14:56:07Z</dcterms:modified>
</cp:coreProperties>
</file>