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definedNames>
    <definedName name="_xlnm._FilterDatabase" localSheetId="1" hidden="1">'Act. Estratégicas'!$B$8:$BN$80</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0" i="3" l="1"/>
  <c r="K26" i="3" l="1"/>
  <c r="L25" i="3" l="1"/>
  <c r="L24" i="3"/>
  <c r="AM26" i="3"/>
  <c r="P25" i="3"/>
  <c r="R25" i="3" s="1"/>
  <c r="Q25" i="3" l="1"/>
  <c r="BL30" i="3"/>
  <c r="BK30" i="3"/>
  <c r="BH30" i="3"/>
  <c r="BG30" i="3"/>
  <c r="BD30" i="3"/>
  <c r="BC30" i="3"/>
  <c r="AZ30" i="3"/>
  <c r="AY30" i="3"/>
  <c r="AV30" i="3"/>
  <c r="AU30" i="3"/>
  <c r="AR30" i="3"/>
  <c r="AQ30" i="3"/>
  <c r="AN30" i="3"/>
  <c r="AM30" i="3"/>
  <c r="AJ30" i="3"/>
  <c r="AI30" i="3"/>
  <c r="AF30" i="3"/>
  <c r="AE30" i="3"/>
  <c r="AB30" i="3"/>
  <c r="AA30" i="3"/>
  <c r="X30" i="3"/>
  <c r="W30" i="3"/>
  <c r="T30" i="3"/>
  <c r="S30" i="3"/>
  <c r="I30" i="3"/>
  <c r="BL26" i="3"/>
  <c r="BK26" i="3"/>
  <c r="BH26" i="3"/>
  <c r="BG26" i="3"/>
  <c r="BD26" i="3"/>
  <c r="BC26" i="3"/>
  <c r="AZ26" i="3"/>
  <c r="AY26" i="3"/>
  <c r="AV26" i="3"/>
  <c r="AU26" i="3"/>
  <c r="AR26" i="3"/>
  <c r="AQ26" i="3"/>
  <c r="AN26" i="3"/>
  <c r="AJ26" i="3"/>
  <c r="AI26" i="3"/>
  <c r="AF26" i="3"/>
  <c r="AE26" i="3"/>
  <c r="AB26" i="3"/>
  <c r="AA26" i="3"/>
  <c r="X26" i="3"/>
  <c r="W26" i="3"/>
  <c r="T26" i="3"/>
  <c r="S26" i="3"/>
  <c r="I26" i="3"/>
  <c r="BL21" i="3"/>
  <c r="BK21" i="3"/>
  <c r="BH21" i="3"/>
  <c r="BG21" i="3"/>
  <c r="BD21" i="3"/>
  <c r="BC21" i="3"/>
  <c r="AZ21" i="3"/>
  <c r="AY21" i="3"/>
  <c r="AV21" i="3"/>
  <c r="AU21" i="3"/>
  <c r="AR21" i="3"/>
  <c r="AQ21" i="3"/>
  <c r="AN21" i="3"/>
  <c r="AM21" i="3"/>
  <c r="AJ21" i="3"/>
  <c r="AI21" i="3"/>
  <c r="AF21" i="3"/>
  <c r="AE21" i="3"/>
  <c r="AB21" i="3"/>
  <c r="AA21" i="3"/>
  <c r="X21" i="3"/>
  <c r="W21" i="3"/>
  <c r="T21" i="3"/>
  <c r="S21" i="3"/>
  <c r="K21" i="3"/>
  <c r="I21" i="3"/>
  <c r="P29" i="3"/>
  <c r="L29" i="3"/>
  <c r="P28" i="3"/>
  <c r="R28" i="3" s="1"/>
  <c r="L28" i="3"/>
  <c r="P27" i="3"/>
  <c r="R27" i="3" s="1"/>
  <c r="L27" i="3"/>
  <c r="P24" i="3"/>
  <c r="R24" i="3" s="1"/>
  <c r="P23" i="3"/>
  <c r="R23" i="3" s="1"/>
  <c r="L23" i="3"/>
  <c r="P22" i="3"/>
  <c r="R22" i="3" s="1"/>
  <c r="L22" i="3"/>
  <c r="L30" i="3" l="1"/>
  <c r="L26" i="3"/>
  <c r="P26" i="3"/>
  <c r="R26" i="3"/>
  <c r="Q29" i="3"/>
  <c r="Q22" i="3"/>
  <c r="Q23" i="3"/>
  <c r="Q24" i="3"/>
  <c r="Q27" i="3"/>
  <c r="Q28" i="3"/>
  <c r="R29" i="3"/>
  <c r="R30" i="3" s="1"/>
  <c r="P30" i="3"/>
  <c r="L114" i="8"/>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Q26" i="3" l="1"/>
  <c r="Q30" i="3"/>
  <c r="B13" i="3"/>
  <c r="B12" i="3"/>
  <c r="B14" i="3"/>
  <c r="BL17" i="3" l="1"/>
  <c r="BK17" i="3"/>
  <c r="BH17" i="3"/>
  <c r="BG17" i="3"/>
  <c r="BD17" i="3"/>
  <c r="BC17" i="3"/>
  <c r="AZ17" i="3"/>
  <c r="AY17" i="3"/>
  <c r="AV17" i="3"/>
  <c r="AU17" i="3"/>
  <c r="AR17" i="3"/>
  <c r="AQ17" i="3"/>
  <c r="AN17" i="3"/>
  <c r="AM17" i="3"/>
  <c r="AJ17" i="3"/>
  <c r="AI17" i="3"/>
  <c r="AF17" i="3"/>
  <c r="AE17" i="3"/>
  <c r="AB17" i="3"/>
  <c r="AA17" i="3"/>
  <c r="X17" i="3"/>
  <c r="W17" i="3"/>
  <c r="T17" i="3"/>
  <c r="S17" i="3"/>
  <c r="K17" i="3"/>
  <c r="I17" i="3"/>
  <c r="P16" i="3" l="1"/>
  <c r="P18" i="3"/>
  <c r="P19" i="3"/>
  <c r="P20" i="3"/>
  <c r="P15" i="3"/>
  <c r="L16" i="3"/>
  <c r="L18" i="3"/>
  <c r="L19" i="3"/>
  <c r="L20" i="3"/>
  <c r="L15" i="3"/>
  <c r="L21" i="3" l="1"/>
  <c r="P21" i="3"/>
  <c r="L17" i="3"/>
  <c r="Q19" i="3"/>
  <c r="Q18" i="3"/>
  <c r="Q20" i="3"/>
  <c r="Q16" i="3"/>
  <c r="Q15" i="3"/>
  <c r="R15" i="3"/>
  <c r="P17" i="3"/>
  <c r="Q21" i="3" l="1"/>
  <c r="R19" i="3"/>
  <c r="R18" i="3" l="1"/>
  <c r="R16" i="3" l="1"/>
  <c r="R20" i="3" l="1"/>
  <c r="Q17" i="3"/>
  <c r="R17" i="3"/>
  <c r="R21" i="3" l="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comments2.xml><?xml version="1.0" encoding="utf-8"?>
<comments xmlns="http://schemas.openxmlformats.org/spreadsheetml/2006/main">
  <authors>
    <author/>
  </authors>
  <commentList>
    <comment ref="C33" authorId="0"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<sst xmlns="http://schemas.openxmlformats.org/spreadsheetml/2006/main" count="849" uniqueCount="539">
  <si>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</si>
  <si>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</si>
  <si>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</si>
  <si>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</si>
  <si>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</si>
  <si>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</si>
  <si>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</si>
  <si>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</si>
  <si>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</si>
  <si>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</si>
  <si>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</si>
  <si>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</si>
  <si>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</si>
  <si>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</si>
  <si>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</si>
  <si>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</si>
  <si>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</si>
  <si>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</si>
  <si>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</si>
  <si>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</si>
  <si>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</si>
  <si>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</si>
  <si>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</si>
  <si>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</si>
  <si>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</si>
  <si>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</si>
  <si>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</si>
  <si>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</si>
  <si>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</si>
  <si>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</si>
  <si>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</si>
  <si>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</si>
  <si>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</si>
  <si>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</si>
  <si>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</si>
  <si>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</si>
  <si>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</si>
  <si>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</si>
  <si>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</si>
  <si>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</si>
  <si>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</si>
  <si>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</si>
  <si>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</si>
  <si>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</si>
  <si>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</si>
  <si>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</si>
  <si>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</si>
  <si>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</si>
  <si>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</si>
  <si>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</si>
  <si>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</si>
  <si>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</si>
  <si>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</si>
  <si>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</si>
  <si>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</si>
  <si>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</si>
  <si>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</si>
  <si>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</si>
  <si>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</si>
  <si>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</si>
  <si>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</si>
  <si>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</si>
  <si>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</si>
  <si>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</si>
  <si>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</si>
  <si>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</si>
  <si>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</si>
  <si>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</si>
  <si>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</si>
  <si>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</si>
  <si>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</si>
  <si>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</si>
  <si>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</si>
  <si>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</si>
  <si>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</si>
  <si>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</si>
  <si>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</si>
  <si>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</si>
  <si>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</si>
  <si>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</si>
  <si>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</si>
  <si>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</si>
  <si>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</si>
  <si>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</si>
  <si>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</si>
  <si>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</si>
  <si>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</si>
  <si>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</si>
  <si>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</si>
  <si>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</si>
  <si>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</si>
  <si>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</si>
  <si>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</si>
  <si>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</si>
  <si>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</si>
  <si>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</si>
  <si>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</si>
  <si>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</si>
  <si>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</si>
  <si>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</si>
  <si>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</si>
  <si>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</si>
  <si>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</si>
  <si>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</si>
  <si>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</si>
  <si>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</si>
  <si>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</si>
  <si>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</si>
  <si>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</si>
  <si>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</si>
  <si>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</si>
  <si>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</si>
  <si>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</si>
  <si>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</si>
  <si>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</si>
  <si>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</si>
  <si>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</si>
  <si>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</si>
  <si>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</si>
  <si>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</si>
  <si>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</si>
  <si>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</si>
  <si>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</si>
  <si>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</si>
  <si>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</si>
  <si>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</si>
  <si>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</si>
  <si>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</si>
  <si>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</si>
  <si>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</si>
  <si>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</si>
  <si>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</si>
  <si>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</si>
  <si>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</si>
  <si>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</si>
  <si>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</si>
  <si>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</si>
  <si>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</si>
  <si>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</si>
  <si>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</si>
  <si>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</si>
  <si>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</si>
  <si>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</si>
  <si>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</si>
  <si>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</si>
  <si>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</si>
  <si>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</si>
  <si>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</si>
  <si>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</si>
  <si>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</si>
  <si>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</si>
  <si>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</si>
  <si>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</si>
  <si>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</si>
  <si>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</si>
  <si>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</si>
  <si>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</si>
  <si>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</si>
  <si>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</si>
  <si>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</si>
  <si>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</si>
  <si>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</si>
  <si>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</si>
  <si>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</si>
  <si>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</si>
  <si>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</si>
  <si>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</si>
  <si>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</si>
  <si>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</si>
  <si>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</si>
  <si>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</si>
  <si>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</si>
  <si>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</si>
  <si>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</si>
  <si>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</si>
  <si>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</si>
  <si>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</si>
  <si>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</si>
  <si>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</si>
  <si>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</si>
  <si>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</si>
  <si>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</si>
  <si>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</si>
  <si>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</si>
  <si>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</si>
  <si>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</si>
  <si>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</si>
  <si>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</si>
  <si>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</si>
  <si>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</si>
  <si>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</si>
  <si>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</si>
  <si>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</si>
  <si>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</si>
  <si>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</si>
  <si>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</si>
  <si>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</si>
  <si>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</si>
  <si>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</si>
  <si>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</si>
  <si>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</si>
  <si>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</si>
  <si>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</si>
  <si>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</si>
  <si>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</si>
  <si>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</si>
  <si>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</si>
  <si>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</si>
  <si>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</si>
  <si>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</si>
  <si>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</si>
  <si>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</si>
  <si>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</si>
  <si>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</si>
  <si>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</si>
  <si>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</si>
  <si>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</si>
  <si>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</si>
  <si>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</si>
  <si>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</si>
  <si>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</si>
  <si>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</si>
  <si>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</si>
  <si>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</si>
  <si>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</si>
  <si>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</si>
  <si>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</si>
  <si>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</si>
  <si>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</si>
  <si>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</si>
  <si>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</si>
  <si>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</si>
  <si>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</si>
  <si>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</si>
  <si>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</si>
  <si>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</si>
  <si>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</si>
  <si>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</si>
  <si>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</si>
  <si>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</si>
  <si>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</si>
  <si>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</si>
  <si>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</si>
  <si>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</si>
  <si>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</si>
  <si>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</si>
  <si>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</si>
  <si>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</si>
  <si>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</si>
  <si>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</si>
  <si>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</si>
  <si>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</si>
  <si>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</si>
  <si>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</si>
  <si>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</si>
  <si>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</si>
  <si>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</si>
  <si>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</si>
  <si>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</si>
  <si>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</si>
  <si>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</si>
  <si>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</si>
  <si>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</si>
  <si>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</si>
  <si>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</si>
  <si>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</si>
  <si>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</si>
  <si>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</si>
  <si>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</si>
  <si>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</si>
  <si>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</si>
  <si>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</si>
  <si>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</si>
  <si>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</si>
  <si>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</si>
  <si>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</si>
  <si>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</si>
  <si>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</si>
  <si>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</si>
  <si>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</si>
  <si>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</si>
  <si>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</si>
  <si>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</si>
  <si>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</si>
  <si>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</si>
  <si>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</si>
  <si>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</si>
  <si>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</si>
  <si>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</si>
  <si>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</si>
  <si>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</si>
  <si>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</si>
  <si>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</si>
  <si>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</si>
  <si>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</si>
  <si>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</si>
  <si>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</si>
  <si>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</si>
  <si>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</si>
  <si>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</si>
  <si>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</si>
  <si>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</si>
  <si>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</si>
  <si>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</si>
  <si>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</si>
  <si>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</si>
  <si>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</si>
  <si>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</si>
  <si>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</si>
  <si>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</si>
  <si>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</si>
  <si>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</si>
  <si>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</si>
  <si>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</si>
  <si>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</si>
  <si>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</si>
  <si>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</si>
  <si>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</si>
  <si>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</si>
  <si>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</si>
  <si>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</si>
  <si>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</si>
  <si>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</si>
  <si>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</si>
  <si>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</si>
  <si>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</si>
  <si>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</si>
  <si>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</si>
  <si>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</si>
  <si>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</si>
  <si>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</si>
  <si>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</si>
  <si>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</si>
  <si>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</si>
  <si>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</si>
  <si>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</si>
  <si>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</si>
  <si>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</si>
  <si>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</si>
  <si>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</si>
  <si>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</si>
  <si>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</si>
  <si>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</si>
  <si>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</si>
  <si>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</si>
  <si>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</si>
  <si>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</si>
  <si>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</si>
  <si>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</si>
  <si>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</si>
  <si>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</si>
  <si>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</si>
  <si>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</si>
  <si>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</si>
  <si>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</si>
  <si>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</si>
  <si>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</si>
  <si>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</si>
  <si>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</si>
  <si>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</si>
  <si>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</si>
  <si>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</si>
  <si>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</si>
  <si>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</si>
  <si>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</si>
  <si>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</si>
  <si>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</si>
  <si>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</si>
  <si>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</si>
  <si>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</si>
  <si>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</si>
  <si>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</si>
  <si>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</si>
  <si>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</si>
  <si>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</si>
  <si>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</si>
  <si>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</si>
  <si>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</si>
  <si>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</si>
  <si>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</si>
  <si>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</si>
  <si>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</si>
  <si>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</si>
  <si>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</si>
  <si>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</si>
  <si>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</si>
  <si>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</si>
  <si>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</si>
  <si>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</si>
  <si>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</si>
  <si>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</si>
  <si>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</si>
  <si>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</si>
  <si>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</si>
  <si>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</si>
  <si>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</si>
  <si>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</si>
  <si>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</si>
  <si>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</si>
  <si>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</si>
  <si>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</si>
  <si>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</si>
  <si>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</si>
  <si>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</si>
  <si>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</si>
  <si>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</si>
  <si>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</si>
  <si>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</si>
  <si>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</si>
  <si>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</si>
  <si>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</si>
  <si>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</si>
  <si>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</si>
  <si>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</si>
  <si>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</si>
  <si>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</si>
  <si>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</si>
  <si>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</si>
  <si>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</si>
  <si>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</si>
  <si>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</si>
  <si>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</si>
  <si>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</si>
  <si>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</si>
  <si>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</si>
  <si>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</si>
  <si>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</si>
  <si>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</si>
  <si>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</si>
  <si>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</si>
  <si>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</si>
  <si>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</si>
  <si>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</si>
  <si>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</si>
  <si>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</si>
  <si>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</si>
  <si>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</si>
  <si>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</si>
  <si>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</si>
  <si>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</si>
  <si>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</si>
  <si>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</si>
  <si>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</si>
  <si>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</si>
  <si>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</si>
  <si>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</si>
  <si>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</si>
  <si>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</si>
  <si>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</si>
  <si>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</si>
  <si>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</si>
  <si>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</si>
  <si>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</si>
  <si>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</si>
  <si>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</si>
  <si>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</si>
  <si>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</si>
  <si>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</si>
  <si>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</si>
  <si>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</si>
  <si>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</si>
  <si>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</si>
  <si>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</si>
  <si>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</si>
  <si>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</si>
  <si>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</si>
  <si>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</si>
  <si>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</si>
  <si>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</si>
  <si>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</si>
  <si>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</si>
  <si>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</si>
  <si>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</si>
  <si>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</si>
  <si>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</si>
  <si>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</si>
  <si>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</si>
  <si>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</si>
  <si>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</si>
  <si>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</si>
  <si>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</si>
  <si>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</si>
  <si>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</si>
  <si>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</si>
  <si>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</si>
  <si>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</si>
  <si>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</si>
  <si>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</si>
  <si>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</si>
  <si>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</si>
  <si>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</si>
  <si>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</si>
  <si>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</si>
  <si>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</si>
  <si>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</si>
  <si>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</si>
  <si>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</si>
  <si>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</si>
  <si>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</si>
  <si>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</si>
  <si>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</si>
  <si>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</si>
  <si>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</si>
  <si>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</si>
  <si>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</si>
  <si>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 xml:space="preserve">Presentar la directriz de conciliación para aprobacion del Comité de Conciliación </t>
  </si>
  <si>
    <t xml:space="preserve">Elaborar la directriz de conciliación </t>
  </si>
  <si>
    <t xml:space="preserve">Revisar los casos de conciliación similares donde la entidad haya sido convocada </t>
  </si>
  <si>
    <t xml:space="preserve">Calificar el contigente judicial  de forma trimestral </t>
  </si>
  <si>
    <t>24 actas que evidencien las sesiones del comité</t>
  </si>
  <si>
    <t>4 calificaciones contingente</t>
  </si>
  <si>
    <t>Actualizar mensualmente la plaforma SIPROJ según el movimiento de cada proceso</t>
  </si>
  <si>
    <t>12 reportes de actualización de los procesos judiciales</t>
  </si>
  <si>
    <t xml:space="preserve">Actualizar semestralmente el normograma </t>
  </si>
  <si>
    <t>Un Proyecto de actualización</t>
  </si>
  <si>
    <t xml:space="preserve">Una acta que contenga la decisión del comité </t>
  </si>
  <si>
    <t>Una lista de casos de conciliación de la entidad 2021 -2022</t>
  </si>
  <si>
    <t>Un proyecto de Directriz de Conciliación</t>
  </si>
  <si>
    <t xml:space="preserve">Un procedimiento de defensa judicial </t>
  </si>
  <si>
    <t>Un procedimiento de cobro coactivo</t>
  </si>
  <si>
    <t xml:space="preserve">Elaborar y/o actualizar el procedimiento de defensa jurídica </t>
  </si>
  <si>
    <t>Elaborar y/o actualizar el procedimiento de cobro coactivo</t>
  </si>
  <si>
    <t xml:space="preserve"> Normograma actualizado</t>
  </si>
  <si>
    <t xml:space="preserve">Presentar al Comité de Conciliación el proyecto de actualización de la PPDA para su aprobacion </t>
  </si>
  <si>
    <t xml:space="preserve">Documento con las actividades de pago de sentencias aprobado </t>
  </si>
  <si>
    <t>Incorporar acciones de pago de sentencias al procedimiento de pago o crear un procedimiento nuevo de acuerdo con la necesidad identificada</t>
  </si>
  <si>
    <t>Proyectar los ajustes a la PPDA para la siguiente anualidad, que incluya los criterios para la selección del apoderado externo de la entidad</t>
  </si>
  <si>
    <t>Presentar los procesos y/o aspectos relevantes al comité de conciliación</t>
  </si>
  <si>
    <t>Actualizar la Política de Prevención del Daño Antijurídico (PPDA) para el fortalecimiento de la Defensa Judicial de la entidad</t>
  </si>
  <si>
    <t>Jefe Oficina Asesora Jurídica
Oscar Javier Fonseca Gómez</t>
  </si>
  <si>
    <t>Formular las directrices de conciliación para el fortalecimiento de la Defensa Judicial de la Entidad</t>
  </si>
  <si>
    <t xml:space="preserve">Formular los procedimientos para el fortalecimiento de la Defensa Judicial y cumplimiento de la normatividad vigente
</t>
  </si>
  <si>
    <t xml:space="preserve">Asegurar el seguimiento y reporte de los procesos judiciales de la entidad en el marco del fortalecimiento de Defensa judicial de la entiudad  </t>
  </si>
  <si>
    <t>Inventario de Recursos Físicos</t>
  </si>
  <si>
    <t>Intranet, Intenet, Herramientas Ofimáticas, correo institucional y equipos de computo</t>
  </si>
  <si>
    <t xml:space="preserve"> Contratistas relacionados en el Plan Anual de Adquisiciones </t>
  </si>
  <si>
    <t>Proyecto 7597 - Fortalecer la capacidad administrativa para el desarrollo y mejoramiento de la gestión institucional y el servicio a la ciudadanía</t>
  </si>
  <si>
    <t>Aumentar en 3 puntos el Índice de Desempeño Institucional, mediante la implementación del Modelo de Gestión y Desempeño</t>
  </si>
  <si>
    <t>Modificaciones aprobadas a través de memorando 20221100058843
Fecha: 30-03-2022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</si>
</sst>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 _€_-;_-@"/>
  </numFmts>
  <fonts count="35" x14ac:knownFonts="1">
    <font>
      <sz val="11"/>
      <color theme="1"/>
      <name val="Arial"/>
    </font>
    <font>
      <sz val="11"/>
      <color theme="1"/>
      <name val="Arial"/>
      <family val="2"/>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b/>
      <sz val="11"/>
      <name val="Calibri"/>
      <family val="2"/>
      <scheme val="minor"/>
    </font>
    <font>
      <sz val="10"/>
      <color indexed="8"/>
      <name val="Arial"/>
      <family val="2"/>
    </font>
    <font>
      <sz val="8"/>
      <color indexed="8"/>
      <name val="Calibri"/>
      <family val="2"/>
    </font>
    <font>
      <sz val="10"/>
      <color theme="1"/>
      <name val="Calibri"/>
      <family val="2"/>
      <scheme val="minor"/>
    </font>
  </fonts>
  <fills count="22">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0"/>
        <bgColor indexed="64"/>
      </patternFill>
    </fill>
  </fills>
  <borders count="71">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style="medium">
        <color auto="1"/>
      </top>
      <bottom style="medium">
        <color indexed="64"/>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0" fontId="17" fillId="0" borderId="2"/>
    <xf numFmtId="9" fontId="30" fillId="0" borderId="0" applyFont="0" applyFill="0" applyBorder="0" applyAlignment="0" applyProtection="0"/>
    <xf numFmtId="0" fontId="32" fillId="0" borderId="2"/>
  </cellStyleXfs>
  <cellXfs count="277">
    <xf numFmtId="0" fontId="0" fillId="0" borderId="0" xfId="0" applyFont="1" applyAlignment="1"/>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vertical="center"/>
    </xf>
    <xf numFmtId="0" fontId="8" fillId="0" borderId="0" xfId="0" applyFont="1" applyAlignment="1">
      <alignment vertical="center"/>
    </xf>
    <xf numFmtId="0" fontId="7" fillId="0" borderId="0" xfId="0" applyFont="1" applyAlignment="1"/>
    <xf numFmtId="0" fontId="5" fillId="3" borderId="1" xfId="0" applyFont="1" applyFill="1" applyBorder="1" applyAlignment="1">
      <alignment vertical="center"/>
    </xf>
    <xf numFmtId="0" fontId="10" fillId="3" borderId="1" xfId="0" applyFont="1" applyFill="1" applyBorder="1" applyAlignment="1">
      <alignment horizontal="center" vertical="center" wrapText="1"/>
    </xf>
    <xf numFmtId="0" fontId="10" fillId="0" borderId="0" xfId="0" applyFont="1" applyAlignment="1">
      <alignment horizontal="center" vertical="center" wrapText="1"/>
    </xf>
    <xf numFmtId="0" fontId="4" fillId="3" borderId="1" xfId="0" applyFont="1" applyFill="1" applyBorder="1" applyAlignment="1">
      <alignment horizontal="center" vertical="center" wrapText="1"/>
    </xf>
    <xf numFmtId="0" fontId="8" fillId="3" borderId="1" xfId="0" applyFont="1" applyFill="1" applyBorder="1" applyAlignment="1">
      <alignment vertical="center"/>
    </xf>
    <xf numFmtId="0" fontId="6" fillId="0" borderId="0" xfId="0" applyFont="1" applyAlignment="1">
      <alignment vertical="center"/>
    </xf>
    <xf numFmtId="0" fontId="12" fillId="0" borderId="0" xfId="0" applyFont="1" applyAlignment="1">
      <alignment vertical="center"/>
    </xf>
    <xf numFmtId="0" fontId="12" fillId="0" borderId="0" xfId="0" applyFont="1" applyAlignment="1">
      <alignment vertical="center" wrapText="1"/>
    </xf>
    <xf numFmtId="0" fontId="13" fillId="3" borderId="1" xfId="0" applyFont="1" applyFill="1" applyBorder="1" applyAlignment="1">
      <alignment vertical="center"/>
    </xf>
    <xf numFmtId="0" fontId="11" fillId="3" borderId="1" xfId="0" applyFont="1" applyFill="1" applyBorder="1" applyAlignment="1">
      <alignment vertical="center"/>
    </xf>
    <xf numFmtId="0" fontId="5" fillId="6" borderId="1" xfId="0" applyFont="1" applyFill="1" applyBorder="1" applyAlignment="1">
      <alignment vertical="center"/>
    </xf>
    <xf numFmtId="0" fontId="8" fillId="0" borderId="0" xfId="0" applyFont="1" applyAlignment="1">
      <alignment horizontal="righ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3" borderId="1" xfId="0" applyFont="1" applyFill="1" applyBorder="1" applyAlignment="1">
      <alignment vertical="center"/>
    </xf>
    <xf numFmtId="0" fontId="5" fillId="0" borderId="0" xfId="0" applyFont="1" applyAlignment="1">
      <alignment horizontal="center" vertical="center"/>
    </xf>
    <xf numFmtId="0" fontId="14" fillId="0" borderId="0" xfId="0" applyFont="1" applyAlignment="1"/>
    <xf numFmtId="164" fontId="12" fillId="0" borderId="0" xfId="0" applyNumberFormat="1" applyFont="1" applyAlignment="1">
      <alignment vertical="center"/>
    </xf>
    <xf numFmtId="0" fontId="4" fillId="0" borderId="0" xfId="0" applyFont="1" applyAlignment="1">
      <alignment horizontal="center" vertical="center" wrapText="1"/>
    </xf>
    <xf numFmtId="0" fontId="3" fillId="0" borderId="0" xfId="0" applyFont="1" applyAlignment="1"/>
    <xf numFmtId="0" fontId="14" fillId="7" borderId="0" xfId="0" applyFont="1" applyFill="1" applyAlignment="1"/>
    <xf numFmtId="0" fontId="15" fillId="7" borderId="0" xfId="0" applyFont="1" applyFill="1" applyAlignment="1"/>
    <xf numFmtId="0" fontId="12" fillId="0" borderId="2" xfId="0" applyFont="1" applyBorder="1" applyAlignment="1">
      <alignment vertical="center" wrapText="1"/>
    </xf>
    <xf numFmtId="0" fontId="7" fillId="0" borderId="0" xfId="0" applyFont="1" applyAlignment="1" applyProtection="1">
      <protection locked="0"/>
    </xf>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4" fillId="0" borderId="0" xfId="0" applyFont="1" applyAlignment="1">
      <alignment horizontal="center" vertical="center" wrapText="1"/>
    </xf>
    <xf numFmtId="0" fontId="4" fillId="0" borderId="0" xfId="0" applyFont="1" applyAlignment="1">
      <alignment horizontal="center" vertical="center" wrapText="1"/>
    </xf>
    <xf numFmtId="0" fontId="10"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5" fillId="6" borderId="2"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vertical="center"/>
    </xf>
    <xf numFmtId="0" fontId="5" fillId="0" borderId="0" xfId="0" applyFont="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vertical="center"/>
    </xf>
    <xf numFmtId="0" fontId="4" fillId="3" borderId="2" xfId="0" applyFont="1" applyFill="1" applyBorder="1" applyAlignment="1">
      <alignment horizontal="center" vertical="center"/>
    </xf>
    <xf numFmtId="0" fontId="7" fillId="0" borderId="2" xfId="0" applyFont="1" applyBorder="1" applyAlignment="1"/>
    <xf numFmtId="0" fontId="6" fillId="0" borderId="2" xfId="0" applyFont="1" applyBorder="1" applyAlignment="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wrapText="1"/>
    </xf>
    <xf numFmtId="0" fontId="3" fillId="0" borderId="0" xfId="0" applyFont="1" applyAlignment="1"/>
    <xf numFmtId="0" fontId="14" fillId="0" borderId="0" xfId="0" applyFont="1" applyAlignment="1">
      <alignment wrapText="1"/>
    </xf>
    <xf numFmtId="0" fontId="14" fillId="0" borderId="0" xfId="0" applyFont="1" applyAlignment="1">
      <alignment vertical="center"/>
    </xf>
    <xf numFmtId="0" fontId="4" fillId="0" borderId="0" xfId="0" applyFont="1" applyAlignment="1">
      <alignment horizontal="center" vertical="center" wrapText="1"/>
    </xf>
    <xf numFmtId="0" fontId="14" fillId="0" borderId="0" xfId="0" applyFont="1"/>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xf numFmtId="0" fontId="13" fillId="0" borderId="21" xfId="0" applyFont="1" applyBorder="1" applyAlignment="1">
      <alignment vertical="center" wrapText="1"/>
    </xf>
    <xf numFmtId="0" fontId="13" fillId="0" borderId="13" xfId="0" applyFont="1" applyBorder="1" applyAlignment="1">
      <alignment vertical="center" wrapText="1"/>
    </xf>
    <xf numFmtId="0" fontId="4" fillId="0" borderId="22" xfId="0" applyFont="1" applyBorder="1" applyAlignment="1">
      <alignment vertical="center" wrapText="1"/>
    </xf>
    <xf numFmtId="0" fontId="13" fillId="0" borderId="23" xfId="0" applyFont="1" applyBorder="1" applyAlignment="1">
      <alignment horizontal="center" vertical="center" wrapText="1"/>
    </xf>
    <xf numFmtId="14" fontId="13" fillId="0" borderId="23" xfId="0" applyNumberFormat="1" applyFont="1" applyBorder="1" applyAlignment="1">
      <alignment horizontal="center" vertical="center"/>
    </xf>
    <xf numFmtId="14" fontId="13" fillId="0" borderId="22" xfId="0" applyNumberFormat="1" applyFont="1" applyBorder="1" applyAlignment="1">
      <alignment horizontal="center" vertical="center"/>
    </xf>
    <xf numFmtId="2" fontId="13" fillId="5" borderId="24" xfId="0" applyNumberFormat="1" applyFont="1" applyFill="1" applyBorder="1" applyAlignment="1">
      <alignment vertical="center" wrapText="1"/>
    </xf>
    <xf numFmtId="0" fontId="6" fillId="0" borderId="4" xfId="0" applyFont="1" applyBorder="1" applyAlignment="1" applyProtection="1">
      <alignment horizontal="center" vertical="center" wrapText="1"/>
      <protection locked="0"/>
    </xf>
    <xf numFmtId="0" fontId="6" fillId="5" borderId="4" xfId="0" applyFont="1" applyFill="1" applyBorder="1" applyAlignment="1" applyProtection="1">
      <alignment horizontal="left" vertical="center" wrapText="1"/>
      <protection locked="0"/>
    </xf>
    <xf numFmtId="0" fontId="6" fillId="0" borderId="3" xfId="0" applyFont="1" applyBorder="1" applyAlignment="1" applyProtection="1">
      <alignment horizontal="center" vertical="center" wrapText="1"/>
      <protection locked="0"/>
    </xf>
    <xf numFmtId="0" fontId="6" fillId="5" borderId="3" xfId="0" applyFont="1" applyFill="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5" borderId="11" xfId="0" applyFont="1" applyFill="1" applyBorder="1" applyAlignment="1" applyProtection="1">
      <alignment horizontal="left" vertical="center" wrapText="1"/>
      <protection locked="0"/>
    </xf>
    <xf numFmtId="0" fontId="14" fillId="8" borderId="0" xfId="0" applyFont="1" applyFill="1" applyAlignment="1">
      <alignment vertical="center"/>
    </xf>
    <xf numFmtId="0" fontId="14" fillId="8" borderId="0" xfId="0" applyFont="1" applyFill="1" applyAlignment="1"/>
    <xf numFmtId="0" fontId="6" fillId="0" borderId="2" xfId="0" applyFont="1" applyBorder="1" applyAlignment="1" applyProtection="1">
      <alignment horizontal="center" vertical="center"/>
      <protection locked="0"/>
    </xf>
    <xf numFmtId="0" fontId="7" fillId="0" borderId="2" xfId="0" applyFont="1" applyBorder="1" applyAlignment="1" applyProtection="1">
      <protection locked="0"/>
    </xf>
    <xf numFmtId="0" fontId="7" fillId="0" borderId="4" xfId="0" applyFont="1" applyBorder="1" applyAlignment="1"/>
    <xf numFmtId="0" fontId="4" fillId="0" borderId="0" xfId="0" applyFont="1" applyAlignment="1">
      <alignment horizontal="center" vertical="center" wrapText="1"/>
    </xf>
    <xf numFmtId="0" fontId="3" fillId="0" borderId="0" xfId="0" applyFont="1" applyAlignment="1"/>
    <xf numFmtId="0" fontId="6" fillId="0" borderId="2" xfId="0" applyFont="1" applyBorder="1" applyAlignment="1">
      <alignment horizontal="center" vertical="center"/>
    </xf>
    <xf numFmtId="0" fontId="4" fillId="0" borderId="0" xfId="0" applyFont="1" applyAlignment="1">
      <alignment horizontal="center" vertical="center" wrapText="1"/>
    </xf>
    <xf numFmtId="0" fontId="6" fillId="5" borderId="3" xfId="0" applyFont="1" applyFill="1" applyBorder="1" applyAlignment="1" applyProtection="1">
      <alignment horizontal="left" vertical="center" wrapText="1"/>
      <protection locked="0"/>
    </xf>
    <xf numFmtId="14" fontId="13" fillId="0" borderId="13" xfId="0" applyNumberFormat="1" applyFont="1" applyBorder="1" applyAlignment="1">
      <alignment horizontal="center" vertical="center"/>
    </xf>
    <xf numFmtId="0" fontId="7" fillId="0" borderId="40" xfId="0" applyFont="1" applyBorder="1" applyAlignment="1"/>
    <xf numFmtId="0" fontId="7" fillId="0" borderId="38" xfId="0" applyFont="1" applyBorder="1" applyAlignment="1"/>
    <xf numFmtId="0" fontId="7" fillId="0" borderId="41" xfId="0" applyFont="1" applyBorder="1" applyAlignment="1"/>
    <xf numFmtId="0" fontId="7" fillId="0" borderId="27" xfId="0" applyFont="1" applyBorder="1" applyAlignment="1"/>
    <xf numFmtId="0" fontId="7" fillId="0" borderId="31" xfId="0" applyFont="1" applyBorder="1" applyAlignment="1"/>
    <xf numFmtId="0" fontId="7" fillId="0" borderId="36" xfId="0" applyFont="1" applyBorder="1" applyAlignment="1"/>
    <xf numFmtId="0" fontId="10"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6" fillId="0" borderId="2" xfId="0" applyFont="1" applyFill="1" applyBorder="1" applyAlignment="1" applyProtection="1">
      <alignment horizontal="center" vertical="center" wrapText="1"/>
      <protection locked="0"/>
    </xf>
    <xf numFmtId="0" fontId="3" fillId="0" borderId="0" xfId="0" applyFont="1" applyAlignment="1"/>
    <xf numFmtId="0" fontId="24" fillId="0" borderId="2" xfId="0" applyFont="1" applyBorder="1" applyAlignment="1">
      <alignment vertical="center"/>
    </xf>
    <xf numFmtId="0" fontId="21" fillId="0" borderId="2" xfId="0" applyFont="1" applyBorder="1" applyAlignment="1"/>
    <xf numFmtId="0" fontId="25" fillId="3" borderId="1" xfId="0" applyFont="1" applyFill="1" applyBorder="1" applyAlignment="1">
      <alignment horizontal="center" vertical="center" wrapText="1"/>
    </xf>
    <xf numFmtId="0" fontId="26" fillId="0" borderId="0" xfId="0" applyFont="1" applyAlignment="1">
      <alignment horizontal="left" vertical="center"/>
    </xf>
    <xf numFmtId="0" fontId="27" fillId="0" borderId="0" xfId="0" applyFont="1" applyAlignment="1">
      <alignment vertical="center" wrapText="1"/>
    </xf>
    <xf numFmtId="0" fontId="27" fillId="0" borderId="0" xfId="0" applyFont="1" applyAlignment="1">
      <alignment horizontal="center" vertical="center" wrapText="1"/>
    </xf>
    <xf numFmtId="0" fontId="26" fillId="0" borderId="20" xfId="0" applyFont="1" applyBorder="1" applyAlignment="1">
      <alignment horizontal="left" vertical="center"/>
    </xf>
    <xf numFmtId="0" fontId="26" fillId="0" borderId="2" xfId="0" applyFont="1" applyBorder="1" applyAlignment="1" applyProtection="1">
      <alignment horizontal="left" vertical="center"/>
      <protection locked="0"/>
    </xf>
    <xf numFmtId="0" fontId="26" fillId="0" borderId="0" xfId="0" applyFont="1" applyAlignment="1" applyProtection="1">
      <alignment horizontal="left" vertical="center"/>
      <protection locked="0"/>
    </xf>
    <xf numFmtId="0" fontId="28" fillId="0" borderId="0" xfId="0" applyFont="1" applyAlignment="1">
      <alignment vertical="center"/>
    </xf>
    <xf numFmtId="0" fontId="29" fillId="0" borderId="0" xfId="0" applyFont="1" applyAlignment="1">
      <alignment vertical="center"/>
    </xf>
    <xf numFmtId="0" fontId="28" fillId="3" borderId="1" xfId="0" applyFont="1" applyFill="1" applyBorder="1" applyAlignment="1">
      <alignment horizontal="center" vertical="center"/>
    </xf>
    <xf numFmtId="0" fontId="28" fillId="0" borderId="0" xfId="0" applyFont="1" applyAlignment="1">
      <alignment horizontal="center" vertical="center"/>
    </xf>
    <xf numFmtId="0" fontId="21" fillId="0" borderId="0" xfId="0" applyFont="1" applyAlignment="1"/>
    <xf numFmtId="0" fontId="20" fillId="10" borderId="37" xfId="1" applyFont="1" applyFill="1" applyBorder="1" applyAlignment="1">
      <alignment vertical="center" wrapText="1"/>
    </xf>
    <xf numFmtId="0" fontId="6" fillId="12" borderId="37" xfId="0" applyFont="1" applyFill="1" applyBorder="1" applyAlignment="1" applyProtection="1">
      <alignment horizontal="center" vertical="center" wrapText="1"/>
      <protection locked="0"/>
    </xf>
    <xf numFmtId="14" fontId="6" fillId="12" borderId="49" xfId="0" applyNumberFormat="1" applyFont="1" applyFill="1" applyBorder="1" applyAlignment="1" applyProtection="1">
      <alignment horizontal="center" vertical="center"/>
      <protection locked="0"/>
    </xf>
    <xf numFmtId="14" fontId="6" fillId="12" borderId="50" xfId="0" applyNumberFormat="1" applyFont="1" applyFill="1" applyBorder="1" applyAlignment="1" applyProtection="1">
      <alignment horizontal="center" vertical="center"/>
      <protection locked="0"/>
    </xf>
    <xf numFmtId="0" fontId="19" fillId="9" borderId="2" xfId="0" applyFont="1" applyFill="1" applyBorder="1" applyAlignment="1" applyProtection="1">
      <alignment horizontal="center" vertical="center" wrapText="1"/>
      <protection locked="0"/>
    </xf>
    <xf numFmtId="0" fontId="19" fillId="9" borderId="37" xfId="0" applyFont="1" applyFill="1" applyBorder="1" applyAlignment="1" applyProtection="1">
      <alignment horizontal="center" vertical="center" wrapText="1"/>
      <protection locked="0"/>
    </xf>
    <xf numFmtId="0" fontId="19" fillId="9" borderId="47" xfId="0" applyFont="1" applyFill="1" applyBorder="1" applyAlignment="1" applyProtection="1">
      <alignment horizontal="center" vertical="center" wrapText="1"/>
      <protection locked="0"/>
    </xf>
    <xf numFmtId="9" fontId="31" fillId="9" borderId="38" xfId="2" applyFont="1" applyFill="1" applyBorder="1" applyAlignment="1" applyProtection="1">
      <alignment horizontal="center" vertical="center" wrapText="1"/>
      <protection locked="0"/>
    </xf>
    <xf numFmtId="0" fontId="31" fillId="9" borderId="50" xfId="0" applyFont="1" applyFill="1" applyBorder="1" applyAlignment="1" applyProtection="1">
      <alignment horizontal="center" vertical="center" wrapText="1"/>
      <protection locked="0"/>
    </xf>
    <xf numFmtId="0" fontId="6" fillId="9" borderId="44" xfId="0" applyFont="1" applyFill="1" applyBorder="1" applyAlignment="1" applyProtection="1">
      <alignment horizontal="center" vertical="center" wrapText="1"/>
      <protection locked="0"/>
    </xf>
    <xf numFmtId="0" fontId="6" fillId="11" borderId="37" xfId="0" applyFont="1" applyFill="1" applyBorder="1" applyAlignment="1" applyProtection="1">
      <alignment horizontal="center" vertical="center" wrapText="1"/>
      <protection locked="0"/>
    </xf>
    <xf numFmtId="0" fontId="6" fillId="13" borderId="37" xfId="0" applyFont="1" applyFill="1" applyBorder="1" applyAlignment="1" applyProtection="1">
      <alignment horizontal="left" vertical="center" wrapText="1"/>
      <protection locked="0"/>
    </xf>
    <xf numFmtId="0" fontId="6" fillId="13" borderId="44" xfId="0" applyFont="1" applyFill="1" applyBorder="1" applyAlignment="1" applyProtection="1">
      <alignment horizontal="left" vertical="center" wrapText="1"/>
      <protection locked="0"/>
    </xf>
    <xf numFmtId="0" fontId="4" fillId="0" borderId="23" xfId="0" applyFont="1" applyBorder="1" applyAlignment="1">
      <alignment vertical="center" wrapText="1"/>
    </xf>
    <xf numFmtId="0" fontId="19" fillId="9" borderId="55" xfId="0" applyFont="1" applyFill="1" applyBorder="1" applyAlignment="1" applyProtection="1">
      <alignment horizontal="center" vertical="center" wrapText="1"/>
      <protection locked="0"/>
    </xf>
    <xf numFmtId="0" fontId="20" fillId="10" borderId="47" xfId="1" applyFont="1" applyFill="1" applyBorder="1" applyAlignment="1">
      <alignment vertical="center" wrapText="1"/>
    </xf>
    <xf numFmtId="0" fontId="6" fillId="12" borderId="47" xfId="0" applyFont="1" applyFill="1" applyBorder="1" applyAlignment="1" applyProtection="1">
      <alignment horizontal="center" vertical="center" wrapText="1"/>
      <protection locked="0"/>
    </xf>
    <xf numFmtId="14" fontId="6" fillId="12" borderId="53" xfId="0" applyNumberFormat="1" applyFont="1" applyFill="1" applyBorder="1" applyAlignment="1" applyProtection="1">
      <alignment horizontal="center" vertical="center"/>
      <protection locked="0"/>
    </xf>
    <xf numFmtId="14" fontId="6" fillId="12" borderId="51" xfId="0" applyNumberFormat="1" applyFont="1" applyFill="1" applyBorder="1" applyAlignment="1" applyProtection="1">
      <alignment horizontal="center" vertical="center"/>
      <protection locked="0"/>
    </xf>
    <xf numFmtId="0" fontId="31" fillId="9" borderId="47" xfId="0" applyFont="1" applyFill="1" applyBorder="1" applyAlignment="1" applyProtection="1">
      <alignment horizontal="center" vertical="center" wrapText="1"/>
      <protection locked="0"/>
    </xf>
    <xf numFmtId="9" fontId="31" fillId="9" borderId="56" xfId="2" applyFont="1" applyFill="1" applyBorder="1" applyAlignment="1" applyProtection="1">
      <alignment horizontal="center" vertical="center" wrapText="1"/>
      <protection locked="0"/>
    </xf>
    <xf numFmtId="0" fontId="31" fillId="9" borderId="51" xfId="0" applyFont="1" applyFill="1" applyBorder="1" applyAlignment="1" applyProtection="1">
      <alignment horizontal="center" vertical="center" wrapText="1"/>
      <protection locked="0"/>
    </xf>
    <xf numFmtId="0" fontId="6" fillId="9" borderId="54" xfId="0" applyFont="1" applyFill="1" applyBorder="1" applyAlignment="1" applyProtection="1">
      <alignment horizontal="center" vertical="center" wrapText="1"/>
      <protection locked="0"/>
    </xf>
    <xf numFmtId="0" fontId="6" fillId="11" borderId="47" xfId="0" applyFont="1" applyFill="1" applyBorder="1" applyAlignment="1" applyProtection="1">
      <alignment horizontal="center" vertical="center" wrapText="1"/>
      <protection locked="0"/>
    </xf>
    <xf numFmtId="0" fontId="6" fillId="13" borderId="47" xfId="0" applyFont="1" applyFill="1" applyBorder="1" applyAlignment="1" applyProtection="1">
      <alignment horizontal="left" vertical="center" wrapText="1"/>
      <protection locked="0"/>
    </xf>
    <xf numFmtId="0" fontId="6" fillId="13" borderId="54" xfId="0" applyFont="1" applyFill="1" applyBorder="1" applyAlignment="1" applyProtection="1">
      <alignment horizontal="left" vertical="center" wrapText="1"/>
      <protection locked="0"/>
    </xf>
    <xf numFmtId="0" fontId="6" fillId="13" borderId="51" xfId="0" applyFont="1" applyFill="1" applyBorder="1" applyAlignment="1" applyProtection="1">
      <alignment horizontal="left" vertical="center" wrapText="1"/>
      <protection locked="0"/>
    </xf>
    <xf numFmtId="0" fontId="14" fillId="14" borderId="0" xfId="0" applyFont="1" applyFill="1" applyAlignment="1"/>
    <xf numFmtId="0" fontId="33" fillId="0" borderId="58" xfId="3" applyFont="1" applyFill="1" applyBorder="1" applyAlignment="1">
      <alignment wrapText="1"/>
    </xf>
    <xf numFmtId="0" fontId="33" fillId="0" borderId="58" xfId="3" applyFont="1" applyFill="1" applyBorder="1" applyAlignment="1">
      <alignment horizontal="right" wrapText="1"/>
    </xf>
    <xf numFmtId="0" fontId="33" fillId="15" borderId="57" xfId="3" applyFont="1" applyFill="1" applyBorder="1" applyAlignment="1">
      <alignment horizontal="center"/>
    </xf>
    <xf numFmtId="0" fontId="34" fillId="16" borderId="59" xfId="0" applyFont="1" applyFill="1" applyBorder="1" applyAlignment="1">
      <alignment horizontal="left" vertical="center" wrapText="1"/>
    </xf>
    <xf numFmtId="0" fontId="34" fillId="16" borderId="60" xfId="0" applyFont="1" applyFill="1" applyBorder="1" applyAlignment="1">
      <alignment horizontal="left" vertical="center" wrapText="1"/>
    </xf>
    <xf numFmtId="0" fontId="34" fillId="16" borderId="61" xfId="0" applyFont="1" applyFill="1" applyBorder="1" applyAlignment="1">
      <alignment horizontal="left" vertical="center" wrapText="1"/>
    </xf>
    <xf numFmtId="0" fontId="34" fillId="17" borderId="62" xfId="0" applyFont="1" applyFill="1" applyBorder="1" applyAlignment="1">
      <alignment horizontal="left" vertical="center" wrapText="1"/>
    </xf>
    <xf numFmtId="0" fontId="34" fillId="17" borderId="60" xfId="0" applyFont="1" applyFill="1" applyBorder="1" applyAlignment="1">
      <alignment horizontal="left" vertical="center" wrapText="1"/>
    </xf>
    <xf numFmtId="0" fontId="34" fillId="17" borderId="63" xfId="0" applyFont="1" applyFill="1" applyBorder="1" applyAlignment="1">
      <alignment horizontal="left" vertical="center" wrapText="1"/>
    </xf>
    <xf numFmtId="0" fontId="34" fillId="18" borderId="64" xfId="0" applyFont="1" applyFill="1" applyBorder="1" applyAlignment="1">
      <alignment horizontal="left" vertical="center" wrapText="1"/>
    </xf>
    <xf numFmtId="0" fontId="34" fillId="18" borderId="60" xfId="0" applyFont="1" applyFill="1" applyBorder="1" applyAlignment="1">
      <alignment horizontal="left" vertical="center" wrapText="1"/>
    </xf>
    <xf numFmtId="0" fontId="34" fillId="18" borderId="61" xfId="0" applyFont="1" applyFill="1" applyBorder="1" applyAlignment="1">
      <alignment horizontal="left" vertical="center" wrapText="1"/>
    </xf>
    <xf numFmtId="0" fontId="24" fillId="19" borderId="62" xfId="0" applyFont="1" applyFill="1" applyBorder="1" applyAlignment="1">
      <alignment horizontal="left" vertical="center" wrapText="1"/>
    </xf>
    <xf numFmtId="0" fontId="34" fillId="19" borderId="60" xfId="0" applyFont="1" applyFill="1" applyBorder="1" applyAlignment="1">
      <alignment horizontal="left" vertical="center" wrapText="1"/>
    </xf>
    <xf numFmtId="0" fontId="34" fillId="19" borderId="63" xfId="0" applyFont="1" applyFill="1" applyBorder="1" applyAlignment="1">
      <alignment horizontal="left" vertical="center" wrapText="1"/>
    </xf>
    <xf numFmtId="0" fontId="34" fillId="20" borderId="64" xfId="0" applyFont="1" applyFill="1" applyBorder="1" applyAlignment="1">
      <alignment horizontal="left" vertical="center" wrapText="1"/>
    </xf>
    <xf numFmtId="0" fontId="34" fillId="20" borderId="61" xfId="0" applyFont="1" applyFill="1" applyBorder="1" applyAlignment="1">
      <alignment horizontal="left" vertical="center" wrapText="1"/>
    </xf>
    <xf numFmtId="0" fontId="34" fillId="9" borderId="62" xfId="0" applyFont="1" applyFill="1" applyBorder="1" applyAlignment="1">
      <alignment horizontal="left" vertical="center" wrapText="1"/>
    </xf>
    <xf numFmtId="0" fontId="34" fillId="9" borderId="65" xfId="0" applyFont="1" applyFill="1" applyBorder="1" applyAlignment="1">
      <alignment horizontal="left" vertical="center" wrapText="1"/>
    </xf>
    <xf numFmtId="0" fontId="34" fillId="18" borderId="63" xfId="0" applyFont="1" applyFill="1" applyBorder="1" applyAlignment="1">
      <alignment horizontal="left" vertical="center" wrapText="1"/>
    </xf>
    <xf numFmtId="0" fontId="34" fillId="9" borderId="60" xfId="0" applyFont="1" applyFill="1" applyBorder="1" applyAlignment="1">
      <alignment horizontal="left" vertical="center" wrapText="1"/>
    </xf>
    <xf numFmtId="0" fontId="34" fillId="19" borderId="62" xfId="0" applyFont="1" applyFill="1" applyBorder="1" applyAlignment="1">
      <alignment horizontal="left" vertical="center" wrapText="1"/>
    </xf>
    <xf numFmtId="0" fontId="33" fillId="15" borderId="57" xfId="3" applyFont="1" applyFill="1" applyBorder="1" applyAlignment="1">
      <alignment horizontal="center" wrapText="1"/>
    </xf>
    <xf numFmtId="0" fontId="19" fillId="18" borderId="60" xfId="0" applyFont="1" applyFill="1" applyBorder="1" applyAlignment="1">
      <alignment horizontal="left" vertical="center" wrapText="1"/>
    </xf>
    <xf numFmtId="0" fontId="19" fillId="19" borderId="60" xfId="0" applyFont="1" applyFill="1" applyBorder="1" applyAlignment="1">
      <alignment horizontal="left" vertical="center" wrapText="1"/>
    </xf>
    <xf numFmtId="0" fontId="24" fillId="19" borderId="63" xfId="0" applyFont="1" applyFill="1" applyBorder="1" applyAlignment="1">
      <alignment horizontal="left" vertical="center" wrapText="1"/>
    </xf>
    <xf numFmtId="0" fontId="0" fillId="0" borderId="60" xfId="0" applyFont="1" applyBorder="1" applyAlignment="1"/>
    <xf numFmtId="0" fontId="19" fillId="12" borderId="48" xfId="0" applyFont="1" applyFill="1" applyBorder="1" applyAlignment="1" applyProtection="1">
      <alignment horizontal="center" vertical="center" wrapText="1"/>
      <protection locked="0"/>
    </xf>
    <xf numFmtId="0" fontId="19" fillId="12" borderId="55" xfId="0" applyFont="1" applyFill="1" applyBorder="1" applyAlignment="1" applyProtection="1">
      <alignment horizontal="center" vertical="center" wrapText="1"/>
      <protection locked="0"/>
    </xf>
    <xf numFmtId="0" fontId="19" fillId="12" borderId="52" xfId="0" applyFont="1" applyFill="1" applyBorder="1" applyAlignment="1" applyProtection="1">
      <alignment horizontal="center" vertical="center" wrapText="1"/>
      <protection locked="0"/>
    </xf>
    <xf numFmtId="0" fontId="16" fillId="0" borderId="4" xfId="0" applyFont="1" applyBorder="1" applyAlignment="1">
      <alignment horizontal="center" vertical="center"/>
    </xf>
    <xf numFmtId="0" fontId="16" fillId="3" borderId="4" xfId="0" applyFont="1" applyFill="1" applyBorder="1" applyAlignment="1">
      <alignment horizontal="center" vertical="center"/>
    </xf>
    <xf numFmtId="0" fontId="12" fillId="4" borderId="19"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2" fillId="4" borderId="34"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9" fillId="8" borderId="15" xfId="0" applyFont="1" applyFill="1" applyBorder="1" applyAlignment="1">
      <alignment horizontal="center" vertical="center" wrapText="1"/>
    </xf>
    <xf numFmtId="0" fontId="9" fillId="8" borderId="16" xfId="0" applyFont="1" applyFill="1" applyBorder="1" applyAlignment="1">
      <alignment horizontal="center" vertical="center" wrapText="1"/>
    </xf>
    <xf numFmtId="0" fontId="16" fillId="8" borderId="17" xfId="0" applyFont="1" applyFill="1" applyBorder="1" applyAlignment="1" applyProtection="1">
      <alignment horizontal="center" vertical="center" wrapText="1"/>
      <protection locked="0"/>
    </xf>
    <xf numFmtId="0" fontId="16" fillId="8" borderId="5" xfId="0" applyFont="1" applyFill="1" applyBorder="1" applyAlignment="1" applyProtection="1">
      <alignment horizontal="center" vertical="center" wrapText="1"/>
      <protection locked="0"/>
    </xf>
    <xf numFmtId="0" fontId="16" fillId="8" borderId="18" xfId="0" applyFont="1" applyFill="1" applyBorder="1" applyAlignment="1" applyProtection="1">
      <alignment horizontal="center" vertical="center" wrapText="1"/>
      <protection locked="0"/>
    </xf>
    <xf numFmtId="0" fontId="9" fillId="8" borderId="35"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8" fillId="0" borderId="19"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16"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2" fillId="0" borderId="1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18" fillId="4" borderId="33" xfId="0" applyFont="1" applyFill="1" applyBorder="1" applyAlignment="1">
      <alignment horizontal="center" vertical="center" wrapText="1"/>
    </xf>
    <xf numFmtId="0" fontId="18" fillId="4" borderId="28"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34" fillId="0" borderId="41" xfId="0" applyFont="1" applyFill="1" applyBorder="1" applyAlignment="1">
      <alignment horizontal="left" vertical="center" wrapText="1"/>
    </xf>
    <xf numFmtId="0" fontId="34" fillId="0" borderId="45"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42"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46" xfId="0" applyFont="1" applyFill="1" applyBorder="1" applyAlignment="1">
      <alignment horizontal="left" vertical="center" wrapText="1"/>
    </xf>
    <xf numFmtId="0" fontId="18" fillId="2" borderId="3" xfId="0" applyFont="1" applyFill="1" applyBorder="1" applyAlignment="1">
      <alignment horizontal="center" vertical="center" wrapText="1"/>
    </xf>
    <xf numFmtId="0" fontId="18" fillId="2" borderId="30"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39"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2" fillId="2" borderId="67" xfId="0" applyFont="1" applyFill="1" applyBorder="1" applyAlignment="1">
      <alignment horizontal="center" vertical="center"/>
    </xf>
    <xf numFmtId="0" fontId="12" fillId="2" borderId="70" xfId="0" applyFont="1" applyFill="1" applyBorder="1" applyAlignment="1">
      <alignment horizontal="center" vertical="center" wrapText="1"/>
    </xf>
    <xf numFmtId="0" fontId="18" fillId="2" borderId="67" xfId="0" applyFont="1" applyFill="1" applyBorder="1" applyAlignment="1">
      <alignment horizontal="center" vertical="center" wrapText="1"/>
    </xf>
    <xf numFmtId="0" fontId="18" fillId="2" borderId="68" xfId="0" applyFont="1" applyFill="1" applyBorder="1" applyAlignment="1">
      <alignment horizontal="center" vertical="center" wrapText="1"/>
    </xf>
    <xf numFmtId="0" fontId="18" fillId="2" borderId="70"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19" fillId="12" borderId="2"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7" borderId="4" xfId="0" applyFont="1" applyFill="1" applyBorder="1" applyAlignment="1" applyProtection="1">
      <alignment horizontal="center" vertical="center" wrapText="1"/>
      <protection locked="0"/>
    </xf>
    <xf numFmtId="0" fontId="20" fillId="0" borderId="4" xfId="1" applyFont="1" applyBorder="1" applyAlignment="1">
      <alignment vertical="center" wrapText="1"/>
    </xf>
    <xf numFmtId="14" fontId="6" fillId="0" borderId="4" xfId="0" applyNumberFormat="1" applyFont="1" applyBorder="1" applyAlignment="1" applyProtection="1">
      <alignment horizontal="center" vertical="center"/>
      <protection locked="0"/>
    </xf>
    <xf numFmtId="9" fontId="19" fillId="7" borderId="4" xfId="2" applyFont="1" applyFill="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7" borderId="3" xfId="0" applyFont="1" applyFill="1" applyBorder="1" applyAlignment="1" applyProtection="1">
      <alignment horizontal="center" vertical="center" wrapText="1"/>
      <protection locked="0"/>
    </xf>
    <xf numFmtId="0" fontId="20" fillId="0" borderId="3" xfId="1" applyFont="1" applyBorder="1" applyAlignment="1">
      <alignment vertical="center" wrapText="1"/>
    </xf>
    <xf numFmtId="14" fontId="6" fillId="0" borderId="3" xfId="0" applyNumberFormat="1" applyFont="1" applyBorder="1" applyAlignment="1" applyProtection="1">
      <alignment horizontal="center" vertical="center"/>
      <protection locked="0"/>
    </xf>
    <xf numFmtId="14" fontId="6" fillId="21" borderId="3" xfId="0" applyNumberFormat="1" applyFont="1" applyFill="1" applyBorder="1" applyAlignment="1" applyProtection="1">
      <alignment horizontal="center" vertical="center"/>
      <protection locked="0"/>
    </xf>
    <xf numFmtId="9" fontId="19" fillId="7" borderId="3" xfId="2"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19" fillId="0" borderId="10"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7" borderId="11" xfId="0" applyFont="1" applyFill="1" applyBorder="1" applyAlignment="1" applyProtection="1">
      <alignment horizontal="center" vertical="center" wrapText="1"/>
      <protection locked="0"/>
    </xf>
    <xf numFmtId="0" fontId="20" fillId="0" borderId="11" xfId="1" applyFont="1" applyBorder="1" applyAlignment="1">
      <alignment vertical="center" wrapText="1"/>
    </xf>
    <xf numFmtId="14" fontId="6" fillId="0" borderId="11" xfId="0" applyNumberFormat="1" applyFont="1" applyBorder="1" applyAlignment="1" applyProtection="1">
      <alignment horizontal="center" vertical="center"/>
      <protection locked="0"/>
    </xf>
    <xf numFmtId="9" fontId="19" fillId="7" borderId="11" xfId="2" applyFont="1" applyFill="1" applyBorder="1" applyAlignment="1" applyProtection="1">
      <alignment horizontal="center" vertical="center" wrapText="1"/>
      <protection locked="0"/>
    </xf>
    <xf numFmtId="0" fontId="6" fillId="5" borderId="12" xfId="0" applyFont="1" applyFill="1" applyBorder="1" applyAlignment="1" applyProtection="1">
      <alignment horizontal="left" vertical="center" wrapText="1"/>
      <protection locked="0"/>
    </xf>
    <xf numFmtId="0" fontId="19" fillId="12" borderId="66" xfId="0" applyFont="1" applyFill="1" applyBorder="1" applyAlignment="1" applyProtection="1">
      <alignment horizontal="center" vertical="center" wrapText="1"/>
      <protection locked="0"/>
    </xf>
    <xf numFmtId="0" fontId="19" fillId="12" borderId="20" xfId="0" applyFont="1" applyFill="1" applyBorder="1" applyAlignment="1" applyProtection="1">
      <alignment horizontal="center" vertical="center" wrapText="1"/>
      <protection locked="0"/>
    </xf>
    <xf numFmtId="0" fontId="31" fillId="9" borderId="37"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left" vertical="center" wrapText="1"/>
      <protection locked="0"/>
    </xf>
    <xf numFmtId="0" fontId="19" fillId="0" borderId="8" xfId="0" applyFont="1" applyBorder="1" applyAlignment="1" applyProtection="1">
      <alignment horizontal="center" vertical="center" wrapText="1"/>
      <protection locked="0"/>
    </xf>
    <xf numFmtId="0" fontId="6" fillId="5" borderId="9"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center" vertical="center" wrapText="1"/>
      <protection locked="0"/>
    </xf>
    <xf numFmtId="0" fontId="7" fillId="0" borderId="2" xfId="0" applyFont="1" applyBorder="1" applyAlignment="1">
      <alignment horizontal="left" vertical="center" wrapText="1"/>
    </xf>
  </cellXfs>
  <cellStyles count="4">
    <cellStyle name="Normal" xfId="0" builtinId="0"/>
    <cellStyle name="Normal_Formatos O.A.P" xfId="1"/>
    <cellStyle name="Normal_LISTAS" xfId="3"/>
    <cellStyle name="Porcentaje" xfId="2" builtinId="5"/>
  </cellStyles>
  <dxfs count="8">
    <dxf>
      <font>
        <color rgb="FF9C0006"/>
      </font>
      <fill>
        <patternFill>
          <bgColor rgb="FFFFC7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7" dataDxfId="6">
  <tableColumns count="1">
    <tableColumn id="1" name="1.Gestión Estratégica del Talento humano" dataDxfId="5"/>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 dataDxfId="3" tableBorderDxfId="2">
  <autoFilter ref="K2:K21"/>
  <tableColumns count="1">
    <tableColumn id="1" name="Meta proyecto de inversión" dataDxfId="1"/>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F126" zoomScaleNormal="100" workbookViewId="0">
      <selection activeCell="I139" sqref="I139"/>
    </sheetView>
  </sheetViews>
  <sheetFormatPr baseColWidth="10"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51"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72" t="s">
        <v>20</v>
      </c>
      <c r="I2" s="23" t="s">
        <v>21</v>
      </c>
      <c r="K2" s="23" t="s">
        <v>126</v>
      </c>
      <c r="R2" s="23" t="s">
        <v>177</v>
      </c>
      <c r="S2" s="23" t="s">
        <v>178</v>
      </c>
      <c r="V2" s="51"/>
      <c r="W2" s="51"/>
      <c r="X2" s="51"/>
      <c r="Y2" s="51"/>
    </row>
    <row r="3" spans="1:25" ht="24" x14ac:dyDescent="0.2">
      <c r="B3" s="71" t="s">
        <v>151</v>
      </c>
      <c r="H3" s="72" t="s">
        <v>180</v>
      </c>
      <c r="I3" s="23" t="s">
        <v>181</v>
      </c>
      <c r="K3" s="52" t="s">
        <v>145</v>
      </c>
      <c r="R3" s="51" t="s">
        <v>54</v>
      </c>
      <c r="S3" s="23" t="s">
        <v>159</v>
      </c>
    </row>
    <row r="4" spans="1:25" x14ac:dyDescent="0.2">
      <c r="B4" s="71" t="s">
        <v>22</v>
      </c>
      <c r="H4" s="72" t="s">
        <v>120</v>
      </c>
      <c r="I4" s="23" t="s">
        <v>75</v>
      </c>
      <c r="K4" s="23" t="s">
        <v>188</v>
      </c>
      <c r="R4" s="51" t="s">
        <v>152</v>
      </c>
      <c r="S4" s="23" t="s">
        <v>160</v>
      </c>
    </row>
    <row r="5" spans="1:25" ht="24" x14ac:dyDescent="0.2">
      <c r="B5" s="71" t="s">
        <v>4</v>
      </c>
      <c r="H5" s="72" t="s">
        <v>76</v>
      </c>
      <c r="I5" s="23" t="s">
        <v>77</v>
      </c>
      <c r="K5" s="23" t="s">
        <v>189</v>
      </c>
      <c r="R5" s="51" t="s">
        <v>153</v>
      </c>
      <c r="S5" s="23" t="s">
        <v>161</v>
      </c>
    </row>
    <row r="6" spans="1:25" x14ac:dyDescent="0.2">
      <c r="B6" s="71" t="s">
        <v>1</v>
      </c>
      <c r="H6" s="72" t="s">
        <v>78</v>
      </c>
      <c r="I6" s="23" t="s">
        <v>79</v>
      </c>
      <c r="K6" s="23" t="s">
        <v>190</v>
      </c>
      <c r="R6" s="51" t="s">
        <v>154</v>
      </c>
      <c r="S6" s="23" t="s">
        <v>162</v>
      </c>
    </row>
    <row r="7" spans="1:25" x14ac:dyDescent="0.2">
      <c r="B7" s="71" t="s">
        <v>8</v>
      </c>
      <c r="H7" s="72" t="s">
        <v>80</v>
      </c>
      <c r="I7" s="23" t="s">
        <v>81</v>
      </c>
      <c r="K7" s="23" t="s">
        <v>184</v>
      </c>
      <c r="R7" s="51" t="s">
        <v>155</v>
      </c>
      <c r="S7" s="23" t="s">
        <v>163</v>
      </c>
    </row>
    <row r="8" spans="1:25" x14ac:dyDescent="0.2">
      <c r="B8" s="71" t="s">
        <v>5</v>
      </c>
      <c r="H8" s="72" t="s">
        <v>82</v>
      </c>
      <c r="I8" s="23" t="s">
        <v>83</v>
      </c>
      <c r="K8" s="23" t="s">
        <v>185</v>
      </c>
      <c r="R8" s="51" t="s">
        <v>156</v>
      </c>
      <c r="S8" s="23" t="s">
        <v>164</v>
      </c>
    </row>
    <row r="9" spans="1:25" ht="24" x14ac:dyDescent="0.2">
      <c r="B9" s="71" t="s">
        <v>23</v>
      </c>
      <c r="H9" s="72" t="s">
        <v>84</v>
      </c>
      <c r="I9" s="23" t="s">
        <v>536</v>
      </c>
      <c r="K9" s="23" t="s">
        <v>186</v>
      </c>
      <c r="R9" s="51" t="s">
        <v>157</v>
      </c>
      <c r="S9" s="23" t="s">
        <v>165</v>
      </c>
    </row>
    <row r="10" spans="1:25" x14ac:dyDescent="0.2">
      <c r="K10" s="23" t="s">
        <v>191</v>
      </c>
      <c r="R10" s="51" t="s">
        <v>158</v>
      </c>
      <c r="S10" s="23" t="s">
        <v>166</v>
      </c>
    </row>
    <row r="11" spans="1:25" x14ac:dyDescent="0.2">
      <c r="K11" s="23" t="s">
        <v>187</v>
      </c>
      <c r="S11" s="23" t="s">
        <v>167</v>
      </c>
    </row>
    <row r="12" spans="1:25" x14ac:dyDescent="0.2">
      <c r="B12" s="72" t="s">
        <v>24</v>
      </c>
      <c r="F12" s="23" t="s">
        <v>127</v>
      </c>
      <c r="K12" s="23" t="s">
        <v>192</v>
      </c>
      <c r="S12" s="23" t="s">
        <v>168</v>
      </c>
    </row>
    <row r="13" spans="1:25" x14ac:dyDescent="0.2">
      <c r="B13" s="72" t="s">
        <v>45</v>
      </c>
      <c r="F13" s="23" t="s">
        <v>150</v>
      </c>
      <c r="K13" s="23" t="s">
        <v>193</v>
      </c>
      <c r="S13" s="23" t="s">
        <v>169</v>
      </c>
    </row>
    <row r="14" spans="1:25" x14ac:dyDescent="0.2">
      <c r="A14" s="23" t="s">
        <v>5</v>
      </c>
      <c r="B14" s="72" t="s">
        <v>7</v>
      </c>
      <c r="F14" s="54" t="s">
        <v>206</v>
      </c>
      <c r="K14" s="23" t="s">
        <v>194</v>
      </c>
      <c r="S14" s="23" t="s">
        <v>170</v>
      </c>
    </row>
    <row r="15" spans="1:25" x14ac:dyDescent="0.2">
      <c r="A15" s="23" t="s">
        <v>5</v>
      </c>
      <c r="B15" s="72" t="s">
        <v>9</v>
      </c>
      <c r="F15" s="54" t="s">
        <v>207</v>
      </c>
      <c r="K15" s="23" t="s">
        <v>195</v>
      </c>
      <c r="S15" s="23" t="s">
        <v>56</v>
      </c>
    </row>
    <row r="16" spans="1:25" x14ac:dyDescent="0.2">
      <c r="A16" s="23" t="s">
        <v>4</v>
      </c>
      <c r="B16" s="72" t="s">
        <v>25</v>
      </c>
      <c r="F16" s="54" t="s">
        <v>208</v>
      </c>
      <c r="K16" s="23" t="s">
        <v>196</v>
      </c>
      <c r="S16" s="23" t="s">
        <v>171</v>
      </c>
    </row>
    <row r="17" spans="1:19" x14ac:dyDescent="0.2">
      <c r="A17" s="23" t="s">
        <v>8</v>
      </c>
      <c r="B17" s="72" t="s">
        <v>26</v>
      </c>
      <c r="F17" s="54" t="s">
        <v>209</v>
      </c>
      <c r="K17" s="23" t="s">
        <v>197</v>
      </c>
      <c r="S17" s="23" t="s">
        <v>172</v>
      </c>
    </row>
    <row r="18" spans="1:19" x14ac:dyDescent="0.2">
      <c r="A18" s="23" t="s">
        <v>22</v>
      </c>
      <c r="B18" s="72" t="s">
        <v>27</v>
      </c>
      <c r="F18" s="54" t="s">
        <v>204</v>
      </c>
      <c r="K18" s="23" t="s">
        <v>198</v>
      </c>
      <c r="S18" s="23" t="s">
        <v>173</v>
      </c>
    </row>
    <row r="19" spans="1:19" x14ac:dyDescent="0.2">
      <c r="A19" s="23" t="s">
        <v>4</v>
      </c>
      <c r="B19" s="72" t="s">
        <v>28</v>
      </c>
      <c r="F19" s="54" t="s">
        <v>210</v>
      </c>
      <c r="K19" s="23" t="s">
        <v>199</v>
      </c>
      <c r="S19" s="23" t="s">
        <v>174</v>
      </c>
    </row>
    <row r="20" spans="1:19" x14ac:dyDescent="0.2">
      <c r="A20" s="23" t="s">
        <v>1</v>
      </c>
      <c r="B20" s="72" t="s">
        <v>29</v>
      </c>
      <c r="F20" s="54" t="s">
        <v>211</v>
      </c>
      <c r="K20" s="23" t="s">
        <v>200</v>
      </c>
      <c r="S20" s="23" t="s">
        <v>175</v>
      </c>
    </row>
    <row r="21" spans="1:19" x14ac:dyDescent="0.2">
      <c r="A21" s="23" t="s">
        <v>8</v>
      </c>
      <c r="B21" s="72" t="s">
        <v>30</v>
      </c>
      <c r="F21" s="54" t="s">
        <v>212</v>
      </c>
      <c r="K21" s="23" t="s">
        <v>201</v>
      </c>
      <c r="S21" s="23" t="s">
        <v>176</v>
      </c>
    </row>
    <row r="22" spans="1:19" x14ac:dyDescent="0.2">
      <c r="A22" s="23" t="s">
        <v>8</v>
      </c>
      <c r="B22" s="72" t="s">
        <v>31</v>
      </c>
      <c r="F22" s="54" t="s">
        <v>213</v>
      </c>
      <c r="K22" s="23" t="s">
        <v>202</v>
      </c>
    </row>
    <row r="23" spans="1:19" x14ac:dyDescent="0.2">
      <c r="A23" s="23" t="s">
        <v>8</v>
      </c>
      <c r="B23" s="72" t="s">
        <v>32</v>
      </c>
      <c r="F23" s="54" t="s">
        <v>214</v>
      </c>
    </row>
    <row r="24" spans="1:19" x14ac:dyDescent="0.2">
      <c r="A24" s="23" t="s">
        <v>23</v>
      </c>
      <c r="B24" s="72" t="s">
        <v>33</v>
      </c>
      <c r="F24" s="54" t="s">
        <v>215</v>
      </c>
    </row>
    <row r="25" spans="1:19" x14ac:dyDescent="0.2">
      <c r="A25" s="23" t="s">
        <v>8</v>
      </c>
      <c r="B25" s="72" t="s">
        <v>34</v>
      </c>
      <c r="F25" s="54" t="s">
        <v>128</v>
      </c>
    </row>
    <row r="26" spans="1:19" x14ac:dyDescent="0.2">
      <c r="A26" s="23" t="s">
        <v>8</v>
      </c>
      <c r="B26" s="72" t="s">
        <v>35</v>
      </c>
      <c r="F26" s="54" t="s">
        <v>129</v>
      </c>
    </row>
    <row r="27" spans="1:19" x14ac:dyDescent="0.2">
      <c r="A27" s="23" t="s">
        <v>23</v>
      </c>
      <c r="B27" s="72" t="s">
        <v>36</v>
      </c>
      <c r="F27" s="54" t="s">
        <v>130</v>
      </c>
    </row>
    <row r="28" spans="1:19" x14ac:dyDescent="0.2">
      <c r="A28" s="23" t="s">
        <v>8</v>
      </c>
      <c r="B28" s="72" t="s">
        <v>37</v>
      </c>
      <c r="F28" s="54" t="s">
        <v>131</v>
      </c>
    </row>
    <row r="29" spans="1:19" x14ac:dyDescent="0.2">
      <c r="B29" s="72" t="s">
        <v>38</v>
      </c>
      <c r="F29" s="54" t="s">
        <v>132</v>
      </c>
    </row>
    <row r="30" spans="1:19" x14ac:dyDescent="0.2">
      <c r="B30" s="72"/>
      <c r="F30" s="54" t="s">
        <v>133</v>
      </c>
    </row>
    <row r="31" spans="1:19" x14ac:dyDescent="0.2">
      <c r="F31" s="54" t="s">
        <v>205</v>
      </c>
    </row>
    <row r="32" spans="1:19" x14ac:dyDescent="0.2">
      <c r="F32" s="54" t="s">
        <v>134</v>
      </c>
    </row>
    <row r="33" spans="2:6" x14ac:dyDescent="0.2">
      <c r="F33" s="54" t="s">
        <v>135</v>
      </c>
    </row>
    <row r="34" spans="2:6" x14ac:dyDescent="0.2">
      <c r="F34" s="54" t="s">
        <v>136</v>
      </c>
    </row>
    <row r="35" spans="2:6" x14ac:dyDescent="0.2">
      <c r="F35" s="54" t="s">
        <v>137</v>
      </c>
    </row>
    <row r="36" spans="2:6" x14ac:dyDescent="0.2">
      <c r="B36" s="23" t="s">
        <v>16</v>
      </c>
      <c r="F36" s="54" t="s">
        <v>138</v>
      </c>
    </row>
    <row r="37" spans="2:6" x14ac:dyDescent="0.2">
      <c r="B37" s="23" t="s">
        <v>51</v>
      </c>
      <c r="F37" s="54" t="s">
        <v>139</v>
      </c>
    </row>
    <row r="38" spans="2:6" x14ac:dyDescent="0.2">
      <c r="B38" s="23" t="s">
        <v>17</v>
      </c>
      <c r="F38" s="54" t="s">
        <v>140</v>
      </c>
    </row>
    <row r="39" spans="2:6" x14ac:dyDescent="0.2">
      <c r="B39" s="23" t="s">
        <v>46</v>
      </c>
      <c r="F39" s="54" t="s">
        <v>141</v>
      </c>
    </row>
    <row r="40" spans="2:6" x14ac:dyDescent="0.2">
      <c r="B40" s="23" t="s">
        <v>47</v>
      </c>
      <c r="F40" s="54" t="s">
        <v>147</v>
      </c>
    </row>
    <row r="41" spans="2:6" x14ac:dyDescent="0.2">
      <c r="B41" s="23" t="s">
        <v>48</v>
      </c>
      <c r="F41" s="54" t="s">
        <v>142</v>
      </c>
    </row>
    <row r="42" spans="2:6" x14ac:dyDescent="0.2">
      <c r="B42" s="23" t="s">
        <v>49</v>
      </c>
      <c r="F42" s="54" t="s">
        <v>143</v>
      </c>
    </row>
    <row r="43" spans="2:6" x14ac:dyDescent="0.2">
      <c r="B43" s="23" t="s">
        <v>50</v>
      </c>
      <c r="F43" s="54"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4" t="s">
        <v>148</v>
      </c>
    </row>
    <row r="48" spans="2:6" x14ac:dyDescent="0.2">
      <c r="B48" s="27" t="s">
        <v>75</v>
      </c>
      <c r="C48" s="27" t="s">
        <v>40</v>
      </c>
      <c r="D48" s="28" t="s">
        <v>391</v>
      </c>
      <c r="F48" s="54" t="s">
        <v>219</v>
      </c>
    </row>
    <row r="49" spans="2:6" x14ac:dyDescent="0.2">
      <c r="B49" s="27" t="s">
        <v>75</v>
      </c>
      <c r="C49" s="27" t="s">
        <v>40</v>
      </c>
      <c r="D49" s="28" t="s">
        <v>392</v>
      </c>
      <c r="F49" s="54" t="s">
        <v>220</v>
      </c>
    </row>
    <row r="50" spans="2:6" x14ac:dyDescent="0.2">
      <c r="B50" s="27" t="s">
        <v>75</v>
      </c>
      <c r="C50" s="27" t="s">
        <v>40</v>
      </c>
      <c r="D50" s="28" t="s">
        <v>85</v>
      </c>
      <c r="F50" s="54" t="s">
        <v>221</v>
      </c>
    </row>
    <row r="51" spans="2:6" x14ac:dyDescent="0.2">
      <c r="B51" s="27" t="s">
        <v>77</v>
      </c>
      <c r="C51" s="27" t="s">
        <v>41</v>
      </c>
      <c r="D51" s="27" t="s">
        <v>393</v>
      </c>
      <c r="F51" s="54" t="s">
        <v>149</v>
      </c>
    </row>
    <row r="52" spans="2:6" x14ac:dyDescent="0.2">
      <c r="B52" s="27" t="s">
        <v>77</v>
      </c>
      <c r="C52" s="27" t="s">
        <v>41</v>
      </c>
      <c r="D52" s="27" t="s">
        <v>86</v>
      </c>
      <c r="F52" s="54"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536</v>
      </c>
      <c r="C63" s="27" t="s">
        <v>62</v>
      </c>
      <c r="D63" s="27" t="s">
        <v>396</v>
      </c>
    </row>
    <row r="64" spans="2:6" x14ac:dyDescent="0.2">
      <c r="B64" s="27" t="s">
        <v>536</v>
      </c>
      <c r="C64" s="27" t="s">
        <v>62</v>
      </c>
      <c r="D64" s="27" t="s">
        <v>66</v>
      </c>
    </row>
    <row r="65" spans="2:4" x14ac:dyDescent="0.2">
      <c r="B65" s="27" t="s">
        <v>536</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51" t="s">
        <v>398</v>
      </c>
      <c r="L113" s="51" t="str">
        <f>LEFT(K113,200)</f>
        <v>Beneficiar a 1,750 personas en procesos integrales de formación en patrimonio cultural</v>
      </c>
      <c r="M113" s="23" t="s">
        <v>467</v>
      </c>
      <c r="N113" s="23" t="s">
        <v>486</v>
      </c>
      <c r="O113" s="137" t="s">
        <v>440</v>
      </c>
      <c r="P113" s="137" t="s">
        <v>413</v>
      </c>
      <c r="Q113" s="137"/>
      <c r="R113" s="137" t="s">
        <v>425</v>
      </c>
      <c r="S113" s="137"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51" t="s">
        <v>398</v>
      </c>
      <c r="L114" s="51" t="str">
        <f t="shared" ref="L114:L132" si="2">LEFT(K114,200)</f>
        <v>Beneficiar a 1,750 personas en procesos integrales de formación en patrimonio cultural</v>
      </c>
      <c r="M114" s="23" t="s">
        <v>467</v>
      </c>
      <c r="N114" s="23" t="s">
        <v>486</v>
      </c>
      <c r="O114" s="138" t="s">
        <v>441</v>
      </c>
      <c r="P114" s="138" t="s">
        <v>413</v>
      </c>
      <c r="Q114" s="138"/>
      <c r="R114" s="138" t="s">
        <v>413</v>
      </c>
      <c r="S114" s="138" t="s">
        <v>427</v>
      </c>
      <c r="U114" s="137"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51" t="s">
        <v>399</v>
      </c>
      <c r="L115" s="51" t="str">
        <f t="shared" si="2"/>
        <v>Beneficiar a 50 personas en el proceso de formación a formadores en patrimonio cultural</v>
      </c>
      <c r="M115" s="23" t="s">
        <v>468</v>
      </c>
      <c r="N115" s="23" t="s">
        <v>487</v>
      </c>
      <c r="O115" s="139" t="s">
        <v>442</v>
      </c>
      <c r="P115" s="139" t="s">
        <v>414</v>
      </c>
      <c r="Q115" s="139"/>
      <c r="R115" s="139" t="s">
        <v>414</v>
      </c>
      <c r="S115" s="139" t="s">
        <v>428</v>
      </c>
      <c r="U115" s="138"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51" t="s">
        <v>400</v>
      </c>
      <c r="L116" s="51" t="str">
        <f t="shared" si="2"/>
        <v>Realizar 160 intervenciones en Bienes de Interés Cultural de Bogotá</v>
      </c>
      <c r="M116" s="23" t="s">
        <v>469</v>
      </c>
      <c r="N116" s="23" t="s">
        <v>488</v>
      </c>
      <c r="O116" s="140" t="s">
        <v>443</v>
      </c>
      <c r="P116" s="140" t="s">
        <v>415</v>
      </c>
      <c r="Q116" s="140"/>
      <c r="R116" s="140" t="s">
        <v>415</v>
      </c>
      <c r="S116" s="140" t="s">
        <v>429</v>
      </c>
      <c r="U116" s="139"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51" t="s">
        <v>402</v>
      </c>
      <c r="L117" s="51" t="str">
        <f t="shared" si="2"/>
        <v>Realizar el 0,25 de un (1) proceso de identificación, valoración y documentación de Bienes de Interés Cultural y espacios públicos patrimoniales</v>
      </c>
      <c r="M117" s="23" t="s">
        <v>470</v>
      </c>
      <c r="N117" s="23" t="s">
        <v>489</v>
      </c>
      <c r="O117" s="141" t="s">
        <v>444</v>
      </c>
      <c r="P117" s="141" t="s">
        <v>415</v>
      </c>
      <c r="Q117" s="141"/>
      <c r="R117" s="141" t="s">
        <v>416</v>
      </c>
      <c r="S117" s="141" t="s">
        <v>430</v>
      </c>
      <c r="U117" s="140"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51" t="s">
        <v>249</v>
      </c>
      <c r="L118" s="51" t="str">
        <f t="shared" si="2"/>
        <v>Orientar y atender el 100% de las solicitudes de recuperación, protección y conservación del patrimonio cultural del Distrito Capita</v>
      </c>
      <c r="M118" s="23" t="s">
        <v>471</v>
      </c>
      <c r="N118" s="23" t="s">
        <v>490</v>
      </c>
      <c r="O118" s="142" t="s">
        <v>445</v>
      </c>
      <c r="P118" s="142" t="s">
        <v>416</v>
      </c>
      <c r="Q118" s="142"/>
      <c r="R118" s="153" t="s">
        <v>417</v>
      </c>
      <c r="S118" s="153" t="s">
        <v>431</v>
      </c>
      <c r="U118" s="141"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51" t="s">
        <v>401</v>
      </c>
      <c r="L119" s="51"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43" t="s">
        <v>446</v>
      </c>
      <c r="P119" s="143" t="s">
        <v>417</v>
      </c>
      <c r="Q119" s="143"/>
      <c r="R119" s="143" t="s">
        <v>418</v>
      </c>
      <c r="S119" s="143" t="s">
        <v>432</v>
      </c>
      <c r="U119" s="142"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51" t="s">
        <v>403</v>
      </c>
      <c r="L120" s="51" t="str">
        <f t="shared" si="2"/>
        <v>Otorgar 48 estímulos, apoyos concertados y alianzas estratégicas para dinamizar la estrategia sectorial dirigida a fomentar los procesos patrimoniales de la ciudad</v>
      </c>
      <c r="M120" s="23" t="s">
        <v>473</v>
      </c>
      <c r="N120" s="23" t="s">
        <v>492</v>
      </c>
      <c r="O120" s="157" t="s">
        <v>447</v>
      </c>
      <c r="P120" s="144" t="s">
        <v>418</v>
      </c>
      <c r="Q120" s="144"/>
      <c r="R120" s="147" t="s">
        <v>419</v>
      </c>
      <c r="S120" s="147" t="s">
        <v>433</v>
      </c>
      <c r="U120" s="143" t="s">
        <v>446</v>
      </c>
      <c r="V120" s="23" t="s">
        <v>459</v>
      </c>
    </row>
    <row r="121" spans="1:22" ht="51" customHeight="1" x14ac:dyDescent="0.2">
      <c r="D121" s="133"/>
      <c r="E121" s="133"/>
      <c r="H121" s="23" t="s">
        <v>89</v>
      </c>
      <c r="I121" s="23" t="str">
        <f t="shared" si="1"/>
        <v>3.3. Desarrollar procesos interrelacionales para la comprensión y valoración del patrimonio que incluya la diversidad poblacional, territorial y simbólica</v>
      </c>
      <c r="J121" s="23" t="s">
        <v>382</v>
      </c>
      <c r="K121" s="51" t="s">
        <v>404</v>
      </c>
      <c r="L121" s="51" t="str">
        <f t="shared" si="2"/>
        <v>Gestionar 0,6  de tres (3) declaratorias de patrimonio cultural inmaterial del orden distrital</v>
      </c>
      <c r="M121" s="23" t="s">
        <v>474</v>
      </c>
      <c r="N121" s="23" t="s">
        <v>493</v>
      </c>
      <c r="O121" s="144" t="s">
        <v>440</v>
      </c>
      <c r="P121" s="144" t="s">
        <v>417</v>
      </c>
      <c r="Q121" s="144"/>
      <c r="R121" s="147" t="s">
        <v>420</v>
      </c>
      <c r="S121" s="147" t="s">
        <v>434</v>
      </c>
      <c r="U121" s="157"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51" t="s">
        <v>405</v>
      </c>
      <c r="L122" s="51" t="str">
        <f t="shared" si="2"/>
        <v>Realizar 0,25 de un (1) proceso de diagnóstico, identificación y documentación de manifestaciones de patrimonio cultural</v>
      </c>
      <c r="M122" s="23" t="s">
        <v>475</v>
      </c>
      <c r="N122" s="23" t="s">
        <v>494</v>
      </c>
      <c r="O122" s="145" t="s">
        <v>448</v>
      </c>
      <c r="P122" s="145" t="s">
        <v>417</v>
      </c>
      <c r="Q122" s="145"/>
      <c r="R122" s="150" t="s">
        <v>421</v>
      </c>
      <c r="S122" s="150" t="s">
        <v>435</v>
      </c>
      <c r="U122" s="144"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51" t="s">
        <v>406</v>
      </c>
      <c r="L123" s="51" t="str">
        <f t="shared" si="2"/>
        <v>Generar el 0,25 de  activación de un (1) parque arqueológico de la Hacienda El Carmen (Usme) integrando borde urbano y rural de Bogotá</v>
      </c>
      <c r="M123" s="23" t="s">
        <v>476</v>
      </c>
      <c r="N123" s="23" t="s">
        <v>495</v>
      </c>
      <c r="O123" s="155" t="s">
        <v>449</v>
      </c>
      <c r="P123" s="146" t="s">
        <v>415</v>
      </c>
      <c r="Q123" s="146"/>
      <c r="R123" s="151" t="s">
        <v>422</v>
      </c>
      <c r="S123" s="151" t="s">
        <v>436</v>
      </c>
      <c r="U123" s="145"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51" t="s">
        <v>408</v>
      </c>
      <c r="L124" s="51" t="str">
        <f t="shared" si="2"/>
        <v>Gestionar el 0,25 de una (1) declaratoria de Sumapaz como Patrimonio de la Humanidad por la Unesco</v>
      </c>
      <c r="M124" s="23" t="s">
        <v>477</v>
      </c>
      <c r="N124" s="23" t="s">
        <v>496</v>
      </c>
      <c r="O124" s="147" t="s">
        <v>440</v>
      </c>
      <c r="P124" s="147" t="s">
        <v>419</v>
      </c>
      <c r="Q124" s="147"/>
      <c r="R124" s="154" t="s">
        <v>423</v>
      </c>
      <c r="S124" s="154" t="s">
        <v>437</v>
      </c>
      <c r="U124" s="155"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51" t="s">
        <v>407</v>
      </c>
      <c r="L125" s="51" t="str">
        <f t="shared" si="2"/>
        <v>Formular el 0,66 de cuatro (4) instrumentos de planeación territorial en entornos patrimoniales como determinante del ordenamiento territorial de Bogotá.</v>
      </c>
      <c r="M125" s="23" t="s">
        <v>478</v>
      </c>
      <c r="N125" s="23" t="s">
        <v>497</v>
      </c>
      <c r="O125" s="158" t="s">
        <v>444</v>
      </c>
      <c r="P125" s="147" t="s">
        <v>419</v>
      </c>
      <c r="Q125" s="147"/>
      <c r="R125" s="154" t="s">
        <v>424</v>
      </c>
      <c r="S125" s="154" t="s">
        <v>438</v>
      </c>
      <c r="U125" s="160"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51" t="s">
        <v>397</v>
      </c>
      <c r="L126" s="51" t="str">
        <f t="shared" si="2"/>
        <v>Gestionar 100% de la segunda etapa de implementación del Plan Especial de Manejo y Protección PEMP del Centro Histórico de Bogotá</v>
      </c>
      <c r="M126" s="23" t="s">
        <v>479</v>
      </c>
      <c r="N126" s="23" t="s">
        <v>498</v>
      </c>
      <c r="O126" s="159" t="s">
        <v>444</v>
      </c>
      <c r="P126" s="148" t="s">
        <v>419</v>
      </c>
      <c r="Q126" s="148"/>
      <c r="R126"/>
      <c r="U126" s="160"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51" t="s">
        <v>409</v>
      </c>
      <c r="L127" s="51" t="str">
        <f t="shared" si="2"/>
        <v>Activación de 1,7 de  siete (7)  entornos con presencia representativa de patrimonio cultural material e inmaterial a través de procesos de interacción social, artística y cultural</v>
      </c>
      <c r="M127" s="23" t="s">
        <v>480</v>
      </c>
      <c r="N127" s="23" t="s">
        <v>499</v>
      </c>
      <c r="O127" s="147" t="s">
        <v>441</v>
      </c>
      <c r="P127" s="147" t="s">
        <v>420</v>
      </c>
      <c r="Q127" s="147"/>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51" t="s">
        <v>410</v>
      </c>
      <c r="L128" s="51" t="str">
        <f t="shared" si="2"/>
        <v>Crear el 0,28 de un (1)  espacio que integre dimensiones patrimoniales y de memoria en la ciudad</v>
      </c>
      <c r="M128" s="23" t="s">
        <v>481</v>
      </c>
      <c r="N128" s="23" t="s">
        <v>500</v>
      </c>
      <c r="O128" s="149" t="s">
        <v>443</v>
      </c>
      <c r="P128" s="149" t="s">
        <v>421</v>
      </c>
      <c r="Q128" s="149"/>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51" t="s">
        <v>411</v>
      </c>
      <c r="L129" s="51" t="str">
        <f t="shared" si="2"/>
        <v>Realizar 12 talleres participativos con la comunidad y actores sociales</v>
      </c>
      <c r="M129" s="23" t="s">
        <v>482</v>
      </c>
      <c r="N129" s="23" t="s">
        <v>501</v>
      </c>
      <c r="O129" s="150" t="s">
        <v>441</v>
      </c>
      <c r="P129" s="150" t="s">
        <v>421</v>
      </c>
      <c r="Q129" s="150"/>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51" t="s">
        <v>537</v>
      </c>
      <c r="L130" s="51" t="str">
        <f t="shared" si="2"/>
        <v>Aumentar en 3 puntos el Índice de Desempeño Institucional, mediante la implementación del Modelo de Gestión y Desempeño</v>
      </c>
      <c r="M130" s="23" t="s">
        <v>483</v>
      </c>
      <c r="N130" s="23" t="s">
        <v>502</v>
      </c>
      <c r="O130" s="151" t="s">
        <v>450</v>
      </c>
      <c r="P130" s="151" t="s">
        <v>422</v>
      </c>
      <c r="Q130" s="151"/>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51" t="s">
        <v>250</v>
      </c>
      <c r="L131" s="51" t="str">
        <f t="shared" si="2"/>
        <v>Realizar el 100% de la administración, mantenimiento y adecuación de la infraestuctura institucional</v>
      </c>
      <c r="M131" s="23" t="s">
        <v>484</v>
      </c>
      <c r="N131" s="23" t="s">
        <v>503</v>
      </c>
      <c r="O131" s="152" t="s">
        <v>451</v>
      </c>
      <c r="P131" s="151" t="s">
        <v>423</v>
      </c>
      <c r="Q131" s="151"/>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51" t="s">
        <v>251</v>
      </c>
      <c r="L132" s="51" t="str">
        <f t="shared" si="2"/>
        <v>Implementar el 100% de las estrategias de fortalecimiento de la comunicación pública</v>
      </c>
      <c r="M132" s="23" t="s">
        <v>485</v>
      </c>
      <c r="N132" s="23" t="s">
        <v>504</v>
      </c>
      <c r="O132" s="152" t="s">
        <v>444</v>
      </c>
      <c r="P132" s="152" t="s">
        <v>424</v>
      </c>
      <c r="Q132" s="152"/>
      <c r="R132"/>
      <c r="U132"/>
    </row>
    <row r="133" spans="2:21" ht="12" customHeight="1" x14ac:dyDescent="0.2"/>
    <row r="136" spans="2:21" x14ac:dyDescent="0.2">
      <c r="C136" s="136" t="s">
        <v>252</v>
      </c>
      <c r="D136" s="136" t="s">
        <v>253</v>
      </c>
      <c r="E136" s="136" t="s">
        <v>254</v>
      </c>
      <c r="F136" s="136" t="s">
        <v>255</v>
      </c>
      <c r="G136" s="136" t="s">
        <v>256</v>
      </c>
      <c r="H136" s="136" t="s">
        <v>257</v>
      </c>
      <c r="I136" s="136" t="s">
        <v>258</v>
      </c>
      <c r="J136" s="136" t="s">
        <v>259</v>
      </c>
      <c r="K136" s="136" t="s">
        <v>260</v>
      </c>
      <c r="L136" s="156" t="s">
        <v>261</v>
      </c>
      <c r="M136" s="136"/>
    </row>
    <row r="137" spans="2:21" ht="65.25" customHeight="1" x14ac:dyDescent="0.2">
      <c r="C137" s="134" t="s">
        <v>262</v>
      </c>
      <c r="D137" s="135">
        <v>1</v>
      </c>
      <c r="E137" s="134" t="s">
        <v>263</v>
      </c>
      <c r="F137" s="134" t="s">
        <v>264</v>
      </c>
      <c r="G137" s="134" t="s">
        <v>265</v>
      </c>
      <c r="H137" s="134" t="s">
        <v>266</v>
      </c>
      <c r="I137" s="134" t="s">
        <v>267</v>
      </c>
      <c r="J137" s="134" t="s">
        <v>268</v>
      </c>
      <c r="K137" s="134" t="s">
        <v>269</v>
      </c>
      <c r="L137" s="134" t="s">
        <v>270</v>
      </c>
      <c r="M137" s="134"/>
    </row>
    <row r="138" spans="2:21" ht="65.25" customHeight="1" x14ac:dyDescent="0.2">
      <c r="C138" s="134" t="s">
        <v>262</v>
      </c>
      <c r="D138" s="135">
        <v>2</v>
      </c>
      <c r="E138" s="134" t="s">
        <v>271</v>
      </c>
      <c r="F138" s="134" t="s">
        <v>264</v>
      </c>
      <c r="G138" s="134" t="s">
        <v>265</v>
      </c>
      <c r="H138" s="134" t="s">
        <v>266</v>
      </c>
      <c r="I138" s="134" t="s">
        <v>267</v>
      </c>
      <c r="J138" s="134" t="s">
        <v>272</v>
      </c>
      <c r="K138" s="134" t="s">
        <v>273</v>
      </c>
      <c r="L138" s="134" t="s">
        <v>274</v>
      </c>
      <c r="M138" s="134"/>
    </row>
    <row r="139" spans="2:21" ht="65.25" customHeight="1" x14ac:dyDescent="0.2">
      <c r="C139" s="134" t="s">
        <v>262</v>
      </c>
      <c r="D139" s="135">
        <v>3</v>
      </c>
      <c r="E139" s="134" t="s">
        <v>275</v>
      </c>
      <c r="F139" s="134" t="s">
        <v>264</v>
      </c>
      <c r="G139" s="134" t="s">
        <v>276</v>
      </c>
      <c r="H139" s="134" t="s">
        <v>266</v>
      </c>
      <c r="I139" s="134" t="s">
        <v>277</v>
      </c>
      <c r="J139" s="134" t="s">
        <v>278</v>
      </c>
      <c r="K139" s="134" t="s">
        <v>279</v>
      </c>
      <c r="L139" s="134" t="s">
        <v>280</v>
      </c>
      <c r="M139" s="134"/>
    </row>
    <row r="140" spans="2:21" ht="65.25" customHeight="1" x14ac:dyDescent="0.2">
      <c r="C140" s="134" t="s">
        <v>281</v>
      </c>
      <c r="D140" s="135">
        <v>1</v>
      </c>
      <c r="E140" s="134" t="s">
        <v>282</v>
      </c>
      <c r="F140" s="134" t="s">
        <v>283</v>
      </c>
      <c r="G140" s="134" t="s">
        <v>284</v>
      </c>
      <c r="H140" s="134" t="s">
        <v>266</v>
      </c>
      <c r="I140" s="134" t="s">
        <v>285</v>
      </c>
      <c r="J140" s="134" t="s">
        <v>286</v>
      </c>
      <c r="K140" s="134" t="s">
        <v>287</v>
      </c>
      <c r="L140" s="134" t="s">
        <v>288</v>
      </c>
      <c r="M140" s="134"/>
    </row>
    <row r="141" spans="2:21" ht="65.25" customHeight="1" x14ac:dyDescent="0.2">
      <c r="C141" s="134" t="s">
        <v>281</v>
      </c>
      <c r="D141" s="135">
        <v>2</v>
      </c>
      <c r="E141" s="134" t="s">
        <v>289</v>
      </c>
      <c r="F141" s="134" t="s">
        <v>283</v>
      </c>
      <c r="G141" s="134" t="s">
        <v>290</v>
      </c>
      <c r="H141" s="134" t="s">
        <v>266</v>
      </c>
      <c r="I141" s="134" t="s">
        <v>291</v>
      </c>
      <c r="J141" s="134" t="s">
        <v>292</v>
      </c>
      <c r="K141" s="134" t="s">
        <v>293</v>
      </c>
      <c r="L141" s="134" t="s">
        <v>294</v>
      </c>
      <c r="M141" s="134"/>
    </row>
    <row r="142" spans="2:21" ht="65.25" customHeight="1" x14ac:dyDescent="0.2">
      <c r="C142" s="134" t="s">
        <v>281</v>
      </c>
      <c r="D142" s="135">
        <v>3</v>
      </c>
      <c r="E142" s="134" t="s">
        <v>295</v>
      </c>
      <c r="F142" s="134" t="s">
        <v>283</v>
      </c>
      <c r="G142" s="134" t="s">
        <v>296</v>
      </c>
      <c r="H142" s="134" t="s">
        <v>266</v>
      </c>
      <c r="I142" s="134" t="s">
        <v>297</v>
      </c>
      <c r="J142" s="134" t="s">
        <v>298</v>
      </c>
      <c r="K142" s="134" t="s">
        <v>299</v>
      </c>
      <c r="L142" s="134" t="s">
        <v>300</v>
      </c>
      <c r="M142" s="134"/>
    </row>
    <row r="143" spans="2:21" ht="65.25" customHeight="1" x14ac:dyDescent="0.2">
      <c r="C143" s="134" t="s">
        <v>281</v>
      </c>
      <c r="D143" s="135">
        <v>3</v>
      </c>
      <c r="E143" s="134" t="s">
        <v>295</v>
      </c>
      <c r="F143" s="134" t="s">
        <v>283</v>
      </c>
      <c r="G143" s="134" t="s">
        <v>301</v>
      </c>
      <c r="H143" s="134" t="s">
        <v>266</v>
      </c>
      <c r="I143" s="134" t="s">
        <v>302</v>
      </c>
      <c r="J143" s="134" t="s">
        <v>303</v>
      </c>
      <c r="K143" s="134" t="s">
        <v>269</v>
      </c>
      <c r="L143" s="134" t="s">
        <v>304</v>
      </c>
      <c r="M143" s="134"/>
    </row>
    <row r="144" spans="2:21" ht="65.25" customHeight="1" x14ac:dyDescent="0.2">
      <c r="C144" s="134" t="s">
        <v>305</v>
      </c>
      <c r="D144" s="135">
        <v>1</v>
      </c>
      <c r="E144" s="134" t="s">
        <v>306</v>
      </c>
      <c r="F144" s="134" t="s">
        <v>307</v>
      </c>
      <c r="G144" s="134" t="s">
        <v>308</v>
      </c>
      <c r="H144" s="134" t="s">
        <v>266</v>
      </c>
      <c r="I144" s="134" t="s">
        <v>309</v>
      </c>
      <c r="J144" s="134" t="s">
        <v>310</v>
      </c>
      <c r="K144" s="134" t="s">
        <v>311</v>
      </c>
      <c r="L144" s="134" t="s">
        <v>312</v>
      </c>
      <c r="M144" s="134"/>
    </row>
    <row r="145" spans="3:13" ht="65.25" customHeight="1" x14ac:dyDescent="0.2">
      <c r="C145" s="134" t="s">
        <v>305</v>
      </c>
      <c r="D145" s="135">
        <v>2</v>
      </c>
      <c r="E145" s="134" t="s">
        <v>313</v>
      </c>
      <c r="F145" s="134" t="s">
        <v>307</v>
      </c>
      <c r="G145" s="134" t="s">
        <v>314</v>
      </c>
      <c r="H145" s="134" t="s">
        <v>266</v>
      </c>
      <c r="I145" s="134" t="s">
        <v>315</v>
      </c>
      <c r="J145" s="134" t="s">
        <v>316</v>
      </c>
      <c r="K145" s="134" t="s">
        <v>317</v>
      </c>
      <c r="L145" s="134" t="s">
        <v>318</v>
      </c>
      <c r="M145" s="134"/>
    </row>
    <row r="146" spans="3:13" ht="65.25" customHeight="1" x14ac:dyDescent="0.2">
      <c r="C146" s="134" t="s">
        <v>305</v>
      </c>
      <c r="D146" s="135">
        <v>2</v>
      </c>
      <c r="E146" s="134" t="s">
        <v>313</v>
      </c>
      <c r="F146" s="134" t="s">
        <v>307</v>
      </c>
      <c r="G146" s="134" t="s">
        <v>319</v>
      </c>
      <c r="H146" s="134" t="s">
        <v>266</v>
      </c>
      <c r="I146" s="134" t="s">
        <v>320</v>
      </c>
      <c r="J146" s="134" t="s">
        <v>303</v>
      </c>
      <c r="K146" s="134" t="s">
        <v>317</v>
      </c>
      <c r="L146" s="134" t="s">
        <v>321</v>
      </c>
      <c r="M146" s="134"/>
    </row>
    <row r="147" spans="3:13" ht="65.25" customHeight="1" x14ac:dyDescent="0.2">
      <c r="C147" s="134" t="s">
        <v>305</v>
      </c>
      <c r="D147" s="135">
        <v>2</v>
      </c>
      <c r="E147" s="134" t="s">
        <v>313</v>
      </c>
      <c r="F147" s="134" t="s">
        <v>307</v>
      </c>
      <c r="G147" s="134" t="s">
        <v>322</v>
      </c>
      <c r="H147" s="134" t="s">
        <v>266</v>
      </c>
      <c r="I147" s="134" t="s">
        <v>323</v>
      </c>
      <c r="J147" s="134" t="s">
        <v>316</v>
      </c>
      <c r="K147" s="134" t="s">
        <v>317</v>
      </c>
      <c r="L147" s="134" t="s">
        <v>318</v>
      </c>
      <c r="M147" s="134"/>
    </row>
    <row r="148" spans="3:13" ht="65.25" customHeight="1" x14ac:dyDescent="0.2">
      <c r="C148" s="134" t="s">
        <v>305</v>
      </c>
      <c r="D148" s="135">
        <v>3</v>
      </c>
      <c r="E148" s="134" t="s">
        <v>324</v>
      </c>
      <c r="F148" s="134" t="s">
        <v>307</v>
      </c>
      <c r="G148" s="134" t="s">
        <v>325</v>
      </c>
      <c r="H148" s="134" t="s">
        <v>266</v>
      </c>
      <c r="I148" s="134" t="s">
        <v>326</v>
      </c>
      <c r="J148" s="134" t="s">
        <v>327</v>
      </c>
      <c r="K148" s="134" t="s">
        <v>273</v>
      </c>
      <c r="L148" s="134" t="s">
        <v>328</v>
      </c>
      <c r="M148" s="134"/>
    </row>
    <row r="149" spans="3:13" ht="65.25" customHeight="1" x14ac:dyDescent="0.2">
      <c r="C149" s="134" t="s">
        <v>329</v>
      </c>
      <c r="D149" s="135">
        <v>2</v>
      </c>
      <c r="E149" s="134" t="s">
        <v>330</v>
      </c>
      <c r="F149" s="134" t="s">
        <v>331</v>
      </c>
      <c r="G149" s="134" t="s">
        <v>332</v>
      </c>
      <c r="H149" s="134" t="s">
        <v>266</v>
      </c>
      <c r="I149" s="134" t="s">
        <v>333</v>
      </c>
      <c r="J149" s="134" t="s">
        <v>334</v>
      </c>
      <c r="K149" s="134" t="s">
        <v>273</v>
      </c>
      <c r="L149" s="134" t="s">
        <v>335</v>
      </c>
      <c r="M149" s="134"/>
    </row>
    <row r="150" spans="3:13" ht="65.25" customHeight="1" x14ac:dyDescent="0.2">
      <c r="C150" s="134" t="s">
        <v>329</v>
      </c>
      <c r="D150" s="135">
        <v>1</v>
      </c>
      <c r="E150" s="134" t="s">
        <v>336</v>
      </c>
      <c r="F150" s="134" t="s">
        <v>331</v>
      </c>
      <c r="G150" s="134" t="s">
        <v>337</v>
      </c>
      <c r="H150" s="134" t="s">
        <v>266</v>
      </c>
      <c r="I150" s="134" t="s">
        <v>338</v>
      </c>
      <c r="J150" s="134" t="s">
        <v>339</v>
      </c>
      <c r="K150" s="134" t="s">
        <v>340</v>
      </c>
      <c r="L150" s="134" t="s">
        <v>341</v>
      </c>
      <c r="M150" s="134"/>
    </row>
    <row r="151" spans="3:13" ht="65.25" customHeight="1" x14ac:dyDescent="0.2">
      <c r="C151" s="134" t="s">
        <v>342</v>
      </c>
      <c r="D151" s="135">
        <v>1</v>
      </c>
      <c r="E151" s="134" t="s">
        <v>343</v>
      </c>
      <c r="F151" s="134" t="s">
        <v>344</v>
      </c>
      <c r="G151" s="134" t="s">
        <v>345</v>
      </c>
      <c r="H151" s="134" t="s">
        <v>266</v>
      </c>
      <c r="I151" s="134" t="s">
        <v>346</v>
      </c>
      <c r="J151" s="134" t="s">
        <v>347</v>
      </c>
      <c r="K151" s="134" t="s">
        <v>348</v>
      </c>
      <c r="L151" s="134" t="s">
        <v>349</v>
      </c>
      <c r="M151" s="134"/>
    </row>
    <row r="152" spans="3:13" ht="65.25" customHeight="1" x14ac:dyDescent="0.2">
      <c r="C152" s="134" t="s">
        <v>342</v>
      </c>
      <c r="D152" s="135">
        <v>2</v>
      </c>
      <c r="E152" s="134" t="s">
        <v>350</v>
      </c>
      <c r="F152" s="134" t="s">
        <v>344</v>
      </c>
      <c r="G152" s="134" t="s">
        <v>351</v>
      </c>
      <c r="H152" s="134" t="s">
        <v>266</v>
      </c>
      <c r="I152" s="134" t="s">
        <v>351</v>
      </c>
      <c r="J152" s="134" t="s">
        <v>352</v>
      </c>
      <c r="K152" s="134" t="s">
        <v>353</v>
      </c>
      <c r="L152" s="134" t="s">
        <v>354</v>
      </c>
      <c r="M152" s="134"/>
    </row>
    <row r="153" spans="3:13" ht="65.25" customHeight="1" x14ac:dyDescent="0.2">
      <c r="C153" s="134" t="s">
        <v>342</v>
      </c>
      <c r="D153" s="135">
        <v>3</v>
      </c>
      <c r="E153" s="134" t="s">
        <v>355</v>
      </c>
      <c r="F153" s="134" t="s">
        <v>344</v>
      </c>
      <c r="G153" s="134" t="s">
        <v>356</v>
      </c>
      <c r="H153" s="134" t="s">
        <v>266</v>
      </c>
      <c r="I153" s="134" t="s">
        <v>356</v>
      </c>
      <c r="J153" s="134" t="s">
        <v>357</v>
      </c>
      <c r="K153" s="134" t="s">
        <v>269</v>
      </c>
      <c r="L153" s="134" t="s">
        <v>358</v>
      </c>
      <c r="M153" s="134"/>
    </row>
    <row r="154" spans="3:13" ht="65.25" customHeight="1" x14ac:dyDescent="0.2">
      <c r="C154" s="134" t="s">
        <v>359</v>
      </c>
      <c r="D154" s="135">
        <v>1</v>
      </c>
      <c r="E154" s="134" t="s">
        <v>360</v>
      </c>
      <c r="F154" s="134" t="s">
        <v>361</v>
      </c>
      <c r="G154" s="134" t="s">
        <v>362</v>
      </c>
      <c r="H154" s="134" t="s">
        <v>266</v>
      </c>
      <c r="I154" s="134" t="s">
        <v>363</v>
      </c>
      <c r="J154" s="134" t="s">
        <v>364</v>
      </c>
      <c r="K154" s="134" t="s">
        <v>269</v>
      </c>
      <c r="L154" s="134" t="s">
        <v>365</v>
      </c>
      <c r="M154" s="134"/>
    </row>
    <row r="155" spans="3:13" ht="65.25" customHeight="1" x14ac:dyDescent="0.2">
      <c r="C155" s="134" t="s">
        <v>359</v>
      </c>
      <c r="D155" s="135">
        <v>1</v>
      </c>
      <c r="E155" s="134" t="s">
        <v>360</v>
      </c>
      <c r="F155" s="134" t="s">
        <v>361</v>
      </c>
      <c r="G155" s="134" t="s">
        <v>366</v>
      </c>
      <c r="H155" s="134" t="s">
        <v>266</v>
      </c>
      <c r="I155" s="134" t="s">
        <v>367</v>
      </c>
      <c r="J155" s="134" t="s">
        <v>339</v>
      </c>
      <c r="K155" s="134" t="s">
        <v>368</v>
      </c>
      <c r="L155" s="134" t="s">
        <v>369</v>
      </c>
      <c r="M155" s="134"/>
    </row>
    <row r="156" spans="3:13" ht="65.25" customHeight="1" x14ac:dyDescent="0.2">
      <c r="C156" s="134" t="s">
        <v>359</v>
      </c>
      <c r="D156" s="135">
        <v>2</v>
      </c>
      <c r="E156" s="134" t="s">
        <v>370</v>
      </c>
      <c r="F156" s="134" t="s">
        <v>361</v>
      </c>
      <c r="G156" s="134" t="s">
        <v>371</v>
      </c>
      <c r="H156" s="134" t="s">
        <v>266</v>
      </c>
      <c r="I156" s="134" t="s">
        <v>371</v>
      </c>
      <c r="J156" s="134" t="s">
        <v>372</v>
      </c>
      <c r="K156" s="134" t="s">
        <v>373</v>
      </c>
      <c r="L156" s="134" t="s">
        <v>374</v>
      </c>
      <c r="M156" s="134"/>
    </row>
  </sheetData>
  <autoFilter ref="C136:M156"/>
  <phoneticPr fontId="20" type="noConversion"/>
  <conditionalFormatting sqref="K113:K132">
    <cfRule type="duplicateValues" dxfId="0"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53"/>
  <sheetViews>
    <sheetView showGridLines="0" tabSelected="1" topLeftCell="A30" zoomScale="84" zoomScaleNormal="84" workbookViewId="0">
      <selection activeCell="E32" sqref="E32"/>
    </sheetView>
  </sheetViews>
  <sheetFormatPr baseColWidth="10" defaultColWidth="12.625" defaultRowHeight="15" outlineLevelCol="1" x14ac:dyDescent="0.25"/>
  <cols>
    <col min="1" max="1" width="2.75" style="5" customWidth="1"/>
    <col min="2" max="2" width="19.75" style="105" hidden="1" customWidth="1"/>
    <col min="3" max="3" width="18.625" style="5" customWidth="1"/>
    <col min="4" max="4" width="8.25" style="5" customWidth="1"/>
    <col min="5" max="5" width="37.5" style="5" customWidth="1"/>
    <col min="6" max="6" width="25.875" style="5" customWidth="1"/>
    <col min="7" max="10" width="20" style="5" customWidth="1"/>
    <col min="11" max="11" width="14.875" style="5" customWidth="1"/>
    <col min="12" max="12" width="14.25" style="5" customWidth="1"/>
    <col min="13" max="13" width="26.375" style="5" customWidth="1"/>
    <col min="14" max="15" width="10.875" style="5" customWidth="1"/>
    <col min="16" max="16" width="15" style="5" customWidth="1"/>
    <col min="17" max="17" width="13.625" style="5" customWidth="1"/>
    <col min="18" max="18" width="13.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92"/>
      <c r="C1" s="84"/>
      <c r="D1" s="85"/>
      <c r="E1" s="164" t="s">
        <v>183</v>
      </c>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4"/>
    </row>
    <row r="2" spans="1:725" ht="43.5" customHeight="1" x14ac:dyDescent="0.25">
      <c r="A2" s="3"/>
      <c r="B2" s="93"/>
      <c r="C2" s="82"/>
      <c r="D2" s="83"/>
      <c r="E2" s="165" t="s">
        <v>182</v>
      </c>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4"/>
    </row>
    <row r="3" spans="1:725" ht="43.5" customHeight="1" x14ac:dyDescent="0.25">
      <c r="A3" s="3"/>
      <c r="B3" s="93"/>
      <c r="C3" s="86"/>
      <c r="D3" s="87"/>
      <c r="E3" s="165" t="s">
        <v>146</v>
      </c>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4"/>
    </row>
    <row r="4" spans="1:725" ht="16.5" thickBot="1" x14ac:dyDescent="0.3">
      <c r="A4" s="6"/>
      <c r="B4" s="94"/>
      <c r="C4" s="7"/>
      <c r="D4" s="35"/>
      <c r="E4" s="7"/>
      <c r="F4" s="35"/>
      <c r="G4" s="35"/>
      <c r="H4" s="35"/>
      <c r="I4" s="35"/>
      <c r="J4" s="35"/>
      <c r="K4" s="35"/>
      <c r="L4" s="35"/>
      <c r="M4" s="7"/>
      <c r="N4" s="7"/>
      <c r="O4" s="7"/>
      <c r="P4" s="88"/>
      <c r="Q4" s="88"/>
      <c r="R4" s="88"/>
      <c r="S4" s="7"/>
      <c r="T4" s="35"/>
      <c r="U4" s="35"/>
      <c r="V4" s="8"/>
      <c r="W4" s="7"/>
      <c r="X4" s="35"/>
      <c r="Y4" s="35"/>
      <c r="Z4" s="8"/>
      <c r="AA4" s="7"/>
      <c r="AB4" s="35"/>
      <c r="AC4" s="35"/>
      <c r="AD4" s="8"/>
      <c r="AE4" s="9"/>
      <c r="AF4" s="41"/>
      <c r="AG4" s="41"/>
      <c r="AH4" s="8"/>
      <c r="AI4" s="9"/>
      <c r="AJ4" s="41"/>
      <c r="AK4" s="41"/>
      <c r="AL4" s="8"/>
      <c r="AM4" s="9"/>
      <c r="AN4" s="41"/>
      <c r="AO4" s="41"/>
      <c r="AP4" s="8"/>
      <c r="AQ4" s="9"/>
      <c r="AR4" s="41"/>
      <c r="AS4" s="41"/>
      <c r="AT4" s="8"/>
      <c r="AU4" s="9"/>
      <c r="AV4" s="41"/>
      <c r="AW4" s="41"/>
      <c r="AX4" s="8"/>
      <c r="AY4" s="9"/>
      <c r="AZ4" s="41"/>
      <c r="BA4" s="41"/>
      <c r="BB4" s="8"/>
      <c r="BC4" s="9"/>
      <c r="BD4" s="41"/>
      <c r="BE4" s="41"/>
      <c r="BF4" s="8"/>
      <c r="BG4" s="9"/>
      <c r="BH4" s="41"/>
      <c r="BI4" s="41"/>
      <c r="BJ4" s="8"/>
      <c r="BK4" s="9"/>
      <c r="BL4" s="41"/>
      <c r="BM4" s="41"/>
      <c r="BN4" s="8"/>
      <c r="BO4" s="10"/>
    </row>
    <row r="5" spans="1:725" ht="29.25" customHeight="1" x14ac:dyDescent="0.25">
      <c r="A5" s="3"/>
      <c r="B5" s="95"/>
      <c r="C5" s="166" t="s">
        <v>2</v>
      </c>
      <c r="D5" s="167"/>
      <c r="E5" s="172"/>
      <c r="F5" s="177" t="s">
        <v>23</v>
      </c>
      <c r="G5" s="178"/>
      <c r="H5" s="178"/>
      <c r="I5" s="178"/>
      <c r="J5" s="178"/>
      <c r="K5" s="178"/>
      <c r="L5" s="178"/>
      <c r="M5" s="178"/>
      <c r="N5" s="178"/>
      <c r="O5" s="179"/>
      <c r="P5" s="89"/>
      <c r="Q5" s="89"/>
      <c r="R5" s="89"/>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95"/>
      <c r="C6" s="169" t="s">
        <v>121</v>
      </c>
      <c r="D6" s="170"/>
      <c r="E6" s="173"/>
      <c r="F6" s="180" t="s">
        <v>33</v>
      </c>
      <c r="G6" s="181"/>
      <c r="H6" s="181"/>
      <c r="I6" s="181"/>
      <c r="J6" s="181"/>
      <c r="K6" s="181"/>
      <c r="L6" s="181"/>
      <c r="M6" s="181"/>
      <c r="N6" s="181"/>
      <c r="O6" s="182"/>
      <c r="P6" s="90"/>
      <c r="Q6" s="90"/>
      <c r="R6" s="90"/>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95"/>
      <c r="C7" s="174" t="s">
        <v>6</v>
      </c>
      <c r="D7" s="175"/>
      <c r="E7" s="176"/>
      <c r="F7" s="183">
        <v>2022</v>
      </c>
      <c r="G7" s="184"/>
      <c r="H7" s="184"/>
      <c r="I7" s="184"/>
      <c r="J7" s="184"/>
      <c r="K7" s="184"/>
      <c r="L7" s="184"/>
      <c r="M7" s="184"/>
      <c r="N7" s="184"/>
      <c r="O7" s="185"/>
      <c r="P7" s="89"/>
      <c r="Q7" s="89"/>
      <c r="R7" s="89"/>
      <c r="S7" s="7"/>
      <c r="T7" s="35"/>
      <c r="U7" s="35"/>
      <c r="V7" s="8"/>
      <c r="W7" s="7"/>
      <c r="X7" s="35"/>
      <c r="Y7" s="35"/>
      <c r="Z7" s="8"/>
      <c r="AA7" s="7"/>
      <c r="AB7" s="35"/>
      <c r="AC7" s="35"/>
      <c r="AD7" s="8"/>
      <c r="AE7" s="9"/>
      <c r="AF7" s="41"/>
      <c r="AG7" s="41"/>
      <c r="AH7" s="8"/>
      <c r="AI7" s="9"/>
      <c r="AJ7" s="41"/>
      <c r="AK7" s="41"/>
      <c r="AL7" s="8"/>
      <c r="AM7" s="9"/>
      <c r="AN7" s="41"/>
      <c r="AO7" s="41"/>
      <c r="AP7" s="8"/>
      <c r="AQ7" s="9"/>
      <c r="AR7" s="41"/>
      <c r="AS7" s="41"/>
      <c r="AT7" s="8"/>
      <c r="AU7" s="9"/>
      <c r="AV7" s="41"/>
      <c r="AW7" s="41"/>
      <c r="AX7" s="8"/>
      <c r="AY7" s="9"/>
      <c r="AZ7" s="41"/>
      <c r="BA7" s="41"/>
      <c r="BB7" s="8"/>
      <c r="BC7" s="9"/>
      <c r="BD7" s="41"/>
      <c r="BE7" s="41"/>
      <c r="BF7" s="8"/>
      <c r="BG7" s="9"/>
      <c r="BH7" s="41"/>
      <c r="BI7" s="41"/>
      <c r="BJ7" s="8"/>
      <c r="BK7" s="9"/>
      <c r="BL7" s="41"/>
      <c r="BM7" s="41"/>
      <c r="BN7" s="8"/>
      <c r="BO7" s="10"/>
    </row>
    <row r="8" spans="1:725" s="26" customFormat="1" ht="15.75" thickBot="1" x14ac:dyDescent="0.25">
      <c r="A8" s="1"/>
      <c r="B8" s="96"/>
      <c r="C8" s="91"/>
      <c r="D8" s="91"/>
      <c r="E8" s="91"/>
      <c r="F8" s="77"/>
      <c r="G8" s="77"/>
      <c r="H8" s="91"/>
      <c r="I8" s="91"/>
      <c r="J8" s="77"/>
      <c r="K8" s="57"/>
      <c r="L8" s="57"/>
      <c r="M8" s="76"/>
      <c r="N8" s="2"/>
      <c r="O8" s="76"/>
      <c r="P8" s="56"/>
      <c r="Q8" s="56"/>
      <c r="R8" s="56"/>
      <c r="S8" s="25"/>
      <c r="T8" s="33"/>
      <c r="U8" s="53"/>
      <c r="V8" s="8"/>
      <c r="W8" s="25"/>
      <c r="X8" s="33"/>
      <c r="Y8" s="53"/>
      <c r="Z8" s="8"/>
      <c r="AA8" s="25"/>
      <c r="AB8" s="33"/>
      <c r="AC8" s="53"/>
      <c r="AD8" s="8"/>
      <c r="AE8" s="25"/>
      <c r="AF8" s="33"/>
      <c r="AG8" s="55"/>
      <c r="AH8" s="8"/>
      <c r="AI8" s="25"/>
      <c r="AJ8" s="33"/>
      <c r="AK8" s="55"/>
      <c r="AL8" s="8"/>
      <c r="AM8" s="25"/>
      <c r="AN8" s="33"/>
      <c r="AO8" s="55"/>
      <c r="AP8" s="25"/>
      <c r="AQ8" s="25"/>
      <c r="AR8" s="33"/>
      <c r="AS8" s="55"/>
      <c r="AT8" s="79"/>
      <c r="AU8" s="25"/>
      <c r="AV8" s="33"/>
      <c r="AW8" s="55"/>
      <c r="AX8" s="79"/>
      <c r="AY8" s="25"/>
      <c r="AZ8" s="33"/>
      <c r="BA8" s="55"/>
      <c r="BB8" s="25"/>
      <c r="BC8" s="25"/>
      <c r="BD8" s="34"/>
      <c r="BE8" s="55"/>
      <c r="BF8" s="79"/>
      <c r="BG8" s="25"/>
      <c r="BH8" s="34"/>
      <c r="BI8" s="55"/>
      <c r="BJ8" s="79"/>
      <c r="BK8" s="25"/>
      <c r="BL8" s="34"/>
      <c r="BM8" s="55"/>
      <c r="BN8" s="25"/>
      <c r="BO8" s="2"/>
    </row>
    <row r="9" spans="1:725" s="50" customFormat="1" ht="29.25" customHeight="1" x14ac:dyDescent="0.2">
      <c r="A9" s="1"/>
      <c r="B9" s="97"/>
      <c r="C9" s="166" t="s">
        <v>179</v>
      </c>
      <c r="D9" s="167"/>
      <c r="E9" s="168"/>
      <c r="F9" s="186" t="s">
        <v>84</v>
      </c>
      <c r="G9" s="187"/>
      <c r="H9" s="187"/>
      <c r="I9" s="187"/>
      <c r="J9" s="187"/>
      <c r="K9" s="187"/>
      <c r="L9" s="187"/>
      <c r="M9" s="187"/>
      <c r="N9" s="187"/>
      <c r="O9" s="188"/>
      <c r="P9" s="195" t="s">
        <v>63</v>
      </c>
      <c r="Q9" s="196"/>
      <c r="R9" s="196"/>
      <c r="S9" s="196"/>
      <c r="T9" s="196"/>
      <c r="U9" s="196"/>
      <c r="V9" s="196"/>
      <c r="W9" s="196"/>
      <c r="X9" s="196"/>
      <c r="Y9" s="196"/>
      <c r="Z9" s="196"/>
      <c r="AA9" s="196"/>
      <c r="AB9" s="196"/>
      <c r="AC9" s="196"/>
      <c r="AD9" s="8"/>
      <c r="AE9" s="49"/>
      <c r="AF9" s="49"/>
      <c r="AG9" s="55"/>
      <c r="AH9" s="8"/>
      <c r="AI9" s="49"/>
      <c r="AJ9" s="49"/>
      <c r="AK9" s="55"/>
      <c r="AL9" s="8"/>
      <c r="AM9" s="49"/>
      <c r="AN9" s="49"/>
      <c r="AO9" s="55"/>
      <c r="AP9" s="49"/>
      <c r="AQ9" s="49"/>
      <c r="AR9" s="49"/>
      <c r="AS9" s="55"/>
      <c r="AT9" s="79"/>
      <c r="AU9" s="49"/>
      <c r="AV9" s="49"/>
      <c r="AW9" s="55"/>
      <c r="AX9" s="79"/>
      <c r="AY9" s="49"/>
      <c r="AZ9" s="49"/>
      <c r="BA9" s="55"/>
      <c r="BB9" s="49"/>
      <c r="BC9" s="49"/>
      <c r="BD9" s="49"/>
      <c r="BE9" s="55"/>
      <c r="BF9" s="79"/>
      <c r="BG9" s="49"/>
      <c r="BH9" s="49"/>
      <c r="BI9" s="55"/>
      <c r="BJ9" s="79"/>
      <c r="BK9" s="49"/>
      <c r="BL9" s="49"/>
      <c r="BM9" s="55"/>
      <c r="BN9" s="49"/>
      <c r="BO9" s="2"/>
    </row>
    <row r="10" spans="1:725" ht="33.75" customHeight="1" x14ac:dyDescent="0.25">
      <c r="A10" s="11"/>
      <c r="B10" s="95"/>
      <c r="C10" s="169" t="s">
        <v>53</v>
      </c>
      <c r="D10" s="170"/>
      <c r="E10" s="171"/>
      <c r="F10" s="189" t="str">
        <f>VLOOKUP(F9,LISTAS!$H$3:$I$10,2,FALSE)</f>
        <v>Proyecto 7597 - Fortalecer la capacidad administrativa para el desarrollo y mejoramiento de la gestión institucional y el servicio a la ciudadanía</v>
      </c>
      <c r="G10" s="190"/>
      <c r="H10" s="190"/>
      <c r="I10" s="190"/>
      <c r="J10" s="190"/>
      <c r="K10" s="190"/>
      <c r="L10" s="190"/>
      <c r="M10" s="190"/>
      <c r="N10" s="190"/>
      <c r="O10" s="191"/>
      <c r="P10" s="197" t="s">
        <v>57</v>
      </c>
      <c r="Q10" s="198"/>
      <c r="R10" s="198"/>
      <c r="S10" s="198"/>
      <c r="T10" s="199" t="s">
        <v>58</v>
      </c>
      <c r="U10" s="200"/>
      <c r="V10" s="200"/>
      <c r="W10" s="200"/>
      <c r="X10" s="201"/>
      <c r="Y10" s="199" t="s">
        <v>59</v>
      </c>
      <c r="Z10" s="200"/>
      <c r="AA10" s="200"/>
      <c r="AB10" s="200"/>
      <c r="AC10" s="201"/>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95" t="str">
        <f>+VLOOKUP(F10,LISTAS!$B$47:$D$65,2,FALSE)</f>
        <v>OBJ_6</v>
      </c>
      <c r="C11" s="169" t="s">
        <v>119</v>
      </c>
      <c r="D11" s="170"/>
      <c r="E11" s="171"/>
      <c r="F11" s="192" t="s">
        <v>396</v>
      </c>
      <c r="G11" s="193"/>
      <c r="H11" s="193"/>
      <c r="I11" s="193"/>
      <c r="J11" s="193"/>
      <c r="K11" s="193"/>
      <c r="L11" s="193"/>
      <c r="M11" s="193"/>
      <c r="N11" s="193"/>
      <c r="O11" s="194"/>
      <c r="P11" s="202" t="s">
        <v>535</v>
      </c>
      <c r="Q11" s="203"/>
      <c r="R11" s="203"/>
      <c r="S11" s="203"/>
      <c r="T11" s="217" t="s">
        <v>533</v>
      </c>
      <c r="U11" s="218"/>
      <c r="V11" s="218"/>
      <c r="W11" s="218"/>
      <c r="X11" s="219"/>
      <c r="Y11" s="217" t="s">
        <v>534</v>
      </c>
      <c r="Z11" s="218"/>
      <c r="AA11" s="218"/>
      <c r="AB11" s="218"/>
      <c r="AC11" s="219"/>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5" customFormat="1" ht="28.5" customHeight="1" thickBot="1" x14ac:dyDescent="0.3">
      <c r="A12" s="46"/>
      <c r="B12" s="95" t="str">
        <f>+VLOOKUP(LEFT(F11,200),LISTAS!$I$112:$K$132,2,FALSE)</f>
        <v>PROD_OBJ_6.6.1.</v>
      </c>
      <c r="C12" s="206" t="s">
        <v>244</v>
      </c>
      <c r="D12" s="207"/>
      <c r="E12" s="208"/>
      <c r="F12" s="209" t="s">
        <v>412</v>
      </c>
      <c r="G12" s="210"/>
      <c r="H12" s="210"/>
      <c r="I12" s="210"/>
      <c r="J12" s="210"/>
      <c r="K12" s="210"/>
      <c r="L12" s="210"/>
      <c r="M12" s="210"/>
      <c r="N12" s="210"/>
      <c r="O12" s="211"/>
      <c r="P12" s="204"/>
      <c r="Q12" s="205"/>
      <c r="R12" s="205"/>
      <c r="S12" s="205"/>
      <c r="T12" s="220"/>
      <c r="U12" s="221"/>
      <c r="V12" s="221"/>
      <c r="W12" s="221"/>
      <c r="X12" s="222"/>
      <c r="Y12" s="220"/>
      <c r="Z12" s="221"/>
      <c r="AA12" s="221"/>
      <c r="AB12" s="221"/>
      <c r="AC12" s="222"/>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75" customFormat="1" ht="20.25" customHeight="1" x14ac:dyDescent="0.25">
      <c r="A13" s="78"/>
      <c r="B13" s="98" t="e">
        <f>VLOOKUP(LEFT(F12,200),LISTAS!$L$113:$P$132,2,FALSE)</f>
        <v>#N/A</v>
      </c>
      <c r="C13" s="226" t="s">
        <v>124</v>
      </c>
      <c r="D13" s="223" t="s">
        <v>14</v>
      </c>
      <c r="E13" s="223" t="s">
        <v>10</v>
      </c>
      <c r="F13" s="223" t="s">
        <v>226</v>
      </c>
      <c r="G13" s="223" t="s">
        <v>245</v>
      </c>
      <c r="H13" s="223" t="s">
        <v>242</v>
      </c>
      <c r="I13" s="224" t="s">
        <v>243</v>
      </c>
      <c r="J13" s="224" t="s">
        <v>246</v>
      </c>
      <c r="K13" s="223" t="s">
        <v>229</v>
      </c>
      <c r="L13" s="212" t="s">
        <v>227</v>
      </c>
      <c r="M13" s="229" t="s">
        <v>125</v>
      </c>
      <c r="N13" s="227" t="s">
        <v>15</v>
      </c>
      <c r="O13" s="228"/>
      <c r="P13" s="230" t="s">
        <v>228</v>
      </c>
      <c r="Q13" s="231"/>
      <c r="R13" s="232"/>
      <c r="S13" s="213" t="s">
        <v>230</v>
      </c>
      <c r="T13" s="214"/>
      <c r="U13" s="214"/>
      <c r="V13" s="215"/>
      <c r="W13" s="216" t="s">
        <v>231</v>
      </c>
      <c r="X13" s="214"/>
      <c r="Y13" s="214"/>
      <c r="Z13" s="215"/>
      <c r="AA13" s="216" t="s">
        <v>232</v>
      </c>
      <c r="AB13" s="214"/>
      <c r="AC13" s="214"/>
      <c r="AD13" s="215"/>
      <c r="AE13" s="216" t="s">
        <v>233</v>
      </c>
      <c r="AF13" s="214"/>
      <c r="AG13" s="214"/>
      <c r="AH13" s="225"/>
      <c r="AI13" s="213" t="s">
        <v>234</v>
      </c>
      <c r="AJ13" s="214"/>
      <c r="AK13" s="214"/>
      <c r="AL13" s="225"/>
      <c r="AM13" s="213" t="s">
        <v>235</v>
      </c>
      <c r="AN13" s="214"/>
      <c r="AO13" s="214"/>
      <c r="AP13" s="225"/>
      <c r="AQ13" s="213" t="s">
        <v>236</v>
      </c>
      <c r="AR13" s="214"/>
      <c r="AS13" s="214"/>
      <c r="AT13" s="225"/>
      <c r="AU13" s="213" t="s">
        <v>237</v>
      </c>
      <c r="AV13" s="214"/>
      <c r="AW13" s="214"/>
      <c r="AX13" s="225"/>
      <c r="AY13" s="213" t="s">
        <v>238</v>
      </c>
      <c r="AZ13" s="214"/>
      <c r="BA13" s="214"/>
      <c r="BB13" s="225"/>
      <c r="BC13" s="213" t="s">
        <v>239</v>
      </c>
      <c r="BD13" s="214"/>
      <c r="BE13" s="214"/>
      <c r="BF13" s="225"/>
      <c r="BG13" s="213" t="s">
        <v>240</v>
      </c>
      <c r="BH13" s="214"/>
      <c r="BI13" s="214"/>
      <c r="BJ13" s="225"/>
      <c r="BK13" s="213" t="s">
        <v>241</v>
      </c>
      <c r="BL13" s="214"/>
      <c r="BM13" s="214"/>
      <c r="BN13" s="225"/>
      <c r="BO13" s="12"/>
      <c r="BP13" s="5"/>
      <c r="BQ13" s="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row>
    <row r="14" spans="1:725" s="75" customFormat="1" ht="51" customHeight="1" thickBot="1" x14ac:dyDescent="0.3">
      <c r="A14" s="78"/>
      <c r="B14" s="98" t="e">
        <f>VLOOKUP(LEFT(F12,200),LISTAS!$L$113:$O$132,3,FALSE)</f>
        <v>#N/A</v>
      </c>
      <c r="C14" s="233"/>
      <c r="D14" s="234"/>
      <c r="E14" s="234"/>
      <c r="F14" s="234"/>
      <c r="G14" s="234"/>
      <c r="H14" s="234"/>
      <c r="I14" s="235"/>
      <c r="J14" s="235"/>
      <c r="K14" s="234"/>
      <c r="L14" s="236"/>
      <c r="M14" s="237"/>
      <c r="N14" s="238" t="s">
        <v>11</v>
      </c>
      <c r="O14" s="239" t="s">
        <v>12</v>
      </c>
      <c r="P14" s="240" t="s">
        <v>225</v>
      </c>
      <c r="Q14" s="241" t="s">
        <v>224</v>
      </c>
      <c r="R14" s="242" t="s">
        <v>223</v>
      </c>
      <c r="S14" s="243" t="s">
        <v>122</v>
      </c>
      <c r="T14" s="243" t="s">
        <v>123</v>
      </c>
      <c r="U14" s="243" t="s">
        <v>13</v>
      </c>
      <c r="V14" s="244" t="s">
        <v>52</v>
      </c>
      <c r="W14" s="243" t="s">
        <v>122</v>
      </c>
      <c r="X14" s="243" t="s">
        <v>123</v>
      </c>
      <c r="Y14" s="243" t="s">
        <v>13</v>
      </c>
      <c r="Z14" s="244" t="s">
        <v>52</v>
      </c>
      <c r="AA14" s="243" t="s">
        <v>122</v>
      </c>
      <c r="AB14" s="243" t="s">
        <v>123</v>
      </c>
      <c r="AC14" s="243" t="s">
        <v>13</v>
      </c>
      <c r="AD14" s="244" t="s">
        <v>52</v>
      </c>
      <c r="AE14" s="243" t="s">
        <v>122</v>
      </c>
      <c r="AF14" s="243" t="s">
        <v>123</v>
      </c>
      <c r="AG14" s="243" t="s">
        <v>13</v>
      </c>
      <c r="AH14" s="244" t="s">
        <v>52</v>
      </c>
      <c r="AI14" s="243" t="s">
        <v>122</v>
      </c>
      <c r="AJ14" s="243" t="s">
        <v>123</v>
      </c>
      <c r="AK14" s="243" t="s">
        <v>13</v>
      </c>
      <c r="AL14" s="244" t="s">
        <v>52</v>
      </c>
      <c r="AM14" s="243" t="s">
        <v>122</v>
      </c>
      <c r="AN14" s="243" t="s">
        <v>123</v>
      </c>
      <c r="AO14" s="243" t="s">
        <v>13</v>
      </c>
      <c r="AP14" s="243" t="s">
        <v>52</v>
      </c>
      <c r="AQ14" s="243" t="s">
        <v>122</v>
      </c>
      <c r="AR14" s="243" t="s">
        <v>123</v>
      </c>
      <c r="AS14" s="243" t="s">
        <v>13</v>
      </c>
      <c r="AT14" s="243" t="s">
        <v>52</v>
      </c>
      <c r="AU14" s="243" t="s">
        <v>122</v>
      </c>
      <c r="AV14" s="243" t="s">
        <v>123</v>
      </c>
      <c r="AW14" s="243" t="s">
        <v>13</v>
      </c>
      <c r="AX14" s="243" t="s">
        <v>52</v>
      </c>
      <c r="AY14" s="243" t="s">
        <v>122</v>
      </c>
      <c r="AZ14" s="243" t="s">
        <v>123</v>
      </c>
      <c r="BA14" s="243" t="s">
        <v>13</v>
      </c>
      <c r="BB14" s="243" t="s">
        <v>52</v>
      </c>
      <c r="BC14" s="243" t="s">
        <v>122</v>
      </c>
      <c r="BD14" s="243" t="s">
        <v>123</v>
      </c>
      <c r="BE14" s="243" t="s">
        <v>13</v>
      </c>
      <c r="BF14" s="243" t="s">
        <v>52</v>
      </c>
      <c r="BG14" s="243" t="s">
        <v>122</v>
      </c>
      <c r="BH14" s="243" t="s">
        <v>123</v>
      </c>
      <c r="BI14" s="243" t="s">
        <v>13</v>
      </c>
      <c r="BJ14" s="243" t="s">
        <v>52</v>
      </c>
      <c r="BK14" s="243" t="s">
        <v>122</v>
      </c>
      <c r="BL14" s="243" t="s">
        <v>123</v>
      </c>
      <c r="BM14" s="243" t="s">
        <v>13</v>
      </c>
      <c r="BN14" s="243" t="s">
        <v>52</v>
      </c>
      <c r="BO14" s="12"/>
      <c r="BP14" s="5"/>
      <c r="BQ14" s="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row>
    <row r="15" spans="1:725" s="74" customFormat="1" ht="75" customHeight="1" x14ac:dyDescent="0.25">
      <c r="A15" s="73"/>
      <c r="B15" s="99"/>
      <c r="C15" s="252" t="s">
        <v>128</v>
      </c>
      <c r="D15" s="253">
        <v>1</v>
      </c>
      <c r="E15" s="253" t="s">
        <v>528</v>
      </c>
      <c r="F15" s="254" t="s">
        <v>526</v>
      </c>
      <c r="G15" s="254" t="s">
        <v>514</v>
      </c>
      <c r="H15" s="255" t="s">
        <v>422</v>
      </c>
      <c r="I15" s="255"/>
      <c r="J15" s="256" t="s">
        <v>450</v>
      </c>
      <c r="K15" s="254">
        <v>1</v>
      </c>
      <c r="L15" s="255">
        <f>+SUM(S15,W15,AA15,AE15,AI15,AM15,AQ15,AU15,AY15,BC15,BG15,BK15)</f>
        <v>2</v>
      </c>
      <c r="M15" s="67" t="s">
        <v>529</v>
      </c>
      <c r="N15" s="257">
        <v>44562</v>
      </c>
      <c r="O15" s="258">
        <v>44895</v>
      </c>
      <c r="P15" s="255">
        <f>+SUM(T15,X15,AB15,AF15,AJ15,AN15,AR15,AV15,AZ15,BD15,BH15,BL15)</f>
        <v>0</v>
      </c>
      <c r="Q15" s="259">
        <f>IFERROR(P15/L15,0)</f>
        <v>0</v>
      </c>
      <c r="R15" s="255">
        <f>P15*K15</f>
        <v>0</v>
      </c>
      <c r="S15" s="67"/>
      <c r="T15" s="67"/>
      <c r="U15" s="67"/>
      <c r="V15" s="68"/>
      <c r="W15" s="67"/>
      <c r="X15" s="67"/>
      <c r="Y15" s="67"/>
      <c r="Z15" s="68"/>
      <c r="AA15" s="67"/>
      <c r="AB15" s="67"/>
      <c r="AC15" s="67"/>
      <c r="AD15" s="68"/>
      <c r="AE15" s="67"/>
      <c r="AF15" s="67"/>
      <c r="AG15" s="67"/>
      <c r="AH15" s="68"/>
      <c r="AI15" s="67"/>
      <c r="AJ15" s="67"/>
      <c r="AK15" s="67"/>
      <c r="AL15" s="68"/>
      <c r="AM15" s="67">
        <v>1</v>
      </c>
      <c r="AN15" s="67"/>
      <c r="AO15" s="67"/>
      <c r="AP15" s="68"/>
      <c r="AQ15" s="67"/>
      <c r="AR15" s="67"/>
      <c r="AS15" s="67"/>
      <c r="AT15" s="68"/>
      <c r="AU15" s="67"/>
      <c r="AV15" s="67"/>
      <c r="AW15" s="67"/>
      <c r="AX15" s="68"/>
      <c r="AY15" s="67"/>
      <c r="AZ15" s="67"/>
      <c r="BA15" s="67"/>
      <c r="BB15" s="68"/>
      <c r="BC15" s="67"/>
      <c r="BD15" s="67"/>
      <c r="BE15" s="67"/>
      <c r="BF15" s="68"/>
      <c r="BG15" s="67">
        <v>1</v>
      </c>
      <c r="BH15" s="67"/>
      <c r="BI15" s="67"/>
      <c r="BJ15" s="68"/>
      <c r="BK15" s="67"/>
      <c r="BL15" s="67"/>
      <c r="BM15" s="67"/>
      <c r="BN15" s="260"/>
      <c r="BO15" s="12"/>
      <c r="BP15" s="5"/>
      <c r="BQ15" s="5"/>
    </row>
    <row r="16" spans="1:725" s="30" customFormat="1" ht="75" customHeight="1" thickBot="1" x14ac:dyDescent="0.3">
      <c r="A16" s="31"/>
      <c r="B16" s="100"/>
      <c r="C16" s="261"/>
      <c r="D16" s="262"/>
      <c r="E16" s="262"/>
      <c r="F16" s="263" t="s">
        <v>523</v>
      </c>
      <c r="G16" s="263" t="s">
        <v>515</v>
      </c>
      <c r="H16" s="264" t="s">
        <v>422</v>
      </c>
      <c r="I16" s="264"/>
      <c r="J16" s="265" t="s">
        <v>450</v>
      </c>
      <c r="K16" s="263">
        <v>1</v>
      </c>
      <c r="L16" s="264">
        <f t="shared" ref="L16:L20" si="0">+SUM(S16,W16,AA16,AE16,AI16,AM16,AQ16,AU16,AY16,BC16,BG16,BK16)</f>
        <v>2</v>
      </c>
      <c r="M16" s="69" t="s">
        <v>529</v>
      </c>
      <c r="N16" s="266">
        <v>44562</v>
      </c>
      <c r="O16" s="266">
        <v>44925</v>
      </c>
      <c r="P16" s="264">
        <f t="shared" ref="P16:P20" si="1">+SUM(T16,X16,AB16,AF16,AJ16,AN16,AR16,AV16,AZ16,BD16,BH16,BL16)</f>
        <v>0</v>
      </c>
      <c r="Q16" s="267">
        <f>IFERROR(P16/L16,0)</f>
        <v>0</v>
      </c>
      <c r="R16" s="264">
        <f t="shared" ref="R16:R20" si="2">P16*K16</f>
        <v>0</v>
      </c>
      <c r="S16" s="69"/>
      <c r="T16" s="69"/>
      <c r="U16" s="69"/>
      <c r="V16" s="70"/>
      <c r="W16" s="69"/>
      <c r="X16" s="69"/>
      <c r="Y16" s="69"/>
      <c r="Z16" s="70"/>
      <c r="AA16" s="69"/>
      <c r="AB16" s="69"/>
      <c r="AC16" s="69"/>
      <c r="AD16" s="70"/>
      <c r="AE16" s="69"/>
      <c r="AF16" s="69"/>
      <c r="AG16" s="69"/>
      <c r="AH16" s="70"/>
      <c r="AI16" s="69"/>
      <c r="AJ16" s="69"/>
      <c r="AK16" s="69"/>
      <c r="AL16" s="70"/>
      <c r="AM16" s="69">
        <v>1</v>
      </c>
      <c r="AN16" s="69"/>
      <c r="AO16" s="69"/>
      <c r="AP16" s="70"/>
      <c r="AQ16" s="69"/>
      <c r="AR16" s="69"/>
      <c r="AS16" s="69"/>
      <c r="AT16" s="70"/>
      <c r="AU16" s="69"/>
      <c r="AV16" s="69"/>
      <c r="AW16" s="69"/>
      <c r="AX16" s="70"/>
      <c r="AY16" s="69"/>
      <c r="AZ16" s="69"/>
      <c r="BA16" s="69"/>
      <c r="BB16" s="70"/>
      <c r="BC16" s="69"/>
      <c r="BD16" s="69"/>
      <c r="BE16" s="69"/>
      <c r="BF16" s="70"/>
      <c r="BG16" s="69"/>
      <c r="BH16" s="69"/>
      <c r="BI16" s="69"/>
      <c r="BJ16" s="70"/>
      <c r="BK16" s="69">
        <v>1</v>
      </c>
      <c r="BL16" s="69"/>
      <c r="BM16" s="69"/>
      <c r="BN16" s="268"/>
      <c r="BO16" s="12"/>
      <c r="BP16" s="5"/>
      <c r="BQ16" s="5"/>
    </row>
    <row r="17" spans="1:67" s="30" customFormat="1" ht="24.95" customHeight="1" thickBot="1" x14ac:dyDescent="0.3">
      <c r="A17" s="31"/>
      <c r="B17" s="100"/>
      <c r="C17" s="269"/>
      <c r="D17" s="245"/>
      <c r="E17" s="245"/>
      <c r="F17" s="245"/>
      <c r="G17" s="245"/>
      <c r="H17" s="270"/>
      <c r="I17" s="110">
        <f>SUM(I15:I16)</f>
        <v>0</v>
      </c>
      <c r="J17" s="106"/>
      <c r="K17" s="111">
        <f>SUM(K15:K16)</f>
        <v>2</v>
      </c>
      <c r="L17" s="111">
        <f>SUM(L15:L16)</f>
        <v>4</v>
      </c>
      <c r="M17" s="107"/>
      <c r="N17" s="108"/>
      <c r="O17" s="109"/>
      <c r="P17" s="271">
        <f>SUM(P15:P16)</f>
        <v>0</v>
      </c>
      <c r="Q17" s="113">
        <f>SUM(Q15:Q16)</f>
        <v>0</v>
      </c>
      <c r="R17" s="114">
        <f>SUM(R15:R16)</f>
        <v>0</v>
      </c>
      <c r="S17" s="115">
        <f>SUM(S15:S16)</f>
        <v>0</v>
      </c>
      <c r="T17" s="115">
        <f>SUM(T15:T16)</f>
        <v>0</v>
      </c>
      <c r="U17" s="116"/>
      <c r="V17" s="117"/>
      <c r="W17" s="115">
        <f>SUM(W15:W16)</f>
        <v>0</v>
      </c>
      <c r="X17" s="115">
        <f>SUM(X15:X16)</f>
        <v>0</v>
      </c>
      <c r="Y17" s="116"/>
      <c r="Z17" s="117"/>
      <c r="AA17" s="115">
        <f>SUM(AA15:AA16)</f>
        <v>0</v>
      </c>
      <c r="AB17" s="115">
        <f>SUM(AB15:AB16)</f>
        <v>0</v>
      </c>
      <c r="AC17" s="116"/>
      <c r="AD17" s="117"/>
      <c r="AE17" s="115">
        <f>SUM(AE15:AE16)</f>
        <v>0</v>
      </c>
      <c r="AF17" s="115">
        <f>SUM(AF15:AF16)</f>
        <v>0</v>
      </c>
      <c r="AG17" s="116"/>
      <c r="AH17" s="117"/>
      <c r="AI17" s="115">
        <f>SUM(AI15:AI16)</f>
        <v>0</v>
      </c>
      <c r="AJ17" s="115">
        <f>SUM(AJ15:AJ16)</f>
        <v>0</v>
      </c>
      <c r="AK17" s="116"/>
      <c r="AL17" s="117"/>
      <c r="AM17" s="115">
        <f>SUM(AM15:AM16)</f>
        <v>2</v>
      </c>
      <c r="AN17" s="115">
        <f>SUM(AN15:AN16)</f>
        <v>0</v>
      </c>
      <c r="AO17" s="116"/>
      <c r="AP17" s="118"/>
      <c r="AQ17" s="115">
        <f>SUM(AQ15:AQ16)</f>
        <v>0</v>
      </c>
      <c r="AR17" s="115">
        <f>SUM(AR15:AR16)</f>
        <v>0</v>
      </c>
      <c r="AS17" s="116"/>
      <c r="AT17" s="118"/>
      <c r="AU17" s="115">
        <f>SUM(AU15:AU16)</f>
        <v>0</v>
      </c>
      <c r="AV17" s="115">
        <f>SUM(AV15:AV16)</f>
        <v>0</v>
      </c>
      <c r="AW17" s="116"/>
      <c r="AX17" s="118"/>
      <c r="AY17" s="115">
        <f>SUM(AY15:AY16)</f>
        <v>0</v>
      </c>
      <c r="AZ17" s="115">
        <f>SUM(AZ15:AZ16)</f>
        <v>0</v>
      </c>
      <c r="BA17" s="116"/>
      <c r="BB17" s="118"/>
      <c r="BC17" s="115">
        <f>SUM(BC15:BC16)</f>
        <v>0</v>
      </c>
      <c r="BD17" s="115">
        <f>SUM(BD15:BD16)</f>
        <v>0</v>
      </c>
      <c r="BE17" s="116"/>
      <c r="BF17" s="118"/>
      <c r="BG17" s="115">
        <f>SUM(BG15:BG16)</f>
        <v>1</v>
      </c>
      <c r="BH17" s="115">
        <f>SUM(BH15:BH16)</f>
        <v>0</v>
      </c>
      <c r="BI17" s="116"/>
      <c r="BJ17" s="118"/>
      <c r="BK17" s="115">
        <f>SUM(BK15:BK16)</f>
        <v>1</v>
      </c>
      <c r="BL17" s="115">
        <f>SUM(BL15:BL16)</f>
        <v>0</v>
      </c>
      <c r="BM17" s="116"/>
      <c r="BN17" s="118"/>
      <c r="BO17" s="32"/>
    </row>
    <row r="18" spans="1:67" s="30" customFormat="1" ht="65.25" customHeight="1" x14ac:dyDescent="0.25">
      <c r="A18" s="31"/>
      <c r="B18" s="100"/>
      <c r="C18" s="252" t="s">
        <v>128</v>
      </c>
      <c r="D18" s="253">
        <v>2</v>
      </c>
      <c r="E18" s="253" t="s">
        <v>530</v>
      </c>
      <c r="F18" s="254" t="s">
        <v>507</v>
      </c>
      <c r="G18" s="254" t="s">
        <v>516</v>
      </c>
      <c r="H18" s="255" t="s">
        <v>422</v>
      </c>
      <c r="I18" s="255"/>
      <c r="J18" s="256" t="s">
        <v>450</v>
      </c>
      <c r="K18" s="254"/>
      <c r="L18" s="255">
        <f t="shared" si="0"/>
        <v>2</v>
      </c>
      <c r="M18" s="67" t="s">
        <v>529</v>
      </c>
      <c r="N18" s="257">
        <v>44562</v>
      </c>
      <c r="O18" s="257">
        <v>44865</v>
      </c>
      <c r="P18" s="255">
        <f t="shared" si="1"/>
        <v>0</v>
      </c>
      <c r="Q18" s="259">
        <f>IFERROR(P18/L18,0)</f>
        <v>0</v>
      </c>
      <c r="R18" s="255">
        <f t="shared" si="2"/>
        <v>0</v>
      </c>
      <c r="S18" s="67"/>
      <c r="T18" s="67"/>
      <c r="U18" s="67"/>
      <c r="V18" s="80"/>
      <c r="W18" s="67"/>
      <c r="X18" s="67"/>
      <c r="Y18" s="67"/>
      <c r="Z18" s="80"/>
      <c r="AA18" s="67"/>
      <c r="AB18" s="67"/>
      <c r="AC18" s="67"/>
      <c r="AD18" s="80"/>
      <c r="AE18" s="67"/>
      <c r="AF18" s="67"/>
      <c r="AG18" s="67"/>
      <c r="AH18" s="80"/>
      <c r="AI18" s="67"/>
      <c r="AJ18" s="67"/>
      <c r="AK18" s="67"/>
      <c r="AL18" s="80"/>
      <c r="AM18" s="67">
        <v>1</v>
      </c>
      <c r="AN18" s="67"/>
      <c r="AO18" s="67"/>
      <c r="AP18" s="80"/>
      <c r="AQ18" s="67"/>
      <c r="AR18" s="67"/>
      <c r="AS18" s="67"/>
      <c r="AT18" s="80"/>
      <c r="AU18" s="67"/>
      <c r="AV18" s="67"/>
      <c r="AW18" s="67"/>
      <c r="AX18" s="80"/>
      <c r="AY18" s="67"/>
      <c r="AZ18" s="67"/>
      <c r="BA18" s="67"/>
      <c r="BB18" s="80"/>
      <c r="BC18" s="67"/>
      <c r="BD18" s="67"/>
      <c r="BE18" s="67"/>
      <c r="BF18" s="80"/>
      <c r="BG18" s="67"/>
      <c r="BH18" s="67"/>
      <c r="BI18" s="67"/>
      <c r="BJ18" s="80"/>
      <c r="BK18" s="67">
        <v>1</v>
      </c>
      <c r="BL18" s="67"/>
      <c r="BM18" s="67"/>
      <c r="BN18" s="272"/>
      <c r="BO18" s="32"/>
    </row>
    <row r="19" spans="1:67" s="30" customFormat="1" ht="50.25" customHeight="1" x14ac:dyDescent="0.25">
      <c r="A19" s="31"/>
      <c r="B19" s="100"/>
      <c r="C19" s="273"/>
      <c r="D19" s="246"/>
      <c r="E19" s="246"/>
      <c r="F19" s="247" t="s">
        <v>506</v>
      </c>
      <c r="G19" s="247" t="s">
        <v>517</v>
      </c>
      <c r="H19" s="248" t="s">
        <v>422</v>
      </c>
      <c r="I19" s="248"/>
      <c r="J19" s="249" t="s">
        <v>450</v>
      </c>
      <c r="K19" s="247"/>
      <c r="L19" s="248">
        <f t="shared" si="0"/>
        <v>2</v>
      </c>
      <c r="M19" s="65" t="s">
        <v>529</v>
      </c>
      <c r="N19" s="250">
        <v>44562</v>
      </c>
      <c r="O19" s="250">
        <v>44895</v>
      </c>
      <c r="P19" s="248">
        <f t="shared" si="1"/>
        <v>0</v>
      </c>
      <c r="Q19" s="251">
        <f t="shared" ref="Q19:Q20" si="3">IFERROR(P19/L19,0)</f>
        <v>0</v>
      </c>
      <c r="R19" s="248">
        <f t="shared" si="2"/>
        <v>0</v>
      </c>
      <c r="S19" s="65"/>
      <c r="T19" s="65"/>
      <c r="U19" s="65"/>
      <c r="V19" s="66"/>
      <c r="W19" s="65"/>
      <c r="X19" s="65"/>
      <c r="Y19" s="65"/>
      <c r="Z19" s="66"/>
      <c r="AA19" s="65"/>
      <c r="AB19" s="65"/>
      <c r="AC19" s="65"/>
      <c r="AD19" s="66"/>
      <c r="AE19" s="65"/>
      <c r="AF19" s="65"/>
      <c r="AG19" s="65"/>
      <c r="AH19" s="66"/>
      <c r="AI19" s="65"/>
      <c r="AJ19" s="65"/>
      <c r="AK19" s="65"/>
      <c r="AL19" s="66"/>
      <c r="AM19" s="65">
        <v>1</v>
      </c>
      <c r="AN19" s="65"/>
      <c r="AO19" s="65"/>
      <c r="AP19" s="66"/>
      <c r="AQ19" s="65"/>
      <c r="AR19" s="65"/>
      <c r="AS19" s="65"/>
      <c r="AT19" s="66"/>
      <c r="AU19" s="65"/>
      <c r="AV19" s="65"/>
      <c r="AW19" s="65"/>
      <c r="AX19" s="66"/>
      <c r="AY19" s="65"/>
      <c r="AZ19" s="65"/>
      <c r="BA19" s="65"/>
      <c r="BB19" s="66"/>
      <c r="BC19" s="65"/>
      <c r="BD19" s="65"/>
      <c r="BE19" s="65"/>
      <c r="BF19" s="66"/>
      <c r="BG19" s="65"/>
      <c r="BH19" s="65"/>
      <c r="BI19" s="65"/>
      <c r="BJ19" s="66"/>
      <c r="BK19" s="65">
        <v>1</v>
      </c>
      <c r="BL19" s="65"/>
      <c r="BM19" s="65"/>
      <c r="BN19" s="274"/>
      <c r="BO19" s="32"/>
    </row>
    <row r="20" spans="1:67" s="30" customFormat="1" ht="51.75" thickBot="1" x14ac:dyDescent="0.3">
      <c r="A20" s="31"/>
      <c r="B20" s="100"/>
      <c r="C20" s="261"/>
      <c r="D20" s="262"/>
      <c r="E20" s="262"/>
      <c r="F20" s="275" t="s">
        <v>505</v>
      </c>
      <c r="G20" s="275" t="s">
        <v>515</v>
      </c>
      <c r="H20" s="264" t="s">
        <v>422</v>
      </c>
      <c r="I20" s="264"/>
      <c r="J20" s="265" t="s">
        <v>450</v>
      </c>
      <c r="K20" s="263">
        <v>1</v>
      </c>
      <c r="L20" s="264">
        <f t="shared" si="0"/>
        <v>2</v>
      </c>
      <c r="M20" s="69" t="s">
        <v>529</v>
      </c>
      <c r="N20" s="266">
        <v>44562</v>
      </c>
      <c r="O20" s="266">
        <v>44915</v>
      </c>
      <c r="P20" s="264">
        <f t="shared" si="1"/>
        <v>0</v>
      </c>
      <c r="Q20" s="267">
        <f t="shared" si="3"/>
        <v>0</v>
      </c>
      <c r="R20" s="264">
        <f t="shared" si="2"/>
        <v>0</v>
      </c>
      <c r="S20" s="69"/>
      <c r="T20" s="69"/>
      <c r="U20" s="69"/>
      <c r="V20" s="70"/>
      <c r="W20" s="69"/>
      <c r="X20" s="69"/>
      <c r="Y20" s="69"/>
      <c r="Z20" s="70"/>
      <c r="AA20" s="69"/>
      <c r="AB20" s="69"/>
      <c r="AC20" s="69"/>
      <c r="AD20" s="70"/>
      <c r="AE20" s="69"/>
      <c r="AF20" s="69"/>
      <c r="AG20" s="69"/>
      <c r="AH20" s="70"/>
      <c r="AI20" s="69"/>
      <c r="AJ20" s="69"/>
      <c r="AK20" s="69"/>
      <c r="AL20" s="70"/>
      <c r="AM20" s="69">
        <v>1</v>
      </c>
      <c r="AN20" s="69"/>
      <c r="AO20" s="69"/>
      <c r="AP20" s="70"/>
      <c r="AQ20" s="69"/>
      <c r="AR20" s="69"/>
      <c r="AS20" s="69"/>
      <c r="AT20" s="70"/>
      <c r="AU20" s="69"/>
      <c r="AV20" s="69"/>
      <c r="AW20" s="69"/>
      <c r="AX20" s="70"/>
      <c r="AY20" s="69"/>
      <c r="AZ20" s="69"/>
      <c r="BA20" s="69"/>
      <c r="BB20" s="70"/>
      <c r="BC20" s="69"/>
      <c r="BD20" s="69"/>
      <c r="BE20" s="69"/>
      <c r="BF20" s="70"/>
      <c r="BG20" s="69"/>
      <c r="BH20" s="69"/>
      <c r="BI20" s="69"/>
      <c r="BJ20" s="70"/>
      <c r="BK20" s="69">
        <v>1</v>
      </c>
      <c r="BL20" s="69"/>
      <c r="BM20" s="69"/>
      <c r="BN20" s="268"/>
      <c r="BO20" s="32"/>
    </row>
    <row r="21" spans="1:67" s="30" customFormat="1" ht="15.75" thickBot="1" x14ac:dyDescent="0.3">
      <c r="A21" s="31"/>
      <c r="B21" s="100"/>
      <c r="C21" s="269"/>
      <c r="D21" s="245"/>
      <c r="E21" s="245"/>
      <c r="F21" s="245"/>
      <c r="G21" s="245"/>
      <c r="H21" s="270"/>
      <c r="I21" s="110">
        <f>SUM(I18:I20)</f>
        <v>0</v>
      </c>
      <c r="J21" s="106"/>
      <c r="K21" s="111">
        <f>SUM(K18:K20)</f>
        <v>1</v>
      </c>
      <c r="L21" s="111">
        <f>SUM(L18:L20)</f>
        <v>6</v>
      </c>
      <c r="M21" s="107"/>
      <c r="N21" s="108"/>
      <c r="O21" s="109"/>
      <c r="P21" s="271">
        <f>SUM(P18:P20)</f>
        <v>0</v>
      </c>
      <c r="Q21" s="113">
        <f>SUM(Q18:Q20)</f>
        <v>0</v>
      </c>
      <c r="R21" s="114">
        <f>SUM(R18:R20)</f>
        <v>0</v>
      </c>
      <c r="S21" s="115">
        <f>SUM(S18:S20)</f>
        <v>0</v>
      </c>
      <c r="T21" s="115">
        <f>SUM(T18:T20)</f>
        <v>0</v>
      </c>
      <c r="U21" s="116"/>
      <c r="V21" s="117"/>
      <c r="W21" s="115">
        <f>SUM(W18:W20)</f>
        <v>0</v>
      </c>
      <c r="X21" s="115">
        <f>SUM(X18:X20)</f>
        <v>0</v>
      </c>
      <c r="Y21" s="116"/>
      <c r="Z21" s="117"/>
      <c r="AA21" s="115">
        <f>SUM(AA18:AA20)</f>
        <v>0</v>
      </c>
      <c r="AB21" s="115">
        <f>SUM(AB18:AB20)</f>
        <v>0</v>
      </c>
      <c r="AC21" s="116"/>
      <c r="AD21" s="117"/>
      <c r="AE21" s="115">
        <f>SUM(AE18:AE20)</f>
        <v>0</v>
      </c>
      <c r="AF21" s="115">
        <f>SUM(AF18:AF20)</f>
        <v>0</v>
      </c>
      <c r="AG21" s="116"/>
      <c r="AH21" s="117"/>
      <c r="AI21" s="115">
        <f>SUM(AI18:AI20)</f>
        <v>0</v>
      </c>
      <c r="AJ21" s="115">
        <f>SUM(AJ18:AJ20)</f>
        <v>0</v>
      </c>
      <c r="AK21" s="116"/>
      <c r="AL21" s="117"/>
      <c r="AM21" s="115">
        <f>SUM(AM18:AM20)</f>
        <v>3</v>
      </c>
      <c r="AN21" s="115">
        <f>SUM(AN18:AN20)</f>
        <v>0</v>
      </c>
      <c r="AO21" s="116"/>
      <c r="AP21" s="118"/>
      <c r="AQ21" s="115">
        <f>SUM(AQ18:AQ20)</f>
        <v>0</v>
      </c>
      <c r="AR21" s="115">
        <f>SUM(AR18:AR20)</f>
        <v>0</v>
      </c>
      <c r="AS21" s="116"/>
      <c r="AT21" s="118"/>
      <c r="AU21" s="115">
        <f>SUM(AU18:AU20)</f>
        <v>0</v>
      </c>
      <c r="AV21" s="115">
        <f>SUM(AV18:AV20)</f>
        <v>0</v>
      </c>
      <c r="AW21" s="116"/>
      <c r="AX21" s="118"/>
      <c r="AY21" s="115">
        <f>SUM(AY18:AY20)</f>
        <v>0</v>
      </c>
      <c r="AZ21" s="115">
        <f>SUM(AZ18:AZ20)</f>
        <v>0</v>
      </c>
      <c r="BA21" s="116"/>
      <c r="BB21" s="118"/>
      <c r="BC21" s="115">
        <f>SUM(BC18:BC20)</f>
        <v>0</v>
      </c>
      <c r="BD21" s="115">
        <f>SUM(BD18:BD20)</f>
        <v>0</v>
      </c>
      <c r="BE21" s="116"/>
      <c r="BF21" s="118"/>
      <c r="BG21" s="115">
        <f>SUM(BG18:BG20)</f>
        <v>0</v>
      </c>
      <c r="BH21" s="115">
        <f>SUM(BH18:BH20)</f>
        <v>0</v>
      </c>
      <c r="BI21" s="116"/>
      <c r="BJ21" s="118"/>
      <c r="BK21" s="115">
        <f>SUM(BK18:BK20)</f>
        <v>3</v>
      </c>
      <c r="BL21" s="115">
        <f>SUM(BL18:BL20)</f>
        <v>0</v>
      </c>
      <c r="BM21" s="116"/>
      <c r="BN21" s="118"/>
      <c r="BO21" s="32"/>
    </row>
    <row r="22" spans="1:67" s="30" customFormat="1" ht="42.75" customHeight="1" x14ac:dyDescent="0.25">
      <c r="A22" s="31"/>
      <c r="B22" s="100"/>
      <c r="C22" s="252" t="s">
        <v>128</v>
      </c>
      <c r="D22" s="253">
        <v>3</v>
      </c>
      <c r="E22" s="253" t="s">
        <v>531</v>
      </c>
      <c r="F22" s="254" t="s">
        <v>520</v>
      </c>
      <c r="G22" s="254" t="s">
        <v>518</v>
      </c>
      <c r="H22" s="255" t="s">
        <v>422</v>
      </c>
      <c r="I22" s="255"/>
      <c r="J22" s="256" t="s">
        <v>450</v>
      </c>
      <c r="K22" s="254"/>
      <c r="L22" s="255">
        <f t="shared" ref="L22:L25" si="4">+SUM(S22,W22,AA22,AE22,AI22,AM22,AQ22,AU22,AY22,BC22,BG22,BK22)</f>
        <v>1</v>
      </c>
      <c r="M22" s="67" t="s">
        <v>529</v>
      </c>
      <c r="N22" s="257">
        <v>44562</v>
      </c>
      <c r="O22" s="257">
        <v>44742</v>
      </c>
      <c r="P22" s="255">
        <f t="shared" ref="P22:P24" si="5">+SUM(T22,X22,AB22,AF22,AJ22,AN22,AR22,AV22,AZ22,BD22,BH22,BL22)</f>
        <v>0</v>
      </c>
      <c r="Q22" s="259">
        <f>IFERROR(P22/L22,0)</f>
        <v>0</v>
      </c>
      <c r="R22" s="255">
        <f t="shared" ref="R22:R24" si="6">P22*K22</f>
        <v>0</v>
      </c>
      <c r="S22" s="67"/>
      <c r="T22" s="67"/>
      <c r="U22" s="67"/>
      <c r="V22" s="80"/>
      <c r="W22" s="67"/>
      <c r="X22" s="67"/>
      <c r="Y22" s="67"/>
      <c r="Z22" s="80"/>
      <c r="AA22" s="67"/>
      <c r="AB22" s="67"/>
      <c r="AC22" s="67"/>
      <c r="AD22" s="80"/>
      <c r="AE22" s="67"/>
      <c r="AF22" s="67"/>
      <c r="AG22" s="67"/>
      <c r="AH22" s="80"/>
      <c r="AI22" s="67"/>
      <c r="AJ22" s="67"/>
      <c r="AK22" s="67"/>
      <c r="AL22" s="80"/>
      <c r="AM22" s="67">
        <v>1</v>
      </c>
      <c r="AN22" s="67"/>
      <c r="AO22" s="67"/>
      <c r="AP22" s="80"/>
      <c r="AQ22" s="67"/>
      <c r="AR22" s="67"/>
      <c r="AS22" s="67"/>
      <c r="AT22" s="80"/>
      <c r="AU22" s="67"/>
      <c r="AV22" s="67"/>
      <c r="AW22" s="67"/>
      <c r="AX22" s="80"/>
      <c r="AY22" s="67"/>
      <c r="AZ22" s="67"/>
      <c r="BA22" s="67"/>
      <c r="BB22" s="80"/>
      <c r="BC22" s="67"/>
      <c r="BD22" s="67"/>
      <c r="BE22" s="67"/>
      <c r="BF22" s="80"/>
      <c r="BG22" s="67"/>
      <c r="BH22" s="67"/>
      <c r="BI22" s="67"/>
      <c r="BJ22" s="80"/>
      <c r="BK22" s="67"/>
      <c r="BL22" s="67"/>
      <c r="BM22" s="67"/>
      <c r="BN22" s="272"/>
      <c r="BO22" s="32"/>
    </row>
    <row r="23" spans="1:67" s="30" customFormat="1" ht="48.75" customHeight="1" x14ac:dyDescent="0.25">
      <c r="A23" s="31"/>
      <c r="B23" s="100"/>
      <c r="C23" s="273"/>
      <c r="D23" s="246"/>
      <c r="E23" s="246"/>
      <c r="F23" s="247" t="s">
        <v>521</v>
      </c>
      <c r="G23" s="247" t="s">
        <v>519</v>
      </c>
      <c r="H23" s="248" t="s">
        <v>422</v>
      </c>
      <c r="I23" s="248"/>
      <c r="J23" s="249" t="s">
        <v>450</v>
      </c>
      <c r="K23" s="247"/>
      <c r="L23" s="248">
        <f t="shared" si="4"/>
        <v>1</v>
      </c>
      <c r="M23" s="65" t="s">
        <v>529</v>
      </c>
      <c r="N23" s="250">
        <v>44562</v>
      </c>
      <c r="O23" s="250">
        <v>44742</v>
      </c>
      <c r="P23" s="248">
        <f t="shared" si="5"/>
        <v>0</v>
      </c>
      <c r="Q23" s="251">
        <f t="shared" ref="Q23:Q24" si="7">IFERROR(P23/L23,0)</f>
        <v>0</v>
      </c>
      <c r="R23" s="248">
        <f t="shared" si="6"/>
        <v>0</v>
      </c>
      <c r="S23" s="65"/>
      <c r="T23" s="65"/>
      <c r="U23" s="65"/>
      <c r="V23" s="66"/>
      <c r="W23" s="65"/>
      <c r="X23" s="65"/>
      <c r="Y23" s="65"/>
      <c r="Z23" s="66"/>
      <c r="AA23" s="65"/>
      <c r="AB23" s="65"/>
      <c r="AC23" s="65"/>
      <c r="AD23" s="66"/>
      <c r="AE23" s="65"/>
      <c r="AF23" s="65"/>
      <c r="AG23" s="65"/>
      <c r="AH23" s="66"/>
      <c r="AI23" s="65"/>
      <c r="AJ23" s="65"/>
      <c r="AK23" s="65"/>
      <c r="AL23" s="66"/>
      <c r="AM23" s="65">
        <v>1</v>
      </c>
      <c r="AN23" s="65"/>
      <c r="AO23" s="65"/>
      <c r="AP23" s="66"/>
      <c r="AQ23" s="65"/>
      <c r="AR23" s="65"/>
      <c r="AS23" s="65"/>
      <c r="AT23" s="66"/>
      <c r="AU23" s="65"/>
      <c r="AV23" s="65"/>
      <c r="AW23" s="65"/>
      <c r="AX23" s="66"/>
      <c r="AY23" s="65"/>
      <c r="AZ23" s="65"/>
      <c r="BA23" s="65"/>
      <c r="BB23" s="66"/>
      <c r="BC23" s="65"/>
      <c r="BD23" s="65"/>
      <c r="BE23" s="65"/>
      <c r="BF23" s="66"/>
      <c r="BG23" s="65"/>
      <c r="BH23" s="65"/>
      <c r="BI23" s="65"/>
      <c r="BJ23" s="66"/>
      <c r="BK23" s="65"/>
      <c r="BL23" s="65"/>
      <c r="BM23" s="65"/>
      <c r="BN23" s="274"/>
      <c r="BO23" s="32"/>
    </row>
    <row r="24" spans="1:67" s="30" customFormat="1" ht="56.25" customHeight="1" x14ac:dyDescent="0.25">
      <c r="A24" s="31"/>
      <c r="B24" s="100"/>
      <c r="C24" s="273"/>
      <c r="D24" s="246"/>
      <c r="E24" s="246"/>
      <c r="F24" s="247" t="s">
        <v>513</v>
      </c>
      <c r="G24" s="247" t="s">
        <v>522</v>
      </c>
      <c r="H24" s="248" t="s">
        <v>422</v>
      </c>
      <c r="I24" s="248"/>
      <c r="J24" s="249" t="s">
        <v>450</v>
      </c>
      <c r="K24" s="247"/>
      <c r="L24" s="248">
        <f t="shared" si="4"/>
        <v>2</v>
      </c>
      <c r="M24" s="65" t="s">
        <v>529</v>
      </c>
      <c r="N24" s="250">
        <v>44562</v>
      </c>
      <c r="O24" s="250">
        <v>44925</v>
      </c>
      <c r="P24" s="248">
        <f t="shared" si="5"/>
        <v>0</v>
      </c>
      <c r="Q24" s="251">
        <f t="shared" si="7"/>
        <v>0</v>
      </c>
      <c r="R24" s="248">
        <f t="shared" si="6"/>
        <v>0</v>
      </c>
      <c r="S24" s="65"/>
      <c r="T24" s="65"/>
      <c r="U24" s="65"/>
      <c r="V24" s="66"/>
      <c r="W24" s="65"/>
      <c r="X24" s="65"/>
      <c r="Y24" s="65"/>
      <c r="Z24" s="66"/>
      <c r="AA24" s="65"/>
      <c r="AB24" s="65"/>
      <c r="AC24" s="65"/>
      <c r="AD24" s="66"/>
      <c r="AE24" s="65"/>
      <c r="AF24" s="65"/>
      <c r="AG24" s="65"/>
      <c r="AH24" s="66"/>
      <c r="AI24" s="65"/>
      <c r="AJ24" s="65"/>
      <c r="AK24" s="65"/>
      <c r="AL24" s="66"/>
      <c r="AM24" s="65">
        <v>1</v>
      </c>
      <c r="AN24" s="65"/>
      <c r="AO24" s="65"/>
      <c r="AP24" s="66"/>
      <c r="AQ24" s="65"/>
      <c r="AR24" s="65"/>
      <c r="AS24" s="65"/>
      <c r="AT24" s="66"/>
      <c r="AU24" s="65"/>
      <c r="AV24" s="65"/>
      <c r="AW24" s="65"/>
      <c r="AX24" s="66"/>
      <c r="AY24" s="65"/>
      <c r="AZ24" s="65"/>
      <c r="BA24" s="65"/>
      <c r="BB24" s="66"/>
      <c r="BC24" s="65"/>
      <c r="BD24" s="65"/>
      <c r="BE24" s="65"/>
      <c r="BF24" s="66"/>
      <c r="BG24" s="65"/>
      <c r="BH24" s="65"/>
      <c r="BI24" s="65"/>
      <c r="BJ24" s="66"/>
      <c r="BK24" s="65">
        <v>1</v>
      </c>
      <c r="BL24" s="65"/>
      <c r="BM24" s="65"/>
      <c r="BN24" s="274"/>
      <c r="BO24" s="32"/>
    </row>
    <row r="25" spans="1:67" s="30" customFormat="1" ht="70.5" customHeight="1" thickBot="1" x14ac:dyDescent="0.3">
      <c r="A25" s="31"/>
      <c r="B25" s="100"/>
      <c r="C25" s="261"/>
      <c r="D25" s="262"/>
      <c r="E25" s="262"/>
      <c r="F25" s="275" t="s">
        <v>525</v>
      </c>
      <c r="G25" s="275" t="s">
        <v>524</v>
      </c>
      <c r="H25" s="264" t="s">
        <v>422</v>
      </c>
      <c r="I25" s="264"/>
      <c r="J25" s="265" t="s">
        <v>450</v>
      </c>
      <c r="K25" s="263">
        <v>1</v>
      </c>
      <c r="L25" s="264">
        <f t="shared" si="4"/>
        <v>1</v>
      </c>
      <c r="M25" s="69" t="s">
        <v>529</v>
      </c>
      <c r="N25" s="266">
        <v>44713</v>
      </c>
      <c r="O25" s="266">
        <v>44926</v>
      </c>
      <c r="P25" s="264">
        <f t="shared" ref="P25" si="8">+SUM(T25,X25,AB25,AF25,AJ25,AN25,AR25,AV25,AZ25,BD25,BH25,BL25)</f>
        <v>0</v>
      </c>
      <c r="Q25" s="267">
        <f t="shared" ref="Q25" si="9">IFERROR(P25/L25,0)</f>
        <v>0</v>
      </c>
      <c r="R25" s="264">
        <f t="shared" ref="R25" si="10">P25*K25</f>
        <v>0</v>
      </c>
      <c r="S25" s="69"/>
      <c r="T25" s="69"/>
      <c r="U25" s="69"/>
      <c r="V25" s="70"/>
      <c r="W25" s="69"/>
      <c r="X25" s="69"/>
      <c r="Y25" s="69"/>
      <c r="Z25" s="70"/>
      <c r="AA25" s="69"/>
      <c r="AB25" s="69"/>
      <c r="AC25" s="69"/>
      <c r="AD25" s="70"/>
      <c r="AE25" s="69"/>
      <c r="AF25" s="69"/>
      <c r="AG25" s="69"/>
      <c r="AH25" s="70"/>
      <c r="AI25" s="69"/>
      <c r="AJ25" s="69"/>
      <c r="AK25" s="69"/>
      <c r="AL25" s="70"/>
      <c r="AM25" s="69">
        <v>1</v>
      </c>
      <c r="AN25" s="69"/>
      <c r="AO25" s="69"/>
      <c r="AP25" s="70"/>
      <c r="AQ25" s="69"/>
      <c r="AR25" s="69"/>
      <c r="AS25" s="69"/>
      <c r="AT25" s="70"/>
      <c r="AU25" s="69"/>
      <c r="AV25" s="69"/>
      <c r="AW25" s="69"/>
      <c r="AX25" s="70"/>
      <c r="AY25" s="69"/>
      <c r="AZ25" s="69"/>
      <c r="BA25" s="69"/>
      <c r="BB25" s="70"/>
      <c r="BC25" s="69"/>
      <c r="BD25" s="69"/>
      <c r="BE25" s="69"/>
      <c r="BF25" s="70"/>
      <c r="BG25" s="69"/>
      <c r="BH25" s="69"/>
      <c r="BI25" s="69"/>
      <c r="BJ25" s="70"/>
      <c r="BK25" s="69"/>
      <c r="BL25" s="69"/>
      <c r="BM25" s="69"/>
      <c r="BN25" s="268"/>
      <c r="BO25" s="32"/>
    </row>
    <row r="26" spans="1:67" s="30" customFormat="1" ht="15.75" thickBot="1" x14ac:dyDescent="0.3">
      <c r="A26" s="31"/>
      <c r="B26" s="100"/>
      <c r="C26" s="269"/>
      <c r="D26" s="245"/>
      <c r="E26" s="245"/>
      <c r="F26" s="245"/>
      <c r="G26" s="245"/>
      <c r="H26" s="270"/>
      <c r="I26" s="110">
        <f>SUM(I22:I24)</f>
        <v>0</v>
      </c>
      <c r="J26" s="106"/>
      <c r="K26" s="111">
        <f>SUM(K22:K25)</f>
        <v>1</v>
      </c>
      <c r="L26" s="111">
        <f>SUM(L22:L25)</f>
        <v>5</v>
      </c>
      <c r="M26" s="107"/>
      <c r="N26" s="108"/>
      <c r="O26" s="109"/>
      <c r="P26" s="271">
        <f>SUM(P22:P24)</f>
        <v>0</v>
      </c>
      <c r="Q26" s="113">
        <f>SUM(Q22:Q24)</f>
        <v>0</v>
      </c>
      <c r="R26" s="114">
        <f>SUM(R22:R24)</f>
        <v>0</v>
      </c>
      <c r="S26" s="115">
        <f>SUM(S22:S24)</f>
        <v>0</v>
      </c>
      <c r="T26" s="115">
        <f>SUM(T22:T24)</f>
        <v>0</v>
      </c>
      <c r="U26" s="116"/>
      <c r="V26" s="117"/>
      <c r="W26" s="115">
        <f>SUM(W22:W24)</f>
        <v>0</v>
      </c>
      <c r="X26" s="115">
        <f>SUM(X22:X24)</f>
        <v>0</v>
      </c>
      <c r="Y26" s="116"/>
      <c r="Z26" s="117"/>
      <c r="AA26" s="115">
        <f>SUM(AA22:AA24)</f>
        <v>0</v>
      </c>
      <c r="AB26" s="115">
        <f>SUM(AB22:AB24)</f>
        <v>0</v>
      </c>
      <c r="AC26" s="116"/>
      <c r="AD26" s="117"/>
      <c r="AE26" s="115">
        <f>SUM(AE22:AE24)</f>
        <v>0</v>
      </c>
      <c r="AF26" s="115">
        <f>SUM(AF22:AF24)</f>
        <v>0</v>
      </c>
      <c r="AG26" s="116"/>
      <c r="AH26" s="117"/>
      <c r="AI26" s="115">
        <f>SUM(AI22:AI24)</f>
        <v>0</v>
      </c>
      <c r="AJ26" s="115">
        <f>SUM(AJ22:AJ24)</f>
        <v>0</v>
      </c>
      <c r="AK26" s="116"/>
      <c r="AL26" s="117"/>
      <c r="AM26" s="115">
        <f>SUM(AM22:AM25)</f>
        <v>4</v>
      </c>
      <c r="AN26" s="115">
        <f>SUM(AN22:AN24)</f>
        <v>0</v>
      </c>
      <c r="AO26" s="116"/>
      <c r="AP26" s="118"/>
      <c r="AQ26" s="115">
        <f>SUM(AQ22:AQ24)</f>
        <v>0</v>
      </c>
      <c r="AR26" s="115">
        <f>SUM(AR22:AR24)</f>
        <v>0</v>
      </c>
      <c r="AS26" s="116"/>
      <c r="AT26" s="118"/>
      <c r="AU26" s="115">
        <f>SUM(AU22:AU24)</f>
        <v>0</v>
      </c>
      <c r="AV26" s="115">
        <f>SUM(AV22:AV24)</f>
        <v>0</v>
      </c>
      <c r="AW26" s="116"/>
      <c r="AX26" s="118"/>
      <c r="AY26" s="115">
        <f>SUM(AY22:AY24)</f>
        <v>0</v>
      </c>
      <c r="AZ26" s="115">
        <f>SUM(AZ22:AZ24)</f>
        <v>0</v>
      </c>
      <c r="BA26" s="116"/>
      <c r="BB26" s="118"/>
      <c r="BC26" s="115">
        <f>SUM(BC22:BC24)</f>
        <v>0</v>
      </c>
      <c r="BD26" s="115">
        <f>SUM(BD22:BD24)</f>
        <v>0</v>
      </c>
      <c r="BE26" s="116"/>
      <c r="BF26" s="118"/>
      <c r="BG26" s="115">
        <f>SUM(BG22:BG24)</f>
        <v>0</v>
      </c>
      <c r="BH26" s="115">
        <f>SUM(BH22:BH24)</f>
        <v>0</v>
      </c>
      <c r="BI26" s="116"/>
      <c r="BJ26" s="118"/>
      <c r="BK26" s="115">
        <f>SUM(BK22:BK24)</f>
        <v>1</v>
      </c>
      <c r="BL26" s="115">
        <f>SUM(BL22:BL24)</f>
        <v>0</v>
      </c>
      <c r="BM26" s="116"/>
      <c r="BN26" s="118"/>
      <c r="BO26" s="32"/>
    </row>
    <row r="27" spans="1:67" s="30" customFormat="1" ht="51" x14ac:dyDescent="0.25">
      <c r="A27" s="31"/>
      <c r="B27" s="100"/>
      <c r="C27" s="252" t="s">
        <v>128</v>
      </c>
      <c r="D27" s="253">
        <v>4</v>
      </c>
      <c r="E27" s="253" t="s">
        <v>532</v>
      </c>
      <c r="F27" s="254" t="s">
        <v>527</v>
      </c>
      <c r="G27" s="254" t="s">
        <v>509</v>
      </c>
      <c r="H27" s="255" t="s">
        <v>422</v>
      </c>
      <c r="I27" s="255"/>
      <c r="J27" s="256" t="s">
        <v>450</v>
      </c>
      <c r="K27" s="254"/>
      <c r="L27" s="255">
        <f t="shared" ref="L27:L29" si="11">+SUM(S27,W27,AA27,AE27,AI27,AM27,AQ27,AU27,AY27,BC27,BG27,BK27)</f>
        <v>24</v>
      </c>
      <c r="M27" s="67" t="s">
        <v>529</v>
      </c>
      <c r="N27" s="257">
        <v>44562</v>
      </c>
      <c r="O27" s="257">
        <v>44915</v>
      </c>
      <c r="P27" s="255">
        <f t="shared" ref="P27:P29" si="12">+SUM(T27,X27,AB27,AF27,AJ27,AN27,AR27,AV27,AZ27,BD27,BH27,BL27)</f>
        <v>0</v>
      </c>
      <c r="Q27" s="259">
        <f>IFERROR(P27/L27,0)</f>
        <v>0</v>
      </c>
      <c r="R27" s="255">
        <f t="shared" ref="R27:R29" si="13">P27*K27</f>
        <v>0</v>
      </c>
      <c r="S27" s="67">
        <v>1</v>
      </c>
      <c r="T27" s="67"/>
      <c r="U27" s="67"/>
      <c r="V27" s="80"/>
      <c r="W27" s="67">
        <v>1</v>
      </c>
      <c r="X27" s="67"/>
      <c r="Y27" s="67"/>
      <c r="Z27" s="80"/>
      <c r="AA27" s="67">
        <v>3</v>
      </c>
      <c r="AB27" s="67"/>
      <c r="AC27" s="67"/>
      <c r="AD27" s="80"/>
      <c r="AE27" s="67">
        <v>2</v>
      </c>
      <c r="AF27" s="67"/>
      <c r="AG27" s="67"/>
      <c r="AH27" s="80"/>
      <c r="AI27" s="67">
        <v>2</v>
      </c>
      <c r="AJ27" s="67"/>
      <c r="AK27" s="67"/>
      <c r="AL27" s="80"/>
      <c r="AM27" s="67">
        <v>2</v>
      </c>
      <c r="AN27" s="67"/>
      <c r="AO27" s="67"/>
      <c r="AP27" s="80"/>
      <c r="AQ27" s="67">
        <v>2</v>
      </c>
      <c r="AR27" s="67"/>
      <c r="AS27" s="67"/>
      <c r="AT27" s="80"/>
      <c r="AU27" s="67">
        <v>2</v>
      </c>
      <c r="AV27" s="67"/>
      <c r="AW27" s="67"/>
      <c r="AX27" s="80"/>
      <c r="AY27" s="67">
        <v>2</v>
      </c>
      <c r="AZ27" s="67"/>
      <c r="BA27" s="67"/>
      <c r="BB27" s="80"/>
      <c r="BC27" s="67">
        <v>2</v>
      </c>
      <c r="BD27" s="67"/>
      <c r="BE27" s="67"/>
      <c r="BF27" s="80"/>
      <c r="BG27" s="67">
        <v>3</v>
      </c>
      <c r="BH27" s="67"/>
      <c r="BI27" s="67"/>
      <c r="BJ27" s="80"/>
      <c r="BK27" s="67">
        <v>2</v>
      </c>
      <c r="BL27" s="67"/>
      <c r="BM27" s="67"/>
      <c r="BN27" s="272"/>
      <c r="BO27" s="32"/>
    </row>
    <row r="28" spans="1:67" s="30" customFormat="1" ht="57.75" customHeight="1" x14ac:dyDescent="0.25">
      <c r="A28" s="31"/>
      <c r="B28" s="100"/>
      <c r="C28" s="273"/>
      <c r="D28" s="246"/>
      <c r="E28" s="246"/>
      <c r="F28" s="247" t="s">
        <v>508</v>
      </c>
      <c r="G28" s="247" t="s">
        <v>510</v>
      </c>
      <c r="H28" s="248" t="s">
        <v>422</v>
      </c>
      <c r="I28" s="248"/>
      <c r="J28" s="249" t="s">
        <v>450</v>
      </c>
      <c r="K28" s="247">
        <v>4</v>
      </c>
      <c r="L28" s="248">
        <f t="shared" si="11"/>
        <v>4</v>
      </c>
      <c r="M28" s="65" t="s">
        <v>529</v>
      </c>
      <c r="N28" s="250">
        <v>44562</v>
      </c>
      <c r="O28" s="250">
        <v>44915</v>
      </c>
      <c r="P28" s="248">
        <f t="shared" si="12"/>
        <v>0</v>
      </c>
      <c r="Q28" s="251">
        <f t="shared" ref="Q28:Q29" si="14">IFERROR(P28/L28,0)</f>
        <v>0</v>
      </c>
      <c r="R28" s="248">
        <f t="shared" si="13"/>
        <v>0</v>
      </c>
      <c r="S28" s="65"/>
      <c r="T28" s="65"/>
      <c r="U28" s="65"/>
      <c r="V28" s="66"/>
      <c r="W28" s="65"/>
      <c r="X28" s="65"/>
      <c r="Y28" s="65"/>
      <c r="Z28" s="66"/>
      <c r="AA28" s="65">
        <v>1</v>
      </c>
      <c r="AB28" s="65"/>
      <c r="AC28" s="65"/>
      <c r="AD28" s="66"/>
      <c r="AE28" s="65"/>
      <c r="AF28" s="65"/>
      <c r="AG28" s="65"/>
      <c r="AH28" s="66"/>
      <c r="AI28" s="65"/>
      <c r="AJ28" s="65"/>
      <c r="AK28" s="65"/>
      <c r="AL28" s="66"/>
      <c r="AM28" s="65">
        <v>1</v>
      </c>
      <c r="AN28" s="65"/>
      <c r="AO28" s="65"/>
      <c r="AP28" s="66"/>
      <c r="AQ28" s="65"/>
      <c r="AR28" s="65"/>
      <c r="AS28" s="65"/>
      <c r="AT28" s="66"/>
      <c r="AU28" s="65"/>
      <c r="AV28" s="65"/>
      <c r="AW28" s="65"/>
      <c r="AX28" s="66"/>
      <c r="AY28" s="65">
        <v>1</v>
      </c>
      <c r="AZ28" s="65"/>
      <c r="BA28" s="65"/>
      <c r="BB28" s="66"/>
      <c r="BC28" s="65"/>
      <c r="BD28" s="65"/>
      <c r="BE28" s="65"/>
      <c r="BF28" s="66"/>
      <c r="BG28" s="65"/>
      <c r="BH28" s="65"/>
      <c r="BI28" s="65"/>
      <c r="BJ28" s="66"/>
      <c r="BK28" s="65">
        <v>1</v>
      </c>
      <c r="BL28" s="65"/>
      <c r="BM28" s="65"/>
      <c r="BN28" s="274"/>
      <c r="BO28" s="32"/>
    </row>
    <row r="29" spans="1:67" s="30" customFormat="1" ht="55.5" customHeight="1" thickBot="1" x14ac:dyDescent="0.3">
      <c r="A29" s="31"/>
      <c r="B29" s="100"/>
      <c r="C29" s="261"/>
      <c r="D29" s="262"/>
      <c r="E29" s="262"/>
      <c r="F29" s="263" t="s">
        <v>511</v>
      </c>
      <c r="G29" s="263" t="s">
        <v>512</v>
      </c>
      <c r="H29" s="264" t="s">
        <v>422</v>
      </c>
      <c r="I29" s="264"/>
      <c r="J29" s="265" t="s">
        <v>450</v>
      </c>
      <c r="K29" s="263">
        <v>12</v>
      </c>
      <c r="L29" s="264">
        <f t="shared" si="11"/>
        <v>12</v>
      </c>
      <c r="M29" s="69" t="s">
        <v>529</v>
      </c>
      <c r="N29" s="266">
        <v>44562</v>
      </c>
      <c r="O29" s="266">
        <v>44915</v>
      </c>
      <c r="P29" s="264">
        <f t="shared" si="12"/>
        <v>0</v>
      </c>
      <c r="Q29" s="267">
        <f t="shared" si="14"/>
        <v>0</v>
      </c>
      <c r="R29" s="264">
        <f t="shared" si="13"/>
        <v>0</v>
      </c>
      <c r="S29" s="69">
        <v>1</v>
      </c>
      <c r="T29" s="69"/>
      <c r="U29" s="69"/>
      <c r="V29" s="70"/>
      <c r="W29" s="69">
        <v>1</v>
      </c>
      <c r="X29" s="69"/>
      <c r="Y29" s="69"/>
      <c r="Z29" s="70"/>
      <c r="AA29" s="69">
        <v>1</v>
      </c>
      <c r="AB29" s="69"/>
      <c r="AC29" s="69"/>
      <c r="AD29" s="70"/>
      <c r="AE29" s="69">
        <v>1</v>
      </c>
      <c r="AF29" s="69"/>
      <c r="AG29" s="69"/>
      <c r="AH29" s="70"/>
      <c r="AI29" s="69">
        <v>1</v>
      </c>
      <c r="AJ29" s="69"/>
      <c r="AK29" s="69"/>
      <c r="AL29" s="70"/>
      <c r="AM29" s="69">
        <v>1</v>
      </c>
      <c r="AN29" s="69"/>
      <c r="AO29" s="69"/>
      <c r="AP29" s="70"/>
      <c r="AQ29" s="69">
        <v>1</v>
      </c>
      <c r="AR29" s="69"/>
      <c r="AS29" s="69"/>
      <c r="AT29" s="70"/>
      <c r="AU29" s="69">
        <v>1</v>
      </c>
      <c r="AV29" s="69"/>
      <c r="AW29" s="69"/>
      <c r="AX29" s="70"/>
      <c r="AY29" s="69">
        <v>1</v>
      </c>
      <c r="AZ29" s="69"/>
      <c r="BA29" s="69"/>
      <c r="BB29" s="70"/>
      <c r="BC29" s="69">
        <v>1</v>
      </c>
      <c r="BD29" s="69"/>
      <c r="BE29" s="69"/>
      <c r="BF29" s="70"/>
      <c r="BG29" s="69">
        <v>1</v>
      </c>
      <c r="BH29" s="69"/>
      <c r="BI29" s="69"/>
      <c r="BJ29" s="70"/>
      <c r="BK29" s="69">
        <v>1</v>
      </c>
      <c r="BL29" s="69"/>
      <c r="BM29" s="69"/>
      <c r="BN29" s="268"/>
      <c r="BO29" s="32"/>
    </row>
    <row r="30" spans="1:67" s="30" customFormat="1" ht="15.75" thickBot="1" x14ac:dyDescent="0.3">
      <c r="A30" s="31"/>
      <c r="B30" s="100"/>
      <c r="C30" s="161"/>
      <c r="D30" s="162"/>
      <c r="E30" s="162"/>
      <c r="F30" s="162"/>
      <c r="G30" s="162"/>
      <c r="H30" s="163"/>
      <c r="I30" s="120">
        <f>SUM(I27:I29)</f>
        <v>0</v>
      </c>
      <c r="J30" s="121"/>
      <c r="K30" s="112">
        <f>SUM(K27:K29)</f>
        <v>16</v>
      </c>
      <c r="L30" s="112">
        <f>SUM(L27:L29)</f>
        <v>40</v>
      </c>
      <c r="M30" s="122"/>
      <c r="N30" s="123"/>
      <c r="O30" s="124"/>
      <c r="P30" s="125">
        <f>SUM(P27:P29)</f>
        <v>0</v>
      </c>
      <c r="Q30" s="126">
        <f>SUM(Q27:Q29)</f>
        <v>0</v>
      </c>
      <c r="R30" s="127">
        <f>SUM(R27:R29)</f>
        <v>0</v>
      </c>
      <c r="S30" s="128">
        <f>SUM(S27:S29)</f>
        <v>2</v>
      </c>
      <c r="T30" s="128">
        <f>SUM(T27:T29)</f>
        <v>0</v>
      </c>
      <c r="U30" s="129"/>
      <c r="V30" s="130"/>
      <c r="W30" s="128">
        <f>SUM(W27:W29)</f>
        <v>2</v>
      </c>
      <c r="X30" s="128">
        <f>SUM(X27:X29)</f>
        <v>0</v>
      </c>
      <c r="Y30" s="129"/>
      <c r="Z30" s="130"/>
      <c r="AA30" s="128">
        <f>SUM(AA27:AA29)</f>
        <v>5</v>
      </c>
      <c r="AB30" s="128">
        <f>SUM(AB27:AB29)</f>
        <v>0</v>
      </c>
      <c r="AC30" s="129"/>
      <c r="AD30" s="130"/>
      <c r="AE30" s="128">
        <f>SUM(AE27:AE29)</f>
        <v>3</v>
      </c>
      <c r="AF30" s="128">
        <f>SUM(AF27:AF29)</f>
        <v>0</v>
      </c>
      <c r="AG30" s="129"/>
      <c r="AH30" s="130"/>
      <c r="AI30" s="128">
        <f>SUM(AI27:AI29)</f>
        <v>3</v>
      </c>
      <c r="AJ30" s="128">
        <f>SUM(AJ27:AJ29)</f>
        <v>0</v>
      </c>
      <c r="AK30" s="129"/>
      <c r="AL30" s="130"/>
      <c r="AM30" s="128">
        <f>SUM(AM27:AM29)</f>
        <v>4</v>
      </c>
      <c r="AN30" s="128">
        <f>SUM(AN27:AN29)</f>
        <v>0</v>
      </c>
      <c r="AO30" s="129"/>
      <c r="AP30" s="131"/>
      <c r="AQ30" s="128">
        <f>SUM(AQ27:AQ29)</f>
        <v>3</v>
      </c>
      <c r="AR30" s="128">
        <f>SUM(AR27:AR29)</f>
        <v>0</v>
      </c>
      <c r="AS30" s="129"/>
      <c r="AT30" s="131"/>
      <c r="AU30" s="128">
        <f>SUM(AU27:AU29)</f>
        <v>3</v>
      </c>
      <c r="AV30" s="128">
        <f>SUM(AV27:AV29)</f>
        <v>0</v>
      </c>
      <c r="AW30" s="129"/>
      <c r="AX30" s="131"/>
      <c r="AY30" s="128">
        <f>SUM(AY27:AY29)</f>
        <v>4</v>
      </c>
      <c r="AZ30" s="128">
        <f>SUM(AZ27:AZ29)</f>
        <v>0</v>
      </c>
      <c r="BA30" s="129"/>
      <c r="BB30" s="131"/>
      <c r="BC30" s="128">
        <f>SUM(BC27:BC29)</f>
        <v>3</v>
      </c>
      <c r="BD30" s="128">
        <f>SUM(BD27:BD29)</f>
        <v>0</v>
      </c>
      <c r="BE30" s="129"/>
      <c r="BF30" s="131"/>
      <c r="BG30" s="128">
        <f>SUM(BG27:BG29)</f>
        <v>4</v>
      </c>
      <c r="BH30" s="128">
        <f>SUM(BH27:BH29)</f>
        <v>0</v>
      </c>
      <c r="BI30" s="129"/>
      <c r="BJ30" s="131"/>
      <c r="BK30" s="128">
        <f>SUM(BK27:BK29)</f>
        <v>4</v>
      </c>
      <c r="BL30" s="128">
        <f>SUM(BL27:BL29)</f>
        <v>0</v>
      </c>
      <c r="BM30" s="129"/>
      <c r="BN30" s="132"/>
      <c r="BO30" s="32"/>
    </row>
    <row r="31" spans="1:67" ht="58.5" customHeight="1" thickBot="1" x14ac:dyDescent="0.3">
      <c r="A31" s="14"/>
      <c r="B31" s="95"/>
      <c r="C31" s="58"/>
      <c r="D31" s="59"/>
      <c r="E31" s="60" t="s">
        <v>118</v>
      </c>
      <c r="F31" s="119"/>
      <c r="G31" s="60"/>
      <c r="H31" s="60"/>
      <c r="I31" s="61"/>
      <c r="J31" s="61"/>
      <c r="K31" s="61"/>
      <c r="L31" s="61"/>
      <c r="M31" s="61"/>
      <c r="N31" s="62"/>
      <c r="O31" s="63"/>
      <c r="P31" s="81"/>
      <c r="Q31" s="81"/>
      <c r="R31" s="81"/>
      <c r="S31" s="61"/>
      <c r="T31" s="61"/>
      <c r="U31" s="61"/>
      <c r="V31" s="64"/>
      <c r="W31" s="61"/>
      <c r="X31" s="61"/>
      <c r="Y31" s="61"/>
      <c r="Z31" s="64"/>
      <c r="AA31" s="61"/>
      <c r="AB31" s="61"/>
      <c r="AC31" s="61"/>
      <c r="AD31" s="64"/>
      <c r="AE31" s="61"/>
      <c r="AF31" s="61"/>
      <c r="AG31" s="61"/>
      <c r="AH31" s="64"/>
      <c r="AI31" s="61"/>
      <c r="AJ31" s="61"/>
      <c r="AK31" s="61"/>
      <c r="AL31" s="64"/>
      <c r="AM31" s="61"/>
      <c r="AN31" s="61"/>
      <c r="AO31" s="61"/>
      <c r="AP31" s="64"/>
      <c r="AQ31" s="61"/>
      <c r="AR31" s="61"/>
      <c r="AS31" s="61"/>
      <c r="AT31" s="64"/>
      <c r="AU31" s="61"/>
      <c r="AV31" s="61"/>
      <c r="AW31" s="61"/>
      <c r="AX31" s="64"/>
      <c r="AY31" s="61"/>
      <c r="AZ31" s="61"/>
      <c r="BA31" s="61"/>
      <c r="BB31" s="64"/>
      <c r="BC31" s="61"/>
      <c r="BD31" s="61"/>
      <c r="BE31" s="61"/>
      <c r="BF31" s="64"/>
      <c r="BG31" s="61"/>
      <c r="BH31" s="61"/>
      <c r="BI31" s="61"/>
      <c r="BJ31" s="64"/>
      <c r="BK31" s="61"/>
      <c r="BL31" s="61"/>
      <c r="BM31" s="61"/>
      <c r="BN31" s="64"/>
      <c r="BO31" s="15"/>
    </row>
    <row r="32" spans="1:67" ht="65.25" customHeight="1" x14ac:dyDescent="0.25">
      <c r="A32" s="3"/>
      <c r="B32" s="95"/>
      <c r="C32" s="36"/>
      <c r="D32" s="36"/>
      <c r="E32" s="276" t="s">
        <v>538</v>
      </c>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47"/>
      <c r="AF32" s="47"/>
      <c r="AG32" s="47"/>
      <c r="AH32" s="36"/>
      <c r="AI32" s="47"/>
      <c r="AJ32" s="47"/>
      <c r="AK32" s="47"/>
      <c r="AL32" s="36"/>
      <c r="AM32" s="47"/>
      <c r="AN32" s="47"/>
      <c r="AO32" s="47"/>
      <c r="AP32" s="36"/>
      <c r="AQ32" s="48"/>
      <c r="AR32" s="48"/>
      <c r="AS32" s="48"/>
      <c r="AT32" s="36"/>
      <c r="AU32" s="48"/>
      <c r="AV32" s="48"/>
      <c r="AW32" s="48"/>
      <c r="AX32" s="36"/>
      <c r="AY32" s="48"/>
      <c r="AZ32" s="48"/>
      <c r="BA32" s="48"/>
      <c r="BB32" s="36"/>
      <c r="BC32" s="48"/>
      <c r="BD32" s="48"/>
      <c r="BE32" s="48"/>
      <c r="BF32" s="36"/>
      <c r="BG32" s="48"/>
      <c r="BH32" s="48"/>
      <c r="BI32" s="48"/>
      <c r="BJ32" s="36"/>
      <c r="BK32" s="48"/>
      <c r="BL32" s="48"/>
      <c r="BM32" s="48"/>
      <c r="BN32" s="36"/>
      <c r="BO32" s="4"/>
    </row>
    <row r="33" spans="1:67" ht="15.75" x14ac:dyDescent="0.25">
      <c r="A33" s="3"/>
      <c r="B33" s="95"/>
      <c r="C33" s="16" t="s">
        <v>18</v>
      </c>
      <c r="D33" s="37"/>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4"/>
    </row>
    <row r="34" spans="1:67" ht="15.75" x14ac:dyDescent="0.25">
      <c r="A34" s="3"/>
      <c r="B34" s="101"/>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4"/>
    </row>
    <row r="35" spans="1:67" ht="15.75" x14ac:dyDescent="0.25">
      <c r="A35" s="3"/>
      <c r="B35" s="101"/>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4"/>
    </row>
    <row r="36" spans="1:67" ht="15.75" x14ac:dyDescent="0.25">
      <c r="A36" s="3"/>
      <c r="B36" s="101"/>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4"/>
    </row>
    <row r="37" spans="1:67" ht="15.75" x14ac:dyDescent="0.25">
      <c r="A37" s="3"/>
      <c r="B37" s="101"/>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4"/>
    </row>
    <row r="38" spans="1:67" ht="15.75" x14ac:dyDescent="0.25">
      <c r="A38" s="3"/>
      <c r="B38" s="101"/>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4"/>
    </row>
    <row r="39" spans="1:67" ht="15.75" x14ac:dyDescent="0.25">
      <c r="A39" s="3"/>
      <c r="B39" s="101"/>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4"/>
    </row>
    <row r="40" spans="1:67" ht="15.75" x14ac:dyDescent="0.25">
      <c r="A40" s="3"/>
      <c r="B40" s="101"/>
      <c r="C40" s="40"/>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4"/>
    </row>
    <row r="41" spans="1:67" ht="15.75" x14ac:dyDescent="0.25">
      <c r="A41" s="3"/>
      <c r="B41" s="101"/>
      <c r="C41" s="40"/>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4"/>
    </row>
    <row r="42" spans="1:67" ht="15.75" x14ac:dyDescent="0.25">
      <c r="A42" s="3"/>
      <c r="B42" s="101"/>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4"/>
    </row>
    <row r="43" spans="1:67" ht="15.75" x14ac:dyDescent="0.25">
      <c r="A43" s="3"/>
      <c r="B43" s="101"/>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4"/>
    </row>
    <row r="44" spans="1:67" ht="15.75" x14ac:dyDescent="0.25">
      <c r="A44" s="4"/>
      <c r="B44" s="102"/>
      <c r="C44" s="3"/>
      <c r="D44" s="4"/>
      <c r="E44" s="4"/>
      <c r="F44" s="4"/>
      <c r="G44" s="4"/>
      <c r="H44" s="4"/>
      <c r="I44" s="4"/>
      <c r="J44" s="4"/>
      <c r="K44" s="4"/>
      <c r="L44" s="4"/>
      <c r="M44" s="4"/>
      <c r="N44" s="4"/>
      <c r="O44" s="17"/>
      <c r="P44" s="17"/>
      <c r="Q44" s="17"/>
      <c r="R44" s="17"/>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row>
    <row r="45" spans="1:67" ht="15.75" x14ac:dyDescent="0.25">
      <c r="A45" s="3"/>
      <c r="B45" s="101"/>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4"/>
    </row>
    <row r="46" spans="1:67" ht="15.75" x14ac:dyDescent="0.25">
      <c r="A46" s="3"/>
      <c r="B46" s="101"/>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4"/>
    </row>
    <row r="47" spans="1:67" ht="15.75" x14ac:dyDescent="0.25">
      <c r="A47" s="3"/>
      <c r="B47" s="101"/>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4"/>
    </row>
    <row r="48" spans="1:67" ht="15.75" x14ac:dyDescent="0.25">
      <c r="A48" s="3"/>
      <c r="B48" s="101"/>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4"/>
    </row>
    <row r="49" spans="1:67" ht="15.75" x14ac:dyDescent="0.25">
      <c r="A49" s="3"/>
      <c r="B49" s="101"/>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
    </row>
    <row r="50" spans="1:67" ht="15.75" x14ac:dyDescent="0.25">
      <c r="A50" s="3"/>
      <c r="B50" s="101"/>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
    </row>
    <row r="51" spans="1:67" ht="15.75" x14ac:dyDescent="0.25">
      <c r="A51" s="3"/>
      <c r="B51" s="101"/>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101"/>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101"/>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101"/>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101"/>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101"/>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101"/>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101"/>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3"/>
      <c r="B59" s="101"/>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4"/>
    </row>
    <row r="60" spans="1:67" ht="15.75" x14ac:dyDescent="0.25">
      <c r="A60" s="3"/>
      <c r="B60" s="101"/>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4"/>
    </row>
    <row r="61" spans="1:67" ht="15.75" x14ac:dyDescent="0.25">
      <c r="A61" s="3"/>
      <c r="B61" s="101"/>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3"/>
      <c r="B62" s="101"/>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4"/>
    </row>
    <row r="63" spans="1:67" ht="15.75" x14ac:dyDescent="0.25">
      <c r="A63" s="3"/>
      <c r="B63" s="101"/>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4"/>
    </row>
    <row r="64" spans="1:67" ht="15.75" x14ac:dyDescent="0.25">
      <c r="A64" s="3"/>
      <c r="B64" s="101"/>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101"/>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10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10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10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10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10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3"/>
      <c r="B71" s="10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4"/>
    </row>
    <row r="72" spans="1:67" ht="15.75" x14ac:dyDescent="0.25">
      <c r="A72" s="6"/>
      <c r="B72" s="101"/>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10"/>
    </row>
    <row r="73" spans="1:67" ht="15.75" x14ac:dyDescent="0.25">
      <c r="A73" s="3"/>
      <c r="B73" s="101"/>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4"/>
    </row>
    <row r="74" spans="1:67" ht="15.75" x14ac:dyDescent="0.25">
      <c r="A74" s="3"/>
      <c r="B74" s="101"/>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4"/>
    </row>
    <row r="75" spans="1:67" ht="15.75" x14ac:dyDescent="0.25">
      <c r="A75" s="3"/>
      <c r="B75" s="101"/>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4"/>
    </row>
    <row r="76" spans="1:67" ht="15.75" x14ac:dyDescent="0.25">
      <c r="A76" s="3"/>
      <c r="B76" s="101"/>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4"/>
    </row>
    <row r="77" spans="1:67" ht="15.75" x14ac:dyDescent="0.25">
      <c r="A77" s="3"/>
      <c r="B77" s="101"/>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4"/>
    </row>
    <row r="78" spans="1:67" ht="15.75" x14ac:dyDescent="0.25">
      <c r="A78" s="3"/>
      <c r="B78" s="101"/>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4"/>
    </row>
    <row r="79" spans="1:67" ht="15.75" x14ac:dyDescent="0.25">
      <c r="A79" s="3"/>
      <c r="B79" s="101"/>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4"/>
    </row>
    <row r="80" spans="1:67" ht="15.75" x14ac:dyDescent="0.25">
      <c r="A80" s="6"/>
      <c r="B80" s="101"/>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10"/>
    </row>
    <row r="81" spans="1:67" ht="15.75" x14ac:dyDescent="0.25">
      <c r="A81" s="6"/>
      <c r="B81" s="101"/>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10"/>
    </row>
    <row r="82" spans="1:67" ht="15.75" x14ac:dyDescent="0.25">
      <c r="A82" s="6"/>
      <c r="B82" s="101"/>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10"/>
    </row>
    <row r="83" spans="1:67" ht="15.75" x14ac:dyDescent="0.25">
      <c r="A83" s="6"/>
      <c r="B83" s="101"/>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10"/>
    </row>
    <row r="84" spans="1:67" ht="15.75" x14ac:dyDescent="0.25">
      <c r="A84" s="6"/>
      <c r="B84" s="101"/>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10"/>
    </row>
    <row r="85" spans="1:67" ht="15.75" x14ac:dyDescent="0.25">
      <c r="A85" s="6"/>
      <c r="B85" s="101"/>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10"/>
    </row>
    <row r="86" spans="1:67" ht="15.75" x14ac:dyDescent="0.25">
      <c r="A86" s="6"/>
      <c r="B86" s="101"/>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10"/>
    </row>
    <row r="87" spans="1:67" ht="15.75" x14ac:dyDescent="0.25">
      <c r="A87" s="6"/>
      <c r="B87" s="103"/>
      <c r="C87" s="18"/>
      <c r="D87" s="38"/>
      <c r="E87" s="18"/>
      <c r="F87" s="38"/>
      <c r="G87" s="38"/>
      <c r="H87" s="38"/>
      <c r="I87" s="38"/>
      <c r="J87" s="38"/>
      <c r="K87" s="38"/>
      <c r="L87" s="38"/>
      <c r="M87" s="18"/>
      <c r="N87" s="18"/>
      <c r="O87" s="18"/>
      <c r="P87" s="38"/>
      <c r="Q87" s="38"/>
      <c r="R87" s="38"/>
      <c r="S87" s="18"/>
      <c r="T87" s="38"/>
      <c r="U87" s="38"/>
      <c r="V87" s="18"/>
      <c r="W87" s="18"/>
      <c r="X87" s="38"/>
      <c r="Y87" s="38"/>
      <c r="Z87" s="18"/>
      <c r="AA87" s="18"/>
      <c r="AB87" s="38"/>
      <c r="AC87" s="38"/>
      <c r="AD87" s="18"/>
      <c r="AE87" s="19"/>
      <c r="AF87" s="42"/>
      <c r="AG87" s="42"/>
      <c r="AH87" s="18"/>
      <c r="AI87" s="19"/>
      <c r="AJ87" s="42"/>
      <c r="AK87" s="42"/>
      <c r="AL87" s="18"/>
      <c r="AM87" s="19"/>
      <c r="AN87" s="42"/>
      <c r="AO87" s="42"/>
      <c r="AP87" s="18"/>
      <c r="AQ87" s="20"/>
      <c r="AR87" s="44"/>
      <c r="AS87" s="44"/>
      <c r="AT87" s="18"/>
      <c r="AU87" s="20"/>
      <c r="AV87" s="44"/>
      <c r="AW87" s="44"/>
      <c r="AX87" s="18"/>
      <c r="AY87" s="20"/>
      <c r="AZ87" s="44"/>
      <c r="BA87" s="44"/>
      <c r="BB87" s="18"/>
      <c r="BC87" s="20"/>
      <c r="BD87" s="44"/>
      <c r="BE87" s="44"/>
      <c r="BF87" s="18"/>
      <c r="BG87" s="20"/>
      <c r="BH87" s="44"/>
      <c r="BI87" s="44"/>
      <c r="BJ87" s="18"/>
      <c r="BK87" s="20"/>
      <c r="BL87" s="44"/>
      <c r="BM87" s="44"/>
      <c r="BN87" s="18"/>
      <c r="BO87" s="10"/>
    </row>
    <row r="88" spans="1:67" ht="15.75" x14ac:dyDescent="0.25">
      <c r="A88" s="6"/>
      <c r="B88" s="103"/>
      <c r="C88" s="18"/>
      <c r="D88" s="38"/>
      <c r="E88" s="18"/>
      <c r="F88" s="38"/>
      <c r="G88" s="38"/>
      <c r="H88" s="38"/>
      <c r="I88" s="38"/>
      <c r="J88" s="38"/>
      <c r="K88" s="38"/>
      <c r="L88" s="38"/>
      <c r="M88" s="6"/>
      <c r="N88" s="6"/>
      <c r="O88" s="6"/>
      <c r="P88" s="39"/>
      <c r="Q88" s="39"/>
      <c r="R88" s="39"/>
      <c r="S88" s="6"/>
      <c r="T88" s="39"/>
      <c r="U88" s="39"/>
      <c r="V88" s="6"/>
      <c r="W88" s="6"/>
      <c r="X88" s="39"/>
      <c r="Y88" s="39"/>
      <c r="Z88" s="6"/>
      <c r="AA88" s="6"/>
      <c r="AB88" s="39"/>
      <c r="AC88" s="39"/>
      <c r="AD88" s="6"/>
      <c r="AE88" s="21"/>
      <c r="AF88" s="43"/>
      <c r="AG88" s="43"/>
      <c r="AH88" s="6"/>
      <c r="AI88" s="21"/>
      <c r="AJ88" s="43"/>
      <c r="AK88" s="43"/>
      <c r="AL88" s="6"/>
      <c r="AM88" s="21"/>
      <c r="AN88" s="43"/>
      <c r="AO88" s="43"/>
      <c r="AP88" s="6"/>
      <c r="AQ88" s="21"/>
      <c r="AR88" s="43"/>
      <c r="AS88" s="43"/>
      <c r="AT88" s="6"/>
      <c r="AU88" s="21"/>
      <c r="AV88" s="43"/>
      <c r="AW88" s="43"/>
      <c r="AX88" s="6"/>
      <c r="AY88" s="21"/>
      <c r="AZ88" s="43"/>
      <c r="BA88" s="43"/>
      <c r="BB88" s="6"/>
      <c r="BC88" s="20"/>
      <c r="BD88" s="44"/>
      <c r="BE88" s="44"/>
      <c r="BF88" s="6"/>
      <c r="BG88" s="20"/>
      <c r="BH88" s="44"/>
      <c r="BI88" s="44"/>
      <c r="BJ88" s="6"/>
      <c r="BK88" s="20"/>
      <c r="BL88" s="44"/>
      <c r="BM88" s="44"/>
      <c r="BN88" s="6"/>
      <c r="BO88" s="10"/>
    </row>
    <row r="89" spans="1:67" ht="15.75" x14ac:dyDescent="0.25">
      <c r="A89" s="6"/>
      <c r="B89" s="103"/>
      <c r="C89" s="18"/>
      <c r="D89" s="38"/>
      <c r="E89" s="18"/>
      <c r="F89" s="38"/>
      <c r="G89" s="38"/>
      <c r="H89" s="38"/>
      <c r="I89" s="38"/>
      <c r="J89" s="38"/>
      <c r="K89" s="38"/>
      <c r="L89" s="38"/>
      <c r="M89" s="18"/>
      <c r="N89" s="18"/>
      <c r="O89" s="18"/>
      <c r="P89" s="38"/>
      <c r="Q89" s="38"/>
      <c r="R89" s="38"/>
      <c r="S89" s="18"/>
      <c r="T89" s="38"/>
      <c r="U89" s="38"/>
      <c r="V89" s="18"/>
      <c r="W89" s="18"/>
      <c r="X89" s="38"/>
      <c r="Y89" s="38"/>
      <c r="Z89" s="18"/>
      <c r="AA89" s="18"/>
      <c r="AB89" s="38"/>
      <c r="AC89" s="38"/>
      <c r="AD89" s="18"/>
      <c r="AE89" s="19"/>
      <c r="AF89" s="42"/>
      <c r="AG89" s="42"/>
      <c r="AH89" s="18"/>
      <c r="AI89" s="19"/>
      <c r="AJ89" s="42"/>
      <c r="AK89" s="42"/>
      <c r="AL89" s="18"/>
      <c r="AM89" s="19"/>
      <c r="AN89" s="42"/>
      <c r="AO89" s="42"/>
      <c r="AP89" s="18"/>
      <c r="AQ89" s="20"/>
      <c r="AR89" s="44"/>
      <c r="AS89" s="44"/>
      <c r="AT89" s="18"/>
      <c r="AU89" s="20"/>
      <c r="AV89" s="44"/>
      <c r="AW89" s="44"/>
      <c r="AX89" s="18"/>
      <c r="AY89" s="20"/>
      <c r="AZ89" s="44"/>
      <c r="BA89" s="44"/>
      <c r="BB89" s="18"/>
      <c r="BC89" s="20"/>
      <c r="BD89" s="44"/>
      <c r="BE89" s="44"/>
      <c r="BF89" s="18"/>
      <c r="BG89" s="20"/>
      <c r="BH89" s="44"/>
      <c r="BI89" s="44"/>
      <c r="BJ89" s="18"/>
      <c r="BK89" s="20"/>
      <c r="BL89" s="44"/>
      <c r="BM89" s="44"/>
      <c r="BN89" s="18"/>
      <c r="BO89" s="10"/>
    </row>
    <row r="90" spans="1:67" ht="15.75" x14ac:dyDescent="0.25">
      <c r="A90" s="6"/>
      <c r="B90" s="103"/>
      <c r="C90" s="18"/>
      <c r="D90" s="38"/>
      <c r="E90" s="18"/>
      <c r="F90" s="38"/>
      <c r="G90" s="38"/>
      <c r="H90" s="38"/>
      <c r="I90" s="38"/>
      <c r="J90" s="38"/>
      <c r="K90" s="38"/>
      <c r="L90" s="38"/>
      <c r="M90" s="18"/>
      <c r="N90" s="18"/>
      <c r="O90" s="18"/>
      <c r="P90" s="38"/>
      <c r="Q90" s="38"/>
      <c r="R90" s="38"/>
      <c r="S90" s="18"/>
      <c r="T90" s="38"/>
      <c r="U90" s="38"/>
      <c r="V90" s="18"/>
      <c r="W90" s="18"/>
      <c r="X90" s="38"/>
      <c r="Y90" s="38"/>
      <c r="Z90" s="18"/>
      <c r="AA90" s="18"/>
      <c r="AB90" s="38"/>
      <c r="AC90" s="38"/>
      <c r="AD90" s="18"/>
      <c r="AE90" s="19"/>
      <c r="AF90" s="42"/>
      <c r="AG90" s="42"/>
      <c r="AH90" s="18"/>
      <c r="AI90" s="19"/>
      <c r="AJ90" s="42"/>
      <c r="AK90" s="42"/>
      <c r="AL90" s="18"/>
      <c r="AM90" s="19"/>
      <c r="AN90" s="42"/>
      <c r="AO90" s="42"/>
      <c r="AP90" s="18"/>
      <c r="AQ90" s="20"/>
      <c r="AR90" s="44"/>
      <c r="AS90" s="44"/>
      <c r="AT90" s="18"/>
      <c r="AU90" s="20"/>
      <c r="AV90" s="44"/>
      <c r="AW90" s="44"/>
      <c r="AX90" s="18"/>
      <c r="AY90" s="20"/>
      <c r="AZ90" s="44"/>
      <c r="BA90" s="44"/>
      <c r="BB90" s="18"/>
      <c r="BC90" s="20"/>
      <c r="BD90" s="44"/>
      <c r="BE90" s="44"/>
      <c r="BF90" s="18"/>
      <c r="BG90" s="20"/>
      <c r="BH90" s="44"/>
      <c r="BI90" s="44"/>
      <c r="BJ90" s="18"/>
      <c r="BK90" s="20"/>
      <c r="BL90" s="44"/>
      <c r="BM90" s="44"/>
      <c r="BN90" s="18"/>
      <c r="BO90" s="10"/>
    </row>
    <row r="91" spans="1:67" ht="15.75" x14ac:dyDescent="0.25">
      <c r="A91" s="6"/>
      <c r="B91" s="103"/>
      <c r="C91" s="18"/>
      <c r="D91" s="38"/>
      <c r="E91" s="18"/>
      <c r="F91" s="38"/>
      <c r="G91" s="38"/>
      <c r="H91" s="38"/>
      <c r="I91" s="38"/>
      <c r="J91" s="38"/>
      <c r="K91" s="38"/>
      <c r="L91" s="38"/>
      <c r="M91" s="18"/>
      <c r="N91" s="18"/>
      <c r="O91" s="18"/>
      <c r="P91" s="38"/>
      <c r="Q91" s="38"/>
      <c r="R91" s="38"/>
      <c r="S91" s="18"/>
      <c r="T91" s="38"/>
      <c r="U91" s="38"/>
      <c r="V91" s="18"/>
      <c r="W91" s="18"/>
      <c r="X91" s="38"/>
      <c r="Y91" s="38"/>
      <c r="Z91" s="18"/>
      <c r="AA91" s="18"/>
      <c r="AB91" s="38"/>
      <c r="AC91" s="38"/>
      <c r="AD91" s="18"/>
      <c r="AE91" s="19"/>
      <c r="AF91" s="42"/>
      <c r="AG91" s="42"/>
      <c r="AH91" s="18"/>
      <c r="AI91" s="19"/>
      <c r="AJ91" s="42"/>
      <c r="AK91" s="42"/>
      <c r="AL91" s="18"/>
      <c r="AM91" s="19"/>
      <c r="AN91" s="42"/>
      <c r="AO91" s="42"/>
      <c r="AP91" s="18"/>
      <c r="AQ91" s="20"/>
      <c r="AR91" s="44"/>
      <c r="AS91" s="44"/>
      <c r="AT91" s="18"/>
      <c r="AU91" s="20"/>
      <c r="AV91" s="44"/>
      <c r="AW91" s="44"/>
      <c r="AX91" s="18"/>
      <c r="AY91" s="20"/>
      <c r="AZ91" s="44"/>
      <c r="BA91" s="44"/>
      <c r="BB91" s="18"/>
      <c r="BC91" s="20"/>
      <c r="BD91" s="44"/>
      <c r="BE91" s="44"/>
      <c r="BF91" s="18"/>
      <c r="BG91" s="20"/>
      <c r="BH91" s="44"/>
      <c r="BI91" s="44"/>
      <c r="BJ91" s="18"/>
      <c r="BK91" s="20"/>
      <c r="BL91" s="44"/>
      <c r="BM91" s="44"/>
      <c r="BN91" s="18"/>
      <c r="BO91" s="10"/>
    </row>
    <row r="92" spans="1:67" ht="15.75" x14ac:dyDescent="0.25">
      <c r="A92" s="3"/>
      <c r="B92" s="104"/>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1"/>
      <c r="AF92" s="1"/>
      <c r="AG92" s="1"/>
      <c r="AH92" s="22"/>
      <c r="AI92" s="1"/>
      <c r="AJ92" s="1"/>
      <c r="AK92" s="1"/>
      <c r="AL92" s="22"/>
      <c r="AM92" s="1"/>
      <c r="AN92" s="1"/>
      <c r="AO92" s="1"/>
      <c r="AP92" s="22"/>
      <c r="AQ92" s="2"/>
      <c r="AR92" s="2"/>
      <c r="AS92" s="2"/>
      <c r="AT92" s="22"/>
      <c r="AU92" s="2"/>
      <c r="AV92" s="2"/>
      <c r="AW92" s="2"/>
      <c r="AX92" s="22"/>
      <c r="AY92" s="2"/>
      <c r="AZ92" s="2"/>
      <c r="BA92" s="2"/>
      <c r="BB92" s="22"/>
      <c r="BC92" s="2"/>
      <c r="BD92" s="2"/>
      <c r="BE92" s="2"/>
      <c r="BF92" s="22"/>
      <c r="BG92" s="2"/>
      <c r="BH92" s="2"/>
      <c r="BI92" s="2"/>
      <c r="BJ92" s="22"/>
      <c r="BK92" s="2"/>
      <c r="BL92" s="2"/>
      <c r="BM92" s="2"/>
      <c r="BN92" s="22"/>
      <c r="BO92" s="4"/>
    </row>
    <row r="93" spans="1:67" ht="15.75" x14ac:dyDescent="0.25">
      <c r="A93" s="3"/>
      <c r="B93" s="104"/>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1"/>
      <c r="AF93" s="1"/>
      <c r="AG93" s="1"/>
      <c r="AH93" s="22"/>
      <c r="AI93" s="1"/>
      <c r="AJ93" s="1"/>
      <c r="AK93" s="1"/>
      <c r="AL93" s="22"/>
      <c r="AM93" s="1"/>
      <c r="AN93" s="1"/>
      <c r="AO93" s="1"/>
      <c r="AP93" s="22"/>
      <c r="AQ93" s="2"/>
      <c r="AR93" s="2"/>
      <c r="AS93" s="2"/>
      <c r="AT93" s="22"/>
      <c r="AU93" s="2"/>
      <c r="AV93" s="2"/>
      <c r="AW93" s="2"/>
      <c r="AX93" s="22"/>
      <c r="AY93" s="2"/>
      <c r="AZ93" s="2"/>
      <c r="BA93" s="2"/>
      <c r="BB93" s="22"/>
      <c r="BC93" s="2"/>
      <c r="BD93" s="2"/>
      <c r="BE93" s="2"/>
      <c r="BF93" s="22"/>
      <c r="BG93" s="2"/>
      <c r="BH93" s="2"/>
      <c r="BI93" s="2"/>
      <c r="BJ93" s="22"/>
      <c r="BK93" s="2"/>
      <c r="BL93" s="2"/>
      <c r="BM93" s="2"/>
      <c r="BN93" s="22"/>
      <c r="BO93" s="4"/>
    </row>
    <row r="94" spans="1:67" ht="15.75" x14ac:dyDescent="0.25">
      <c r="A94" s="3"/>
      <c r="B94" s="104"/>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1"/>
      <c r="AF94" s="1"/>
      <c r="AG94" s="1"/>
      <c r="AH94" s="22"/>
      <c r="AI94" s="1"/>
      <c r="AJ94" s="1"/>
      <c r="AK94" s="1"/>
      <c r="AL94" s="22"/>
      <c r="AM94" s="1"/>
      <c r="AN94" s="1"/>
      <c r="AO94" s="1"/>
      <c r="AP94" s="22"/>
      <c r="AQ94" s="2"/>
      <c r="AR94" s="2"/>
      <c r="AS94" s="2"/>
      <c r="AT94" s="22"/>
      <c r="AU94" s="2"/>
      <c r="AV94" s="2"/>
      <c r="AW94" s="2"/>
      <c r="AX94" s="22"/>
      <c r="AY94" s="2"/>
      <c r="AZ94" s="2"/>
      <c r="BA94" s="2"/>
      <c r="BB94" s="22"/>
      <c r="BC94" s="2"/>
      <c r="BD94" s="2"/>
      <c r="BE94" s="2"/>
      <c r="BF94" s="22"/>
      <c r="BG94" s="2"/>
      <c r="BH94" s="2"/>
      <c r="BI94" s="2"/>
      <c r="BJ94" s="22"/>
      <c r="BK94" s="2"/>
      <c r="BL94" s="2"/>
      <c r="BM94" s="2"/>
      <c r="BN94" s="22"/>
      <c r="BO94" s="4"/>
    </row>
    <row r="95" spans="1:67" ht="15.75" x14ac:dyDescent="0.25">
      <c r="A95" s="3"/>
      <c r="B95" s="104"/>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1"/>
      <c r="AF95" s="1"/>
      <c r="AG95" s="1"/>
      <c r="AH95" s="22"/>
      <c r="AI95" s="1"/>
      <c r="AJ95" s="1"/>
      <c r="AK95" s="1"/>
      <c r="AL95" s="22"/>
      <c r="AM95" s="1"/>
      <c r="AN95" s="1"/>
      <c r="AO95" s="1"/>
      <c r="AP95" s="22"/>
      <c r="AQ95" s="2"/>
      <c r="AR95" s="2"/>
      <c r="AS95" s="2"/>
      <c r="AT95" s="22"/>
      <c r="AU95" s="2"/>
      <c r="AV95" s="2"/>
      <c r="AW95" s="2"/>
      <c r="AX95" s="22"/>
      <c r="AY95" s="2"/>
      <c r="AZ95" s="2"/>
      <c r="BA95" s="2"/>
      <c r="BB95" s="22"/>
      <c r="BC95" s="2"/>
      <c r="BD95" s="2"/>
      <c r="BE95" s="2"/>
      <c r="BF95" s="22"/>
      <c r="BG95" s="2"/>
      <c r="BH95" s="2"/>
      <c r="BI95" s="2"/>
      <c r="BJ95" s="22"/>
      <c r="BK95" s="2"/>
      <c r="BL95" s="2"/>
      <c r="BM95" s="2"/>
      <c r="BN95" s="22"/>
      <c r="BO95" s="4"/>
    </row>
    <row r="96" spans="1:67" ht="15.75" x14ac:dyDescent="0.25">
      <c r="A96" s="3"/>
      <c r="B96" s="104"/>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1"/>
      <c r="AF96" s="1"/>
      <c r="AG96" s="1"/>
      <c r="AH96" s="22"/>
      <c r="AI96" s="1"/>
      <c r="AJ96" s="1"/>
      <c r="AK96" s="1"/>
      <c r="AL96" s="22"/>
      <c r="AM96" s="1"/>
      <c r="AN96" s="1"/>
      <c r="AO96" s="1"/>
      <c r="AP96" s="22"/>
      <c r="AQ96" s="2"/>
      <c r="AR96" s="2"/>
      <c r="AS96" s="2"/>
      <c r="AT96" s="22"/>
      <c r="AU96" s="2"/>
      <c r="AV96" s="2"/>
      <c r="AW96" s="2"/>
      <c r="AX96" s="22"/>
      <c r="AY96" s="2"/>
      <c r="AZ96" s="2"/>
      <c r="BA96" s="2"/>
      <c r="BB96" s="22"/>
      <c r="BC96" s="2"/>
      <c r="BD96" s="2"/>
      <c r="BE96" s="2"/>
      <c r="BF96" s="22"/>
      <c r="BG96" s="2"/>
      <c r="BH96" s="2"/>
      <c r="BI96" s="2"/>
      <c r="BJ96" s="22"/>
      <c r="BK96" s="2"/>
      <c r="BL96" s="2"/>
      <c r="BM96" s="2"/>
      <c r="BN96" s="22"/>
      <c r="BO96" s="4"/>
    </row>
    <row r="97" spans="1:67" ht="15.75" x14ac:dyDescent="0.25">
      <c r="A97" s="3"/>
      <c r="B97" s="104"/>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1"/>
      <c r="AF97" s="1"/>
      <c r="AG97" s="1"/>
      <c r="AH97" s="22"/>
      <c r="AI97" s="1"/>
      <c r="AJ97" s="1"/>
      <c r="AK97" s="1"/>
      <c r="AL97" s="22"/>
      <c r="AM97" s="1"/>
      <c r="AN97" s="1"/>
      <c r="AO97" s="1"/>
      <c r="AP97" s="22"/>
      <c r="AQ97" s="2"/>
      <c r="AR97" s="2"/>
      <c r="AS97" s="2"/>
      <c r="AT97" s="22"/>
      <c r="AU97" s="2"/>
      <c r="AV97" s="2"/>
      <c r="AW97" s="2"/>
      <c r="AX97" s="22"/>
      <c r="AY97" s="2"/>
      <c r="AZ97" s="2"/>
      <c r="BA97" s="2"/>
      <c r="BB97" s="22"/>
      <c r="BC97" s="2"/>
      <c r="BD97" s="2"/>
      <c r="BE97" s="2"/>
      <c r="BF97" s="22"/>
      <c r="BG97" s="2"/>
      <c r="BH97" s="2"/>
      <c r="BI97" s="2"/>
      <c r="BJ97" s="22"/>
      <c r="BK97" s="2"/>
      <c r="BL97" s="2"/>
      <c r="BM97" s="2"/>
      <c r="BN97" s="22"/>
      <c r="BO97" s="4"/>
    </row>
    <row r="98" spans="1:67" ht="15.75" x14ac:dyDescent="0.25">
      <c r="A98" s="3"/>
      <c r="B98" s="104"/>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1"/>
      <c r="AF98" s="1"/>
      <c r="AG98" s="1"/>
      <c r="AH98" s="22"/>
      <c r="AI98" s="1"/>
      <c r="AJ98" s="1"/>
      <c r="AK98" s="1"/>
      <c r="AL98" s="22"/>
      <c r="AM98" s="1"/>
      <c r="AN98" s="1"/>
      <c r="AO98" s="1"/>
      <c r="AP98" s="22"/>
      <c r="AQ98" s="2"/>
      <c r="AR98" s="2"/>
      <c r="AS98" s="2"/>
      <c r="AT98" s="22"/>
      <c r="AU98" s="2"/>
      <c r="AV98" s="2"/>
      <c r="AW98" s="2"/>
      <c r="AX98" s="22"/>
      <c r="AY98" s="2"/>
      <c r="AZ98" s="2"/>
      <c r="BA98" s="2"/>
      <c r="BB98" s="22"/>
      <c r="BC98" s="2"/>
      <c r="BD98" s="2"/>
      <c r="BE98" s="2"/>
      <c r="BF98" s="22"/>
      <c r="BG98" s="2"/>
      <c r="BH98" s="2"/>
      <c r="BI98" s="2"/>
      <c r="BJ98" s="22"/>
      <c r="BK98" s="2"/>
      <c r="BL98" s="2"/>
      <c r="BM98" s="2"/>
      <c r="BN98" s="22"/>
      <c r="BO98" s="4"/>
    </row>
    <row r="99" spans="1:67" ht="15.75" x14ac:dyDescent="0.25">
      <c r="A99" s="3"/>
      <c r="B99" s="104"/>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1"/>
      <c r="AF99" s="1"/>
      <c r="AG99" s="1"/>
      <c r="AH99" s="22"/>
      <c r="AI99" s="1"/>
      <c r="AJ99" s="1"/>
      <c r="AK99" s="1"/>
      <c r="AL99" s="22"/>
      <c r="AM99" s="1"/>
      <c r="AN99" s="1"/>
      <c r="AO99" s="1"/>
      <c r="AP99" s="22"/>
      <c r="AQ99" s="2"/>
      <c r="AR99" s="2"/>
      <c r="AS99" s="2"/>
      <c r="AT99" s="22"/>
      <c r="AU99" s="2"/>
      <c r="AV99" s="2"/>
      <c r="AW99" s="2"/>
      <c r="AX99" s="22"/>
      <c r="AY99" s="2"/>
      <c r="AZ99" s="2"/>
      <c r="BA99" s="2"/>
      <c r="BB99" s="22"/>
      <c r="BC99" s="2"/>
      <c r="BD99" s="2"/>
      <c r="BE99" s="2"/>
      <c r="BF99" s="22"/>
      <c r="BG99" s="2"/>
      <c r="BH99" s="2"/>
      <c r="BI99" s="2"/>
      <c r="BJ99" s="22"/>
      <c r="BK99" s="2"/>
      <c r="BL99" s="2"/>
      <c r="BM99" s="2"/>
      <c r="BN99" s="22"/>
      <c r="BO99" s="4"/>
    </row>
    <row r="100" spans="1:67" ht="15.75" x14ac:dyDescent="0.25">
      <c r="A100" s="3"/>
      <c r="B100" s="104"/>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1"/>
      <c r="AF100" s="1"/>
      <c r="AG100" s="1"/>
      <c r="AH100" s="22"/>
      <c r="AI100" s="1"/>
      <c r="AJ100" s="1"/>
      <c r="AK100" s="1"/>
      <c r="AL100" s="22"/>
      <c r="AM100" s="1"/>
      <c r="AN100" s="1"/>
      <c r="AO100" s="1"/>
      <c r="AP100" s="22"/>
      <c r="AQ100" s="2"/>
      <c r="AR100" s="2"/>
      <c r="AS100" s="2"/>
      <c r="AT100" s="22"/>
      <c r="AU100" s="2"/>
      <c r="AV100" s="2"/>
      <c r="AW100" s="2"/>
      <c r="AX100" s="22"/>
      <c r="AY100" s="2"/>
      <c r="AZ100" s="2"/>
      <c r="BA100" s="2"/>
      <c r="BB100" s="22"/>
      <c r="BC100" s="2"/>
      <c r="BD100" s="2"/>
      <c r="BE100" s="2"/>
      <c r="BF100" s="22"/>
      <c r="BG100" s="2"/>
      <c r="BH100" s="2"/>
      <c r="BI100" s="2"/>
      <c r="BJ100" s="22"/>
      <c r="BK100" s="2"/>
      <c r="BL100" s="2"/>
      <c r="BM100" s="2"/>
      <c r="BN100" s="22"/>
      <c r="BO100" s="4"/>
    </row>
    <row r="101" spans="1:67" ht="15.75" x14ac:dyDescent="0.25">
      <c r="A101" s="3"/>
      <c r="B101" s="104"/>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1"/>
      <c r="AF101" s="1"/>
      <c r="AG101" s="1"/>
      <c r="AH101" s="22"/>
      <c r="AI101" s="1"/>
      <c r="AJ101" s="1"/>
      <c r="AK101" s="1"/>
      <c r="AL101" s="22"/>
      <c r="AM101" s="1"/>
      <c r="AN101" s="1"/>
      <c r="AO101" s="1"/>
      <c r="AP101" s="22"/>
      <c r="AQ101" s="2"/>
      <c r="AR101" s="2"/>
      <c r="AS101" s="2"/>
      <c r="AT101" s="22"/>
      <c r="AU101" s="2"/>
      <c r="AV101" s="2"/>
      <c r="AW101" s="2"/>
      <c r="AX101" s="22"/>
      <c r="AY101" s="2"/>
      <c r="AZ101" s="2"/>
      <c r="BA101" s="2"/>
      <c r="BB101" s="22"/>
      <c r="BC101" s="2"/>
      <c r="BD101" s="2"/>
      <c r="BE101" s="2"/>
      <c r="BF101" s="22"/>
      <c r="BG101" s="2"/>
      <c r="BH101" s="2"/>
      <c r="BI101" s="2"/>
      <c r="BJ101" s="22"/>
      <c r="BK101" s="2"/>
      <c r="BL101" s="2"/>
      <c r="BM101" s="2"/>
      <c r="BN101" s="22"/>
      <c r="BO101" s="4"/>
    </row>
    <row r="102" spans="1:67" ht="15.75" x14ac:dyDescent="0.25">
      <c r="A102" s="3"/>
      <c r="B102" s="104"/>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1"/>
      <c r="AF102" s="1"/>
      <c r="AG102" s="1"/>
      <c r="AH102" s="22"/>
      <c r="AI102" s="1"/>
      <c r="AJ102" s="1"/>
      <c r="AK102" s="1"/>
      <c r="AL102" s="22"/>
      <c r="AM102" s="1"/>
      <c r="AN102" s="1"/>
      <c r="AO102" s="1"/>
      <c r="AP102" s="22"/>
      <c r="AQ102" s="2"/>
      <c r="AR102" s="2"/>
      <c r="AS102" s="2"/>
      <c r="AT102" s="22"/>
      <c r="AU102" s="2"/>
      <c r="AV102" s="2"/>
      <c r="AW102" s="2"/>
      <c r="AX102" s="22"/>
      <c r="AY102" s="2"/>
      <c r="AZ102" s="2"/>
      <c r="BA102" s="2"/>
      <c r="BB102" s="22"/>
      <c r="BC102" s="2"/>
      <c r="BD102" s="2"/>
      <c r="BE102" s="2"/>
      <c r="BF102" s="22"/>
      <c r="BG102" s="2"/>
      <c r="BH102" s="2"/>
      <c r="BI102" s="2"/>
      <c r="BJ102" s="22"/>
      <c r="BK102" s="2"/>
      <c r="BL102" s="2"/>
      <c r="BM102" s="2"/>
      <c r="BN102" s="22"/>
      <c r="BO102" s="4"/>
    </row>
    <row r="103" spans="1:67" ht="15.75" x14ac:dyDescent="0.25">
      <c r="A103" s="3"/>
      <c r="B103" s="104"/>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1"/>
      <c r="AF103" s="1"/>
      <c r="AG103" s="1"/>
      <c r="AH103" s="22"/>
      <c r="AI103" s="1"/>
      <c r="AJ103" s="1"/>
      <c r="AK103" s="1"/>
      <c r="AL103" s="22"/>
      <c r="AM103" s="1"/>
      <c r="AN103" s="1"/>
      <c r="AO103" s="1"/>
      <c r="AP103" s="22"/>
      <c r="AQ103" s="2"/>
      <c r="AR103" s="2"/>
      <c r="AS103" s="2"/>
      <c r="AT103" s="22"/>
      <c r="AU103" s="2"/>
      <c r="AV103" s="2"/>
      <c r="AW103" s="2"/>
      <c r="AX103" s="22"/>
      <c r="AY103" s="2"/>
      <c r="AZ103" s="2"/>
      <c r="BA103" s="2"/>
      <c r="BB103" s="22"/>
      <c r="BC103" s="2"/>
      <c r="BD103" s="2"/>
      <c r="BE103" s="2"/>
      <c r="BF103" s="22"/>
      <c r="BG103" s="2"/>
      <c r="BH103" s="2"/>
      <c r="BI103" s="2"/>
      <c r="BJ103" s="22"/>
      <c r="BK103" s="2"/>
      <c r="BL103" s="2"/>
      <c r="BM103" s="2"/>
      <c r="BN103" s="22"/>
      <c r="BO103" s="4"/>
    </row>
    <row r="104" spans="1:67" ht="15.75" x14ac:dyDescent="0.25">
      <c r="A104" s="3"/>
      <c r="B104" s="104"/>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1"/>
      <c r="AF104" s="1"/>
      <c r="AG104" s="1"/>
      <c r="AH104" s="22"/>
      <c r="AI104" s="1"/>
      <c r="AJ104" s="1"/>
      <c r="AK104" s="1"/>
      <c r="AL104" s="22"/>
      <c r="AM104" s="1"/>
      <c r="AN104" s="1"/>
      <c r="AO104" s="1"/>
      <c r="AP104" s="22"/>
      <c r="AQ104" s="2"/>
      <c r="AR104" s="2"/>
      <c r="AS104" s="2"/>
      <c r="AT104" s="22"/>
      <c r="AU104" s="2"/>
      <c r="AV104" s="2"/>
      <c r="AW104" s="2"/>
      <c r="AX104" s="22"/>
      <c r="AY104" s="2"/>
      <c r="AZ104" s="2"/>
      <c r="BA104" s="2"/>
      <c r="BB104" s="22"/>
      <c r="BC104" s="2"/>
      <c r="BD104" s="2"/>
      <c r="BE104" s="2"/>
      <c r="BF104" s="22"/>
      <c r="BG104" s="2"/>
      <c r="BH104" s="2"/>
      <c r="BI104" s="2"/>
      <c r="BJ104" s="22"/>
      <c r="BK104" s="2"/>
      <c r="BL104" s="2"/>
      <c r="BM104" s="2"/>
      <c r="BN104" s="22"/>
      <c r="BO104" s="4"/>
    </row>
    <row r="105" spans="1:67" ht="15.75" x14ac:dyDescent="0.25">
      <c r="A105" s="3"/>
      <c r="B105" s="104"/>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1"/>
      <c r="AF105" s="1"/>
      <c r="AG105" s="1"/>
      <c r="AH105" s="22"/>
      <c r="AI105" s="1"/>
      <c r="AJ105" s="1"/>
      <c r="AK105" s="1"/>
      <c r="AL105" s="22"/>
      <c r="AM105" s="1"/>
      <c r="AN105" s="1"/>
      <c r="AO105" s="1"/>
      <c r="AP105" s="22"/>
      <c r="AQ105" s="2"/>
      <c r="AR105" s="2"/>
      <c r="AS105" s="2"/>
      <c r="AT105" s="22"/>
      <c r="AU105" s="2"/>
      <c r="AV105" s="2"/>
      <c r="AW105" s="2"/>
      <c r="AX105" s="22"/>
      <c r="AY105" s="2"/>
      <c r="AZ105" s="2"/>
      <c r="BA105" s="2"/>
      <c r="BB105" s="22"/>
      <c r="BC105" s="2"/>
      <c r="BD105" s="2"/>
      <c r="BE105" s="2"/>
      <c r="BF105" s="22"/>
      <c r="BG105" s="2"/>
      <c r="BH105" s="2"/>
      <c r="BI105" s="2"/>
      <c r="BJ105" s="22"/>
      <c r="BK105" s="2"/>
      <c r="BL105" s="2"/>
      <c r="BM105" s="2"/>
      <c r="BN105" s="22"/>
      <c r="BO105" s="4"/>
    </row>
    <row r="106" spans="1:67" ht="15.75" x14ac:dyDescent="0.25">
      <c r="A106" s="3"/>
      <c r="B106" s="104"/>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1"/>
      <c r="AF106" s="1"/>
      <c r="AG106" s="1"/>
      <c r="AH106" s="22"/>
      <c r="AI106" s="1"/>
      <c r="AJ106" s="1"/>
      <c r="AK106" s="1"/>
      <c r="AL106" s="22"/>
      <c r="AM106" s="1"/>
      <c r="AN106" s="1"/>
      <c r="AO106" s="1"/>
      <c r="AP106" s="22"/>
      <c r="AQ106" s="2"/>
      <c r="AR106" s="2"/>
      <c r="AS106" s="2"/>
      <c r="AT106" s="22"/>
      <c r="AU106" s="2"/>
      <c r="AV106" s="2"/>
      <c r="AW106" s="2"/>
      <c r="AX106" s="22"/>
      <c r="AY106" s="2"/>
      <c r="AZ106" s="2"/>
      <c r="BA106" s="2"/>
      <c r="BB106" s="22"/>
      <c r="BC106" s="2"/>
      <c r="BD106" s="2"/>
      <c r="BE106" s="2"/>
      <c r="BF106" s="22"/>
      <c r="BG106" s="2"/>
      <c r="BH106" s="2"/>
      <c r="BI106" s="2"/>
      <c r="BJ106" s="22"/>
      <c r="BK106" s="2"/>
      <c r="BL106" s="2"/>
      <c r="BM106" s="2"/>
      <c r="BN106" s="22"/>
      <c r="BO106" s="4"/>
    </row>
    <row r="107" spans="1:67" ht="15.75" x14ac:dyDescent="0.25">
      <c r="A107" s="3"/>
      <c r="B107" s="104"/>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1"/>
      <c r="AF107" s="1"/>
      <c r="AG107" s="1"/>
      <c r="AH107" s="22"/>
      <c r="AI107" s="1"/>
      <c r="AJ107" s="1"/>
      <c r="AK107" s="1"/>
      <c r="AL107" s="22"/>
      <c r="AM107" s="1"/>
      <c r="AN107" s="1"/>
      <c r="AO107" s="1"/>
      <c r="AP107" s="22"/>
      <c r="AQ107" s="2"/>
      <c r="AR107" s="2"/>
      <c r="AS107" s="2"/>
      <c r="AT107" s="22"/>
      <c r="AU107" s="2"/>
      <c r="AV107" s="2"/>
      <c r="AW107" s="2"/>
      <c r="AX107" s="22"/>
      <c r="AY107" s="2"/>
      <c r="AZ107" s="2"/>
      <c r="BA107" s="2"/>
      <c r="BB107" s="22"/>
      <c r="BC107" s="2"/>
      <c r="BD107" s="2"/>
      <c r="BE107" s="2"/>
      <c r="BF107" s="22"/>
      <c r="BG107" s="2"/>
      <c r="BH107" s="2"/>
      <c r="BI107" s="2"/>
      <c r="BJ107" s="22"/>
      <c r="BK107" s="2"/>
      <c r="BL107" s="2"/>
      <c r="BM107" s="2"/>
      <c r="BN107" s="22"/>
      <c r="BO107" s="4"/>
    </row>
    <row r="108" spans="1:67" ht="15.75" x14ac:dyDescent="0.25">
      <c r="A108" s="3"/>
      <c r="B108" s="104"/>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1"/>
      <c r="AF108" s="1"/>
      <c r="AG108" s="1"/>
      <c r="AH108" s="22"/>
      <c r="AI108" s="1"/>
      <c r="AJ108" s="1"/>
      <c r="AK108" s="1"/>
      <c r="AL108" s="22"/>
      <c r="AM108" s="1"/>
      <c r="AN108" s="1"/>
      <c r="AO108" s="1"/>
      <c r="AP108" s="22"/>
      <c r="AQ108" s="2"/>
      <c r="AR108" s="2"/>
      <c r="AS108" s="2"/>
      <c r="AT108" s="22"/>
      <c r="AU108" s="2"/>
      <c r="AV108" s="2"/>
      <c r="AW108" s="2"/>
      <c r="AX108" s="22"/>
      <c r="AY108" s="2"/>
      <c r="AZ108" s="2"/>
      <c r="BA108" s="2"/>
      <c r="BB108" s="22"/>
      <c r="BC108" s="2"/>
      <c r="BD108" s="2"/>
      <c r="BE108" s="2"/>
      <c r="BF108" s="22"/>
      <c r="BG108" s="2"/>
      <c r="BH108" s="2"/>
      <c r="BI108" s="2"/>
      <c r="BJ108" s="22"/>
      <c r="BK108" s="2"/>
      <c r="BL108" s="2"/>
      <c r="BM108" s="2"/>
      <c r="BN108" s="22"/>
      <c r="BO108" s="4"/>
    </row>
    <row r="109" spans="1:67" ht="15.75" x14ac:dyDescent="0.25">
      <c r="A109" s="3"/>
      <c r="B109" s="104"/>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1"/>
      <c r="AF109" s="1"/>
      <c r="AG109" s="1"/>
      <c r="AH109" s="22"/>
      <c r="AI109" s="1"/>
      <c r="AJ109" s="1"/>
      <c r="AK109" s="1"/>
      <c r="AL109" s="22"/>
      <c r="AM109" s="1"/>
      <c r="AN109" s="1"/>
      <c r="AO109" s="1"/>
      <c r="AP109" s="22"/>
      <c r="AQ109" s="2"/>
      <c r="AR109" s="2"/>
      <c r="AS109" s="2"/>
      <c r="AT109" s="22"/>
      <c r="AU109" s="2"/>
      <c r="AV109" s="2"/>
      <c r="AW109" s="2"/>
      <c r="AX109" s="22"/>
      <c r="AY109" s="2"/>
      <c r="AZ109" s="2"/>
      <c r="BA109" s="2"/>
      <c r="BB109" s="22"/>
      <c r="BC109" s="2"/>
      <c r="BD109" s="2"/>
      <c r="BE109" s="2"/>
      <c r="BF109" s="22"/>
      <c r="BG109" s="2"/>
      <c r="BH109" s="2"/>
      <c r="BI109" s="2"/>
      <c r="BJ109" s="22"/>
      <c r="BK109" s="2"/>
      <c r="BL109" s="2"/>
      <c r="BM109" s="2"/>
      <c r="BN109" s="22"/>
      <c r="BO109" s="4"/>
    </row>
    <row r="110" spans="1:67" ht="15.75" x14ac:dyDescent="0.25">
      <c r="A110" s="3"/>
      <c r="B110" s="104"/>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104"/>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104"/>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104"/>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104"/>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104"/>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104"/>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104"/>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104"/>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104"/>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104"/>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104"/>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104"/>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104"/>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104"/>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104"/>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104"/>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104"/>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104"/>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104"/>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104"/>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104"/>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104"/>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104"/>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104"/>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104"/>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104"/>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104"/>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104"/>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104"/>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104"/>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104"/>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104"/>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104"/>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104"/>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104"/>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104"/>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104"/>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104"/>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104"/>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104"/>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104"/>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104"/>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104"/>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104"/>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104"/>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104"/>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104"/>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104"/>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104"/>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104"/>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104"/>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104"/>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104"/>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104"/>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104"/>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104"/>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104"/>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104"/>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104"/>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104"/>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104"/>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104"/>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104"/>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104"/>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104"/>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104"/>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104"/>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104"/>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104"/>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104"/>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104"/>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104"/>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104"/>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104"/>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104"/>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104"/>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104"/>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104"/>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104"/>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104"/>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104"/>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104"/>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104"/>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104"/>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104"/>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104"/>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104"/>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104"/>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104"/>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104"/>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104"/>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104"/>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104"/>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104"/>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104"/>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104"/>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104"/>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104"/>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104"/>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104"/>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104"/>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104"/>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104"/>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104"/>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104"/>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104"/>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104"/>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104"/>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104"/>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104"/>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104"/>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104"/>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104"/>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104"/>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104"/>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104"/>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104"/>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104"/>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104"/>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104"/>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104"/>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104"/>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104"/>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104"/>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104"/>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104"/>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104"/>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104"/>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104"/>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104"/>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104"/>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104"/>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104"/>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104"/>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104"/>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104"/>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104"/>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104"/>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104"/>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104"/>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104"/>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104"/>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104"/>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104"/>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104"/>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104"/>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104"/>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104"/>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104"/>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104"/>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104"/>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104"/>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104"/>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104"/>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104"/>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104"/>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104"/>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104"/>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104"/>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104"/>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104"/>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104"/>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104"/>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104"/>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104"/>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104"/>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104"/>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104"/>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104"/>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104"/>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104"/>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104"/>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104"/>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104"/>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104"/>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104"/>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104"/>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104"/>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104"/>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104"/>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104"/>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104"/>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104"/>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104"/>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104"/>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104"/>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104"/>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104"/>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104"/>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104"/>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104"/>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104"/>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104"/>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104"/>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104"/>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104"/>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104"/>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104"/>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104"/>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104"/>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104"/>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104"/>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104"/>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104"/>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104"/>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104"/>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104"/>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104"/>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104"/>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104"/>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104"/>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104"/>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104"/>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104"/>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104"/>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104"/>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104"/>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104"/>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104"/>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104"/>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104"/>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104"/>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104"/>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104"/>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104"/>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104"/>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104"/>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104"/>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104"/>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104"/>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104"/>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104"/>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104"/>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104"/>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104"/>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104"/>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104"/>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104"/>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104"/>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104"/>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104"/>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104"/>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104"/>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104"/>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104"/>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104"/>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104"/>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104"/>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104"/>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104"/>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104"/>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104"/>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104"/>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104"/>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104"/>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104"/>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104"/>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104"/>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104"/>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104"/>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104"/>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104"/>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104"/>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104"/>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104"/>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104"/>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104"/>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104"/>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104"/>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104"/>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104"/>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104"/>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104"/>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104"/>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104"/>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104"/>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104"/>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104"/>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104"/>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104"/>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104"/>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104"/>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104"/>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104"/>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104"/>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104"/>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104"/>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104"/>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104"/>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104"/>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104"/>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104"/>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104"/>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104"/>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104"/>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104"/>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104"/>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104"/>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104"/>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104"/>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104"/>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104"/>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104"/>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104"/>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104"/>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104"/>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104"/>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104"/>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104"/>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104"/>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104"/>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104"/>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104"/>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104"/>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104"/>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104"/>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104"/>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104"/>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104"/>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104"/>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104"/>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104"/>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104"/>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104"/>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104"/>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104"/>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104"/>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104"/>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104"/>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104"/>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104"/>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104"/>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104"/>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104"/>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104"/>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104"/>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104"/>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104"/>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104"/>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104"/>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104"/>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104"/>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104"/>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104"/>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104"/>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104"/>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104"/>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104"/>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104"/>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104"/>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104"/>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104"/>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104"/>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104"/>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104"/>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104"/>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104"/>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104"/>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104"/>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104"/>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104"/>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104"/>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104"/>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104"/>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104"/>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104"/>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104"/>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104"/>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104"/>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104"/>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104"/>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104"/>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104"/>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104"/>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104"/>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104"/>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104"/>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104"/>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104"/>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104"/>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104"/>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104"/>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104"/>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104"/>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104"/>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104"/>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104"/>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104"/>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104"/>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104"/>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104"/>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104"/>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104"/>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104"/>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104"/>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104"/>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104"/>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104"/>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104"/>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104"/>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104"/>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104"/>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104"/>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104"/>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104"/>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104"/>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104"/>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104"/>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104"/>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104"/>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104"/>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104"/>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104"/>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104"/>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104"/>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104"/>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104"/>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104"/>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104"/>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104"/>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104"/>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104"/>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104"/>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104"/>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104"/>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104"/>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104"/>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104"/>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104"/>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104"/>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104"/>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104"/>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104"/>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104"/>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104"/>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104"/>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104"/>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104"/>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104"/>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104"/>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104"/>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104"/>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104"/>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104"/>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104"/>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104"/>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104"/>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104"/>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104"/>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104"/>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104"/>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104"/>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104"/>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104"/>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104"/>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104"/>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104"/>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104"/>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104"/>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104"/>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104"/>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104"/>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104"/>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104"/>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104"/>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104"/>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104"/>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104"/>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104"/>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104"/>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104"/>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104"/>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104"/>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104"/>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104"/>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104"/>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104"/>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104"/>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104"/>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104"/>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104"/>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104"/>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104"/>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104"/>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104"/>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104"/>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104"/>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104"/>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104"/>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104"/>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104"/>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104"/>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104"/>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104"/>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104"/>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104"/>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104"/>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104"/>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104"/>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104"/>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104"/>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104"/>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104"/>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104"/>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104"/>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104"/>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104"/>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104"/>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104"/>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104"/>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104"/>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104"/>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104"/>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104"/>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104"/>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104"/>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104"/>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104"/>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104"/>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104"/>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104"/>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104"/>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104"/>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104"/>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104"/>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104"/>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104"/>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104"/>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104"/>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104"/>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104"/>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104"/>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104"/>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104"/>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104"/>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104"/>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104"/>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104"/>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104"/>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104"/>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104"/>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104"/>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104"/>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104"/>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104"/>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104"/>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104"/>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104"/>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104"/>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104"/>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104"/>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104"/>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104"/>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104"/>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104"/>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104"/>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104"/>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104"/>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104"/>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104"/>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104"/>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104"/>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104"/>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104"/>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104"/>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104"/>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104"/>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104"/>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104"/>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104"/>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104"/>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104"/>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104"/>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104"/>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104"/>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104"/>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104"/>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104"/>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104"/>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104"/>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104"/>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104"/>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104"/>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104"/>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104"/>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104"/>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104"/>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104"/>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104"/>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104"/>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104"/>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104"/>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104"/>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104"/>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104"/>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104"/>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104"/>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104"/>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104"/>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104"/>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104"/>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104"/>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104"/>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104"/>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104"/>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104"/>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104"/>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104"/>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104"/>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104"/>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104"/>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104"/>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104"/>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104"/>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104"/>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104"/>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104"/>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104"/>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104"/>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104"/>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104"/>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104"/>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104"/>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104"/>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104"/>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104"/>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104"/>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104"/>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104"/>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104"/>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104"/>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104"/>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104"/>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104"/>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104"/>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104"/>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104"/>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104"/>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104"/>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104"/>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104"/>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104"/>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104"/>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104"/>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104"/>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104"/>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104"/>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104"/>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104"/>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104"/>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104"/>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104"/>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104"/>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104"/>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104"/>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104"/>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104"/>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104"/>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104"/>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104"/>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104"/>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104"/>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104"/>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104"/>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104"/>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104"/>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104"/>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104"/>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104"/>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104"/>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104"/>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104"/>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104"/>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104"/>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104"/>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104"/>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104"/>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104"/>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104"/>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104"/>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104"/>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104"/>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104"/>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104"/>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104"/>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104"/>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104"/>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104"/>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104"/>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104"/>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104"/>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104"/>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104"/>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104"/>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104"/>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104"/>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104"/>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104"/>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104"/>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104"/>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104"/>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104"/>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104"/>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104"/>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104"/>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104"/>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104"/>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104"/>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104"/>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104"/>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104"/>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104"/>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104"/>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104"/>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104"/>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104"/>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104"/>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104"/>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104"/>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104"/>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104"/>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104"/>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104"/>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104"/>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104"/>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104"/>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104"/>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104"/>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104"/>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104"/>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104"/>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104"/>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104"/>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104"/>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104"/>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104"/>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104"/>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104"/>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104"/>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104"/>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104"/>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104"/>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104"/>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104"/>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104"/>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104"/>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104"/>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104"/>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104"/>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104"/>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104"/>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104"/>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104"/>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104"/>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104"/>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104"/>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104"/>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104"/>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104"/>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104"/>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104"/>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104"/>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104"/>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104"/>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104"/>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104"/>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104"/>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104"/>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104"/>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104"/>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104"/>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104"/>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104"/>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104"/>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104"/>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104"/>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104"/>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104"/>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104"/>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104"/>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104"/>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104"/>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104"/>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104"/>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104"/>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104"/>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104"/>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104"/>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104"/>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104"/>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104"/>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104"/>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104"/>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104"/>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104"/>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104"/>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104"/>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104"/>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104"/>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104"/>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104"/>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104"/>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104"/>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104"/>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104"/>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104"/>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104"/>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104"/>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104"/>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104"/>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104"/>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104"/>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104"/>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104"/>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104"/>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104"/>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104"/>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104"/>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104"/>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104"/>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104"/>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104"/>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104"/>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104"/>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104"/>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104"/>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104"/>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104"/>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104"/>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104"/>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104"/>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104"/>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104"/>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104"/>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row r="945" spans="1:67" ht="15.75" x14ac:dyDescent="0.25">
      <c r="A945" s="3"/>
      <c r="B945" s="104"/>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c r="AA945" s="22"/>
      <c r="AB945" s="22"/>
      <c r="AC945" s="22"/>
      <c r="AD945" s="22"/>
      <c r="AE945" s="1"/>
      <c r="AF945" s="1"/>
      <c r="AG945" s="1"/>
      <c r="AH945" s="22"/>
      <c r="AI945" s="1"/>
      <c r="AJ945" s="1"/>
      <c r="AK945" s="1"/>
      <c r="AL945" s="22"/>
      <c r="AM945" s="1"/>
      <c r="AN945" s="1"/>
      <c r="AO945" s="1"/>
      <c r="AP945" s="22"/>
      <c r="AQ945" s="2"/>
      <c r="AR945" s="2"/>
      <c r="AS945" s="2"/>
      <c r="AT945" s="22"/>
      <c r="AU945" s="2"/>
      <c r="AV945" s="2"/>
      <c r="AW945" s="2"/>
      <c r="AX945" s="22"/>
      <c r="AY945" s="2"/>
      <c r="AZ945" s="2"/>
      <c r="BA945" s="2"/>
      <c r="BB945" s="22"/>
      <c r="BC945" s="2"/>
      <c r="BD945" s="2"/>
      <c r="BE945" s="2"/>
      <c r="BF945" s="22"/>
      <c r="BG945" s="2"/>
      <c r="BH945" s="2"/>
      <c r="BI945" s="2"/>
      <c r="BJ945" s="22"/>
      <c r="BK945" s="2"/>
      <c r="BL945" s="2"/>
      <c r="BM945" s="2"/>
      <c r="BN945" s="22"/>
      <c r="BO945" s="4"/>
    </row>
    <row r="946" spans="1:67" ht="15.75" x14ac:dyDescent="0.25">
      <c r="A946" s="3"/>
      <c r="B946" s="104"/>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c r="AA946" s="22"/>
      <c r="AB946" s="22"/>
      <c r="AC946" s="22"/>
      <c r="AD946" s="22"/>
      <c r="AE946" s="1"/>
      <c r="AF946" s="1"/>
      <c r="AG946" s="1"/>
      <c r="AH946" s="22"/>
      <c r="AI946" s="1"/>
      <c r="AJ946" s="1"/>
      <c r="AK946" s="1"/>
      <c r="AL946" s="22"/>
      <c r="AM946" s="1"/>
      <c r="AN946" s="1"/>
      <c r="AO946" s="1"/>
      <c r="AP946" s="22"/>
      <c r="AQ946" s="2"/>
      <c r="AR946" s="2"/>
      <c r="AS946" s="2"/>
      <c r="AT946" s="22"/>
      <c r="AU946" s="2"/>
      <c r="AV946" s="2"/>
      <c r="AW946" s="2"/>
      <c r="AX946" s="22"/>
      <c r="AY946" s="2"/>
      <c r="AZ946" s="2"/>
      <c r="BA946" s="2"/>
      <c r="BB946" s="22"/>
      <c r="BC946" s="2"/>
      <c r="BD946" s="2"/>
      <c r="BE946" s="2"/>
      <c r="BF946" s="22"/>
      <c r="BG946" s="2"/>
      <c r="BH946" s="2"/>
      <c r="BI946" s="2"/>
      <c r="BJ946" s="22"/>
      <c r="BK946" s="2"/>
      <c r="BL946" s="2"/>
      <c r="BM946" s="2"/>
      <c r="BN946" s="22"/>
      <c r="BO946" s="4"/>
    </row>
    <row r="947" spans="1:67" ht="15.75" x14ac:dyDescent="0.25">
      <c r="A947" s="3"/>
      <c r="B947" s="104"/>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c r="AA947" s="22"/>
      <c r="AB947" s="22"/>
      <c r="AC947" s="22"/>
      <c r="AD947" s="22"/>
      <c r="AE947" s="1"/>
      <c r="AF947" s="1"/>
      <c r="AG947" s="1"/>
      <c r="AH947" s="22"/>
      <c r="AI947" s="1"/>
      <c r="AJ947" s="1"/>
      <c r="AK947" s="1"/>
      <c r="AL947" s="22"/>
      <c r="AM947" s="1"/>
      <c r="AN947" s="1"/>
      <c r="AO947" s="1"/>
      <c r="AP947" s="22"/>
      <c r="AQ947" s="2"/>
      <c r="AR947" s="2"/>
      <c r="AS947" s="2"/>
      <c r="AT947" s="22"/>
      <c r="AU947" s="2"/>
      <c r="AV947" s="2"/>
      <c r="AW947" s="2"/>
      <c r="AX947" s="22"/>
      <c r="AY947" s="2"/>
      <c r="AZ947" s="2"/>
      <c r="BA947" s="2"/>
      <c r="BB947" s="22"/>
      <c r="BC947" s="2"/>
      <c r="BD947" s="2"/>
      <c r="BE947" s="2"/>
      <c r="BF947" s="22"/>
      <c r="BG947" s="2"/>
      <c r="BH947" s="2"/>
      <c r="BI947" s="2"/>
      <c r="BJ947" s="22"/>
      <c r="BK947" s="2"/>
      <c r="BL947" s="2"/>
      <c r="BM947" s="2"/>
      <c r="BN947" s="22"/>
      <c r="BO947" s="4"/>
    </row>
    <row r="948" spans="1:67" ht="15.75" x14ac:dyDescent="0.25">
      <c r="A948" s="3"/>
      <c r="B948" s="104"/>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c r="AA948" s="22"/>
      <c r="AB948" s="22"/>
      <c r="AC948" s="22"/>
      <c r="AD948" s="22"/>
      <c r="AE948" s="1"/>
      <c r="AF948" s="1"/>
      <c r="AG948" s="1"/>
      <c r="AH948" s="22"/>
      <c r="AI948" s="1"/>
      <c r="AJ948" s="1"/>
      <c r="AK948" s="1"/>
      <c r="AL948" s="22"/>
      <c r="AM948" s="1"/>
      <c r="AN948" s="1"/>
      <c r="AO948" s="1"/>
      <c r="AP948" s="22"/>
      <c r="AQ948" s="2"/>
      <c r="AR948" s="2"/>
      <c r="AS948" s="2"/>
      <c r="AT948" s="22"/>
      <c r="AU948" s="2"/>
      <c r="AV948" s="2"/>
      <c r="AW948" s="2"/>
      <c r="AX948" s="22"/>
      <c r="AY948" s="2"/>
      <c r="AZ948" s="2"/>
      <c r="BA948" s="2"/>
      <c r="BB948" s="22"/>
      <c r="BC948" s="2"/>
      <c r="BD948" s="2"/>
      <c r="BE948" s="2"/>
      <c r="BF948" s="22"/>
      <c r="BG948" s="2"/>
      <c r="BH948" s="2"/>
      <c r="BI948" s="2"/>
      <c r="BJ948" s="22"/>
      <c r="BK948" s="2"/>
      <c r="BL948" s="2"/>
      <c r="BM948" s="2"/>
      <c r="BN948" s="22"/>
      <c r="BO948" s="4"/>
    </row>
    <row r="949" spans="1:67" ht="15.75" x14ac:dyDescent="0.25">
      <c r="A949" s="3"/>
      <c r="B949" s="104"/>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c r="AA949" s="22"/>
      <c r="AB949" s="22"/>
      <c r="AC949" s="22"/>
      <c r="AD949" s="22"/>
      <c r="AE949" s="1"/>
      <c r="AF949" s="1"/>
      <c r="AG949" s="1"/>
      <c r="AH949" s="22"/>
      <c r="AI949" s="1"/>
      <c r="AJ949" s="1"/>
      <c r="AK949" s="1"/>
      <c r="AL949" s="22"/>
      <c r="AM949" s="1"/>
      <c r="AN949" s="1"/>
      <c r="AO949" s="1"/>
      <c r="AP949" s="22"/>
      <c r="AQ949" s="2"/>
      <c r="AR949" s="2"/>
      <c r="AS949" s="2"/>
      <c r="AT949" s="22"/>
      <c r="AU949" s="2"/>
      <c r="AV949" s="2"/>
      <c r="AW949" s="2"/>
      <c r="AX949" s="22"/>
      <c r="AY949" s="2"/>
      <c r="AZ949" s="2"/>
      <c r="BA949" s="2"/>
      <c r="BB949" s="22"/>
      <c r="BC949" s="2"/>
      <c r="BD949" s="2"/>
      <c r="BE949" s="2"/>
      <c r="BF949" s="22"/>
      <c r="BG949" s="2"/>
      <c r="BH949" s="2"/>
      <c r="BI949" s="2"/>
      <c r="BJ949" s="22"/>
      <c r="BK949" s="2"/>
      <c r="BL949" s="2"/>
      <c r="BM949" s="2"/>
      <c r="BN949" s="22"/>
      <c r="BO949" s="4"/>
    </row>
    <row r="950" spans="1:67" ht="15.75" x14ac:dyDescent="0.25">
      <c r="A950" s="3"/>
      <c r="B950" s="104"/>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c r="AA950" s="22"/>
      <c r="AB950" s="22"/>
      <c r="AC950" s="22"/>
      <c r="AD950" s="22"/>
      <c r="AE950" s="1"/>
      <c r="AF950" s="1"/>
      <c r="AG950" s="1"/>
      <c r="AH950" s="22"/>
      <c r="AI950" s="1"/>
      <c r="AJ950" s="1"/>
      <c r="AK950" s="1"/>
      <c r="AL950" s="22"/>
      <c r="AM950" s="1"/>
      <c r="AN950" s="1"/>
      <c r="AO950" s="1"/>
      <c r="AP950" s="22"/>
      <c r="AQ950" s="2"/>
      <c r="AR950" s="2"/>
      <c r="AS950" s="2"/>
      <c r="AT950" s="22"/>
      <c r="AU950" s="2"/>
      <c r="AV950" s="2"/>
      <c r="AW950" s="2"/>
      <c r="AX950" s="22"/>
      <c r="AY950" s="2"/>
      <c r="AZ950" s="2"/>
      <c r="BA950" s="2"/>
      <c r="BB950" s="22"/>
      <c r="BC950" s="2"/>
      <c r="BD950" s="2"/>
      <c r="BE950" s="2"/>
      <c r="BF950" s="22"/>
      <c r="BG950" s="2"/>
      <c r="BH950" s="2"/>
      <c r="BI950" s="2"/>
      <c r="BJ950" s="22"/>
      <c r="BK950" s="2"/>
      <c r="BL950" s="2"/>
      <c r="BM950" s="2"/>
      <c r="BN950" s="22"/>
      <c r="BO950" s="4"/>
    </row>
    <row r="951" spans="1:67" ht="15.75" x14ac:dyDescent="0.25">
      <c r="A951" s="3"/>
      <c r="B951" s="104"/>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c r="AA951" s="22"/>
      <c r="AB951" s="22"/>
      <c r="AC951" s="22"/>
      <c r="AD951" s="22"/>
      <c r="AE951" s="1"/>
      <c r="AF951" s="1"/>
      <c r="AG951" s="1"/>
      <c r="AH951" s="22"/>
      <c r="AI951" s="1"/>
      <c r="AJ951" s="1"/>
      <c r="AK951" s="1"/>
      <c r="AL951" s="22"/>
      <c r="AM951" s="1"/>
      <c r="AN951" s="1"/>
      <c r="AO951" s="1"/>
      <c r="AP951" s="22"/>
      <c r="AQ951" s="2"/>
      <c r="AR951" s="2"/>
      <c r="AS951" s="2"/>
      <c r="AT951" s="22"/>
      <c r="AU951" s="2"/>
      <c r="AV951" s="2"/>
      <c r="AW951" s="2"/>
      <c r="AX951" s="22"/>
      <c r="AY951" s="2"/>
      <c r="AZ951" s="2"/>
      <c r="BA951" s="2"/>
      <c r="BB951" s="22"/>
      <c r="BC951" s="2"/>
      <c r="BD951" s="2"/>
      <c r="BE951" s="2"/>
      <c r="BF951" s="22"/>
      <c r="BG951" s="2"/>
      <c r="BH951" s="2"/>
      <c r="BI951" s="2"/>
      <c r="BJ951" s="22"/>
      <c r="BK951" s="2"/>
      <c r="BL951" s="2"/>
      <c r="BM951" s="2"/>
      <c r="BN951" s="22"/>
      <c r="BO951" s="4"/>
    </row>
    <row r="952" spans="1:67" ht="15.75" x14ac:dyDescent="0.25">
      <c r="A952" s="3"/>
      <c r="B952" s="104"/>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c r="AA952" s="22"/>
      <c r="AB952" s="22"/>
      <c r="AC952" s="22"/>
      <c r="AD952" s="22"/>
      <c r="AE952" s="1"/>
      <c r="AF952" s="1"/>
      <c r="AG952" s="1"/>
      <c r="AH952" s="22"/>
      <c r="AI952" s="1"/>
      <c r="AJ952" s="1"/>
      <c r="AK952" s="1"/>
      <c r="AL952" s="22"/>
      <c r="AM952" s="1"/>
      <c r="AN952" s="1"/>
      <c r="AO952" s="1"/>
      <c r="AP952" s="22"/>
      <c r="AQ952" s="2"/>
      <c r="AR952" s="2"/>
      <c r="AS952" s="2"/>
      <c r="AT952" s="22"/>
      <c r="AU952" s="2"/>
      <c r="AV952" s="2"/>
      <c r="AW952" s="2"/>
      <c r="AX952" s="22"/>
      <c r="AY952" s="2"/>
      <c r="AZ952" s="2"/>
      <c r="BA952" s="2"/>
      <c r="BB952" s="22"/>
      <c r="BC952" s="2"/>
      <c r="BD952" s="2"/>
      <c r="BE952" s="2"/>
      <c r="BF952" s="22"/>
      <c r="BG952" s="2"/>
      <c r="BH952" s="2"/>
      <c r="BI952" s="2"/>
      <c r="BJ952" s="22"/>
      <c r="BK952" s="2"/>
      <c r="BL952" s="2"/>
      <c r="BM952" s="2"/>
      <c r="BN952" s="22"/>
      <c r="BO952" s="4"/>
    </row>
    <row r="953" spans="1:67" ht="15.75" x14ac:dyDescent="0.25">
      <c r="A953" s="3"/>
      <c r="B953" s="104"/>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c r="AA953" s="22"/>
      <c r="AB953" s="22"/>
      <c r="AC953" s="22"/>
      <c r="AD953" s="22"/>
      <c r="AE953" s="1"/>
      <c r="AF953" s="1"/>
      <c r="AG953" s="1"/>
      <c r="AH953" s="22"/>
      <c r="AI953" s="1"/>
      <c r="AJ953" s="1"/>
      <c r="AK953" s="1"/>
      <c r="AL953" s="22"/>
      <c r="AM953" s="1"/>
      <c r="AN953" s="1"/>
      <c r="AO953" s="1"/>
      <c r="AP953" s="22"/>
      <c r="AQ953" s="2"/>
      <c r="AR953" s="2"/>
      <c r="AS953" s="2"/>
      <c r="AT953" s="22"/>
      <c r="AU953" s="2"/>
      <c r="AV953" s="2"/>
      <c r="AW953" s="2"/>
      <c r="AX953" s="22"/>
      <c r="AY953" s="2"/>
      <c r="AZ953" s="2"/>
      <c r="BA953" s="2"/>
      <c r="BB953" s="22"/>
      <c r="BC953" s="2"/>
      <c r="BD953" s="2"/>
      <c r="BE953" s="2"/>
      <c r="BF953" s="22"/>
      <c r="BG953" s="2"/>
      <c r="BH953" s="2"/>
      <c r="BI953" s="2"/>
      <c r="BJ953" s="22"/>
      <c r="BK953" s="2"/>
      <c r="BL953" s="2"/>
      <c r="BM953" s="2"/>
      <c r="BN953" s="22"/>
      <c r="BO953" s="4"/>
    </row>
  </sheetData>
  <sheetProtection formatColumns="0" formatRows="0" insertRows="0"/>
  <mergeCells count="65">
    <mergeCell ref="C21:H21"/>
    <mergeCell ref="C26:H26"/>
    <mergeCell ref="C30:H30"/>
    <mergeCell ref="C27:C29"/>
    <mergeCell ref="D27:D29"/>
    <mergeCell ref="E27:E29"/>
    <mergeCell ref="E22:E25"/>
    <mergeCell ref="D22:D25"/>
    <mergeCell ref="C22:C25"/>
    <mergeCell ref="AY13:BB13"/>
    <mergeCell ref="BC13:BF13"/>
    <mergeCell ref="BG13:BJ13"/>
    <mergeCell ref="BK13:BN13"/>
    <mergeCell ref="AM13:AP13"/>
    <mergeCell ref="AQ13:AT13"/>
    <mergeCell ref="AU13:AX13"/>
    <mergeCell ref="AE13:AH13"/>
    <mergeCell ref="AI13:AL13"/>
    <mergeCell ref="D13:D14"/>
    <mergeCell ref="F13:F14"/>
    <mergeCell ref="C13:C14"/>
    <mergeCell ref="N13:O13"/>
    <mergeCell ref="M13:M14"/>
    <mergeCell ref="P13:R13"/>
    <mergeCell ref="C12:E12"/>
    <mergeCell ref="F12:O12"/>
    <mergeCell ref="L13:L14"/>
    <mergeCell ref="S13:V13"/>
    <mergeCell ref="W13:Z13"/>
    <mergeCell ref="T11:X12"/>
    <mergeCell ref="Y11:AC12"/>
    <mergeCell ref="AA13:AD13"/>
    <mergeCell ref="K13:K14"/>
    <mergeCell ref="H13:H14"/>
    <mergeCell ref="I13:I14"/>
    <mergeCell ref="G13:G14"/>
    <mergeCell ref="J13:J14"/>
    <mergeCell ref="E13:E14"/>
    <mergeCell ref="E15:E16"/>
    <mergeCell ref="E18:E20"/>
    <mergeCell ref="C15:C16"/>
    <mergeCell ref="C18:C20"/>
    <mergeCell ref="D15:D16"/>
    <mergeCell ref="D18:D20"/>
    <mergeCell ref="C17:H17"/>
    <mergeCell ref="P9:AC9"/>
    <mergeCell ref="P10:S10"/>
    <mergeCell ref="T10:X10"/>
    <mergeCell ref="Y10:AC10"/>
    <mergeCell ref="P11:S12"/>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15:J16 J27:J29 J18:J20 J22:J25">
      <formula1>INDIRECT($B$13)</formula1>
    </dataValidation>
    <dataValidation type="list" allowBlank="1" showInputMessage="1" showErrorMessage="1" sqref="H27:H29 H18:H20 H15:H16 H22:H25">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P15:R16 P18:T20 S17:T17 W17:AB17 W21:BL21 AU17:BL17 AQ17:AR17 AE17:AN17 L15:L20 P22:T25 L22:L25 S21:T21 BK30:BL30 BG30:BH30 BC30:BD30 AY30:AZ30 AU30:AV30 AA30:AR30 W26:BL26 P27:T30 S26:T26 L27:L29 I26 I30 W30:X30" unlockedFormula="1"/>
    <ignoredError sqref="P17:R17 L21 P21:R21 K26:L26 P26:R26" formula="1" unlockedFormula="1"/>
    <ignoredError sqref="M26:O26"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C15 C18 C22 C27</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2022-04-05T15:47:54Z</dcterms:modified>
</cp:coreProperties>
</file>