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Estratégicas'!$B$8:$BN$98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4" i="3" l="1"/>
  <c r="Q24" i="3" s="1"/>
  <c r="P15" i="3"/>
  <c r="R15" i="3" s="1"/>
  <c r="L15" i="3"/>
  <c r="R24" i="3" l="1"/>
  <c r="Q15" i="3"/>
  <c r="P16" i="3" l="1"/>
  <c r="P22" i="3" l="1"/>
  <c r="R22" i="3" s="1"/>
  <c r="P23" i="3"/>
  <c r="R23" i="3" s="1"/>
  <c r="P43" i="3"/>
  <c r="P44" i="3"/>
  <c r="R44" i="3" s="1"/>
  <c r="Q22" i="3" l="1"/>
  <c r="Q23" i="3"/>
  <c r="R43" i="3"/>
  <c r="L43" i="3"/>
  <c r="Q43" i="3" s="1"/>
  <c r="L44" i="3"/>
  <c r="Q44" i="3" s="1"/>
  <c r="P21" i="3"/>
  <c r="Q21" i="3" s="1"/>
  <c r="P42" i="3"/>
  <c r="R42" i="3" s="1"/>
  <c r="L42" i="3"/>
  <c r="P18" i="3"/>
  <c r="R18" i="3" s="1"/>
  <c r="L18" i="3"/>
  <c r="P17" i="3"/>
  <c r="R17" i="3" s="1"/>
  <c r="L17" i="3"/>
  <c r="P45" i="3"/>
  <c r="R45" i="3" s="1"/>
  <c r="L45" i="3"/>
  <c r="P41" i="3"/>
  <c r="R41" i="3" s="1"/>
  <c r="L41" i="3"/>
  <c r="P39" i="3"/>
  <c r="R39" i="3" s="1"/>
  <c r="L39" i="3"/>
  <c r="P40" i="3"/>
  <c r="R40" i="3" s="1"/>
  <c r="L40" i="3"/>
  <c r="P37" i="3"/>
  <c r="R37" i="3" s="1"/>
  <c r="L37" i="3"/>
  <c r="P36" i="3"/>
  <c r="R36" i="3" s="1"/>
  <c r="L36" i="3"/>
  <c r="P38" i="3"/>
  <c r="R38" i="3" s="1"/>
  <c r="L38" i="3"/>
  <c r="P20" i="3"/>
  <c r="R20" i="3" s="1"/>
  <c r="L20" i="3"/>
  <c r="P31" i="3"/>
  <c r="R31" i="3" s="1"/>
  <c r="L31" i="3"/>
  <c r="P30" i="3"/>
  <c r="R30" i="3" s="1"/>
  <c r="L30" i="3"/>
  <c r="P32" i="3"/>
  <c r="R32" i="3" s="1"/>
  <c r="L32" i="3"/>
  <c r="P29" i="3"/>
  <c r="R29" i="3" s="1"/>
  <c r="L29" i="3"/>
  <c r="P34" i="3"/>
  <c r="R34" i="3" s="1"/>
  <c r="L34" i="3"/>
  <c r="P28" i="3"/>
  <c r="R28" i="3" s="1"/>
  <c r="L28" i="3"/>
  <c r="P35" i="3"/>
  <c r="R35" i="3" s="1"/>
  <c r="L35" i="3"/>
  <c r="R16" i="3"/>
  <c r="L16" i="3"/>
  <c r="BL46" i="3"/>
  <c r="BK46" i="3"/>
  <c r="BH46" i="3"/>
  <c r="BG46" i="3"/>
  <c r="BD46" i="3"/>
  <c r="BC46" i="3"/>
  <c r="AZ46" i="3"/>
  <c r="AY46" i="3"/>
  <c r="AV46" i="3"/>
  <c r="AU46" i="3"/>
  <c r="AR46" i="3"/>
  <c r="AQ46" i="3"/>
  <c r="AN46" i="3"/>
  <c r="AM46" i="3"/>
  <c r="AJ46" i="3"/>
  <c r="AI46" i="3"/>
  <c r="AF46" i="3"/>
  <c r="AE46" i="3"/>
  <c r="AB46" i="3"/>
  <c r="AA46" i="3"/>
  <c r="X46" i="3"/>
  <c r="W46" i="3"/>
  <c r="T46" i="3"/>
  <c r="S46" i="3"/>
  <c r="K46" i="3"/>
  <c r="I46" i="3"/>
  <c r="P33" i="3"/>
  <c r="R33" i="3" s="1"/>
  <c r="L33" i="3"/>
  <c r="P27" i="3"/>
  <c r="L27" i="3"/>
  <c r="Q42" i="3" l="1"/>
  <c r="Q39" i="3"/>
  <c r="Q28" i="3"/>
  <c r="R21" i="3"/>
  <c r="Q45" i="3"/>
  <c r="Q30" i="3"/>
  <c r="Q31" i="3"/>
  <c r="Q36" i="3"/>
  <c r="Q41" i="3"/>
  <c r="Q29" i="3"/>
  <c r="Q18" i="3"/>
  <c r="Q20" i="3"/>
  <c r="Q32" i="3"/>
  <c r="Q17" i="3"/>
  <c r="Q40" i="3"/>
  <c r="Q37" i="3"/>
  <c r="Q38" i="3"/>
  <c r="Q34" i="3"/>
  <c r="P46" i="3"/>
  <c r="Q35" i="3"/>
  <c r="Q16" i="3"/>
  <c r="L46" i="3"/>
  <c r="Q27" i="3"/>
  <c r="Q33" i="3"/>
  <c r="R27" i="3"/>
  <c r="R46" i="3" s="1"/>
  <c r="Q46" i="3" l="1"/>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 r="BL48" i="3" l="1"/>
  <c r="BK48" i="3"/>
  <c r="BH48" i="3"/>
  <c r="BG48" i="3"/>
  <c r="BD48" i="3"/>
  <c r="BC48" i="3"/>
  <c r="AZ48" i="3"/>
  <c r="AY48" i="3"/>
  <c r="AV48" i="3"/>
  <c r="AU48" i="3"/>
  <c r="AR48" i="3"/>
  <c r="AQ48" i="3"/>
  <c r="AN48" i="3"/>
  <c r="AM48" i="3"/>
  <c r="AJ48" i="3"/>
  <c r="AI48" i="3"/>
  <c r="AF48" i="3"/>
  <c r="AE48" i="3"/>
  <c r="AB48" i="3"/>
  <c r="AA48" i="3"/>
  <c r="X48" i="3"/>
  <c r="W48" i="3"/>
  <c r="T48" i="3"/>
  <c r="S48" i="3"/>
  <c r="K48" i="3"/>
  <c r="I48" i="3"/>
  <c r="BL26" i="3"/>
  <c r="BK26" i="3"/>
  <c r="BH26" i="3"/>
  <c r="BG26" i="3"/>
  <c r="BD26" i="3"/>
  <c r="BC26" i="3"/>
  <c r="AZ26" i="3"/>
  <c r="AY26" i="3"/>
  <c r="AV26" i="3"/>
  <c r="AU26" i="3"/>
  <c r="AR26" i="3"/>
  <c r="AQ26" i="3"/>
  <c r="AN26" i="3"/>
  <c r="AM26" i="3"/>
  <c r="AJ26" i="3"/>
  <c r="AI26" i="3"/>
  <c r="AF26" i="3"/>
  <c r="AE26" i="3"/>
  <c r="AB26" i="3"/>
  <c r="AA26" i="3"/>
  <c r="X26" i="3"/>
  <c r="W26" i="3"/>
  <c r="T26" i="3"/>
  <c r="S26" i="3"/>
  <c r="K26" i="3"/>
  <c r="I26" i="3"/>
  <c r="I49" i="3" l="1"/>
  <c r="K49" i="3"/>
  <c r="P19" i="3" l="1"/>
  <c r="P25" i="3"/>
  <c r="P47" i="3"/>
  <c r="L19" i="3"/>
  <c r="L25" i="3"/>
  <c r="L47" i="3"/>
  <c r="Q25" i="3" l="1"/>
  <c r="L26" i="3"/>
  <c r="Q47" i="3"/>
  <c r="Q19" i="3"/>
  <c r="L48" i="3"/>
  <c r="P48" i="3"/>
  <c r="P26" i="3"/>
  <c r="Q48" i="3" l="1"/>
  <c r="R47" i="3" l="1"/>
  <c r="R19" i="3" l="1"/>
  <c r="R48" i="3" l="1"/>
  <c r="Q26" i="3"/>
  <c r="R25" i="3"/>
  <c r="R26" i="3" s="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
  </authors>
  <commentList>
    <comment ref="C51"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<sst xmlns="http://schemas.openxmlformats.org/spreadsheetml/2006/main" count="956" uniqueCount="597">
  <si>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</si>
  <si>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</si>
  <si>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</si>
  <si>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</si>
  <si>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</si>
  <si>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</si>
  <si>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</si>
  <si>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</si>
  <si>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</si>
  <si>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</si>
  <si>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</si>
  <si>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</si>
  <si>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</si>
  <si>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</si>
  <si>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</si>
  <si>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</si>
  <si>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</si>
  <si>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</si>
  <si>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</si>
  <si>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</si>
  <si>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</si>
  <si>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</si>
  <si>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</si>
  <si>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</si>
  <si>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</si>
  <si>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</si>
  <si>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</si>
  <si>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</si>
  <si>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</si>
  <si>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</si>
  <si>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</si>
  <si>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</si>
  <si>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</si>
  <si>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</si>
  <si>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</si>
  <si>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</si>
  <si>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</si>
  <si>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</si>
  <si>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</si>
  <si>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</si>
  <si>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</si>
  <si>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</si>
  <si>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</si>
  <si>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</si>
  <si>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</si>
  <si>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</si>
  <si>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</si>
  <si>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</si>
  <si>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</si>
  <si>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</si>
  <si>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</si>
  <si>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</si>
  <si>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</si>
  <si>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</si>
  <si>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</si>
  <si>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</si>
  <si>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</si>
  <si>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</si>
  <si>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</si>
  <si>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</si>
  <si>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</si>
  <si>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</si>
  <si>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</si>
  <si>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</si>
  <si>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</si>
  <si>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</si>
  <si>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</si>
  <si>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</si>
  <si>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</si>
  <si>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</si>
  <si>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</si>
  <si>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</si>
  <si>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</si>
  <si>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</si>
  <si>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</si>
  <si>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</si>
  <si>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</si>
  <si>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</si>
  <si>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</si>
  <si>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</si>
  <si>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</si>
  <si>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</si>
  <si>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</si>
  <si>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</si>
  <si>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</si>
  <si>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</si>
  <si>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</si>
  <si>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</si>
  <si>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</si>
  <si>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</si>
  <si>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</si>
  <si>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</si>
  <si>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</si>
  <si>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</si>
  <si>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</si>
  <si>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</si>
  <si>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</si>
  <si>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</si>
  <si>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</si>
  <si>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</si>
  <si>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</si>
  <si>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</si>
  <si>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</si>
  <si>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</si>
  <si>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</si>
  <si>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</si>
  <si>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</si>
  <si>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</si>
  <si>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</si>
  <si>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</si>
  <si>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</si>
  <si>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</si>
  <si>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</si>
  <si>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</si>
  <si>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</si>
  <si>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</si>
  <si>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</si>
  <si>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</si>
  <si>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</si>
  <si>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</si>
  <si>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</si>
  <si>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</si>
  <si>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</si>
  <si>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</si>
  <si>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</si>
  <si>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</si>
  <si>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</si>
  <si>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</si>
  <si>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</si>
  <si>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</si>
  <si>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</si>
  <si>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</si>
  <si>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</si>
  <si>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</si>
  <si>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</si>
  <si>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</si>
  <si>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</si>
  <si>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</si>
  <si>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</si>
  <si>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</si>
  <si>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</si>
  <si>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</si>
  <si>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</si>
  <si>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</si>
  <si>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</si>
  <si>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</si>
  <si>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</si>
  <si>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</si>
  <si>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</si>
  <si>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</si>
  <si>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</si>
  <si>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</si>
  <si>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</si>
  <si>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</si>
  <si>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</si>
  <si>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</si>
  <si>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</si>
  <si>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</si>
  <si>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</si>
  <si>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</si>
  <si>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</si>
  <si>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</si>
  <si>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</si>
  <si>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</si>
  <si>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</si>
  <si>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</si>
  <si>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</si>
  <si>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</si>
  <si>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</si>
  <si>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</si>
  <si>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</si>
  <si>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</si>
  <si>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</si>
  <si>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</si>
  <si>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</si>
  <si>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</si>
  <si>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</si>
  <si>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</si>
  <si>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</si>
  <si>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</si>
  <si>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</si>
  <si>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</si>
  <si>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</si>
  <si>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</si>
  <si>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</si>
  <si>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</si>
  <si>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</si>
  <si>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</si>
  <si>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</si>
  <si>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</si>
  <si>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</si>
  <si>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</si>
  <si>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</si>
  <si>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</si>
  <si>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</si>
  <si>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</si>
  <si>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</si>
  <si>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</si>
  <si>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</si>
  <si>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</si>
  <si>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</si>
  <si>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</si>
  <si>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</si>
  <si>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</si>
  <si>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</si>
  <si>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</si>
  <si>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</si>
  <si>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</si>
  <si>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</si>
  <si>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</si>
  <si>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</si>
  <si>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</si>
  <si>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</si>
  <si>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</si>
  <si>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</si>
  <si>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</si>
  <si>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</si>
  <si>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</si>
  <si>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</si>
  <si>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</si>
  <si>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</si>
  <si>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</si>
  <si>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</si>
  <si>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</si>
  <si>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</si>
  <si>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</si>
  <si>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</si>
  <si>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</si>
  <si>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</si>
  <si>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</si>
  <si>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</si>
  <si>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</si>
  <si>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</si>
  <si>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</si>
  <si>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</si>
  <si>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</si>
  <si>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</si>
  <si>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</si>
  <si>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</si>
  <si>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</si>
  <si>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</si>
  <si>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</si>
  <si>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</si>
  <si>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</si>
  <si>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</si>
  <si>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</si>
  <si>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</si>
  <si>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</si>
  <si>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</si>
  <si>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</si>
  <si>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</si>
  <si>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</si>
  <si>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</si>
  <si>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</si>
  <si>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</si>
  <si>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</si>
  <si>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</si>
  <si>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</si>
  <si>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</si>
  <si>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</si>
  <si>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</si>
  <si>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</si>
  <si>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</si>
  <si>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</si>
  <si>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</si>
  <si>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</si>
  <si>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</si>
  <si>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</si>
  <si>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</si>
  <si>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</si>
  <si>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</si>
  <si>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</si>
  <si>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</si>
  <si>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</si>
  <si>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</si>
  <si>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</si>
  <si>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</si>
  <si>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</si>
  <si>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</si>
  <si>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</si>
  <si>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</si>
  <si>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</si>
  <si>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</si>
  <si>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</si>
  <si>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</si>
  <si>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</si>
  <si>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</si>
  <si>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</si>
  <si>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</si>
  <si>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</si>
  <si>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</si>
  <si>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</si>
  <si>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</si>
  <si>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</si>
  <si>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</si>
  <si>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</si>
  <si>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</si>
  <si>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</si>
  <si>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</si>
  <si>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</si>
  <si>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</si>
  <si>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</si>
  <si>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</si>
  <si>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</si>
  <si>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</si>
  <si>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</si>
  <si>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</si>
  <si>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</si>
  <si>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</si>
  <si>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</si>
  <si>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</si>
  <si>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</si>
  <si>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</si>
  <si>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</si>
  <si>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</si>
  <si>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</si>
  <si>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</si>
  <si>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</si>
  <si>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</si>
  <si>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</si>
  <si>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</si>
  <si>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</si>
  <si>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</si>
  <si>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</si>
  <si>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</si>
  <si>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</si>
  <si>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</si>
  <si>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</si>
  <si>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</si>
  <si>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</si>
  <si>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</si>
  <si>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</si>
  <si>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</si>
  <si>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</si>
  <si>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</si>
  <si>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</si>
  <si>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</si>
  <si>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</si>
  <si>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</si>
  <si>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</si>
  <si>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</si>
  <si>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</si>
  <si>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</si>
  <si>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</si>
  <si>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</si>
  <si>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</si>
  <si>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</si>
  <si>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</si>
  <si>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</si>
  <si>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</si>
  <si>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</si>
  <si>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</si>
  <si>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</si>
  <si>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</si>
  <si>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</si>
  <si>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</si>
  <si>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</si>
  <si>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</si>
  <si>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</si>
  <si>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</si>
  <si>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</si>
  <si>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</si>
  <si>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</si>
  <si>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</si>
  <si>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</si>
  <si>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</si>
  <si>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</si>
  <si>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</si>
  <si>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</si>
  <si>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</si>
  <si>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</si>
  <si>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</si>
  <si>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</si>
  <si>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</si>
  <si>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</si>
  <si>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</si>
  <si>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</si>
  <si>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</si>
  <si>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</si>
  <si>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</si>
  <si>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</si>
  <si>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</si>
  <si>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</si>
  <si>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</si>
  <si>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</si>
  <si>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</si>
  <si>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</si>
  <si>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</si>
  <si>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</si>
  <si>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</si>
  <si>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</si>
  <si>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</si>
  <si>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</si>
  <si>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</si>
  <si>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</si>
  <si>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</si>
  <si>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</si>
  <si>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</si>
  <si>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</si>
  <si>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</si>
  <si>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</si>
  <si>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</si>
  <si>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</si>
  <si>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</si>
  <si>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</si>
  <si>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</si>
  <si>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</si>
  <si>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</si>
  <si>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</si>
  <si>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</si>
  <si>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</si>
  <si>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</si>
  <si>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</si>
  <si>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</si>
  <si>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</si>
  <si>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</si>
  <si>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</si>
  <si>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</si>
  <si>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</si>
  <si>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</si>
  <si>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</si>
  <si>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</si>
  <si>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</si>
  <si>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</si>
  <si>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</si>
  <si>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</si>
  <si>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</si>
  <si>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</si>
  <si>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</si>
  <si>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</si>
  <si>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</si>
  <si>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</si>
  <si>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</si>
  <si>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</si>
  <si>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</si>
  <si>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</si>
  <si>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</si>
  <si>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</si>
  <si>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</si>
  <si>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</si>
  <si>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</si>
  <si>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</si>
  <si>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</si>
  <si>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</si>
  <si>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</si>
  <si>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</si>
  <si>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</si>
  <si>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</si>
  <si>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</si>
  <si>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</si>
  <si>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</si>
  <si>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</si>
  <si>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</si>
  <si>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</si>
  <si>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</si>
  <si>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</si>
  <si>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</si>
  <si>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</si>
  <si>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</si>
  <si>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</si>
  <si>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</si>
  <si>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</si>
  <si>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</si>
  <si>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</si>
  <si>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</si>
  <si>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</si>
  <si>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</si>
  <si>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</si>
  <si>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</si>
  <si>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</si>
  <si>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</si>
  <si>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</si>
  <si>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</si>
  <si>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</si>
  <si>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</si>
  <si>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</si>
  <si>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</si>
  <si>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</si>
  <si>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</si>
  <si>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</si>
  <si>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</si>
  <si>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</si>
  <si>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</si>
  <si>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</si>
  <si>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</si>
  <si>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</si>
  <si>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</si>
  <si>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</si>
  <si>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</si>
  <si>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</si>
  <si>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</si>
  <si>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</si>
  <si>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</si>
  <si>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</si>
  <si>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</si>
  <si>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</si>
  <si>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</si>
  <si>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</si>
  <si>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</si>
  <si>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</si>
  <si>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</si>
  <si>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</si>
  <si>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</si>
  <si>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</si>
  <si>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</si>
  <si>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 xml:space="preserve">Aplicar la encuesta de satisfacción a la ciudadanía a través de distintos medios. </t>
  </si>
  <si>
    <t xml:space="preserve">10 Reportes de encuestas de satisfacción realizados </t>
  </si>
  <si>
    <t>138 - Sistema de gestión y control implementado</t>
  </si>
  <si>
    <t>139 - Sistema de gestión y control implementado</t>
  </si>
  <si>
    <t>Eugenia Arboleda</t>
  </si>
  <si>
    <t>Definir una estrategia de comunicación para divulgar las funciones y responsabilidades de la entidad y canales de atención</t>
  </si>
  <si>
    <t>Ejecutar la estrategia de comunicación para divulgar las funciones y responsabilidades de la entidad y canales de atención</t>
  </si>
  <si>
    <t xml:space="preserve"> 3 Piezas graficas divulgadas</t>
  </si>
  <si>
    <t xml:space="preserve">Actualizar la estrategia de reconocimiento al mejor servidor de atención a la ciudadania </t>
  </si>
  <si>
    <t xml:space="preserve">Actualizar el Modelo de Atención a la Ciudadanía en articulación con el Plan Distrital de Desarrollo y el Plan Sectorial de Cultura. </t>
  </si>
  <si>
    <t>1 estrategia aprobada por el Subdirector de Gestión Corporativa (marzo)</t>
  </si>
  <si>
    <t xml:space="preserve">Una estrategia de comunicación diseñada </t>
  </si>
  <si>
    <t>Camila Acero</t>
  </si>
  <si>
    <t xml:space="preserve">Documento modelo de atención a la ciudadanía actualizado </t>
  </si>
  <si>
    <t>31/06/2022</t>
  </si>
  <si>
    <t>Adecuar los espacios físicos de la sede del Palomar de acuerdo con el plan de trabajo de ajustes razonables de accesibilidad aprobado por el IDPC</t>
  </si>
  <si>
    <t xml:space="preserve">Camila Acero </t>
  </si>
  <si>
    <t>Definir plan de trabajo para la adecuación de los espacios fisicos de la sede Palomar</t>
  </si>
  <si>
    <t>Dar cumplimiento a lo estipulado en el anexo 2 de la resolución Min TIC  1519 de 2020</t>
  </si>
  <si>
    <t>Sección de Transparencia de la página web ajustada de acuerdo con los criterios del anexo 2 de la resolución Min TIC  1519 de 2020</t>
  </si>
  <si>
    <t>Realizar y publicar boletines mensuales de seguimiento a las solicitudes de acceso a la información pública  que ingresan a la entidad, a través de la página web del Instituto y correo electrónico (BD caracterización de usuarios), con enfoque de género</t>
  </si>
  <si>
    <t xml:space="preserve">11 boletines de seguimiento a las solicitudes de acceso a la información pública </t>
  </si>
  <si>
    <t>Camila Giraldo</t>
  </si>
  <si>
    <t xml:space="preserve">Danilo Sanchez </t>
  </si>
  <si>
    <t>Realizar ferias de servicios para recibir atender y orientar a la ciudadanía en los trámites y servicios que ofrece la entidad</t>
  </si>
  <si>
    <t>2 ferias de servicios realizadas</t>
  </si>
  <si>
    <t>3 piezas comunicativas divulgadas</t>
  </si>
  <si>
    <t>Realizar jornadas de divulgación de los protocolos de atención a la ciudadanía dirigido a los servidores y contratistas que ejecutan la atención</t>
  </si>
  <si>
    <t xml:space="preserve">2 jornadas de divulgación de protocolos </t>
  </si>
  <si>
    <t>Un informe de implementación de la herramienta</t>
  </si>
  <si>
    <t xml:space="preserve">Realizar informes mensuales y trimestrales de seguimiento a la gestión de las PQRS </t>
  </si>
  <si>
    <t xml:space="preserve">12 informes mensuales y 4 trimestrales </t>
  </si>
  <si>
    <t xml:space="preserve">Realizar informes mensuales y trimestrales de seguimiento a la satisfacción de la ciudadanía. </t>
  </si>
  <si>
    <t xml:space="preserve">Realizar informes semestrales de gestión del Defensor del Ciudadano. </t>
  </si>
  <si>
    <t xml:space="preserve">2 informes semestrales de gestión del Defensor del Ciudadano </t>
  </si>
  <si>
    <t>Divulgar documentos en lenguaje claro relacionados con el proceso de atención a la ciudadanía.</t>
  </si>
  <si>
    <t>4 documentos divulgados</t>
  </si>
  <si>
    <t>Implementar la herramienta de software en la página web del IDPC para orientar y atender a la ciudadanía y grupos de interés (chatbot).</t>
  </si>
  <si>
    <t xml:space="preserve"> herramienta chatbot en funcionamiento. </t>
  </si>
  <si>
    <t>Danilo Sanchez</t>
  </si>
  <si>
    <t xml:space="preserve">Presentar a la alta Dirección los resultados de la gestión del proceso de Atención a la ciudadanía </t>
  </si>
  <si>
    <t>2 Presentaciones a la Dirección</t>
  </si>
  <si>
    <t>1 procedimiento adoptado</t>
  </si>
  <si>
    <t xml:space="preserve">Elaborar procedimiento de medición y evaluación de la satisfacción de atención a solicitudes o actividades misionales. </t>
  </si>
  <si>
    <t>Traducir 3 documentos a lenguaje claro</t>
  </si>
  <si>
    <t>3 documentos traducidos</t>
  </si>
  <si>
    <t>Actualizar la política de protección de datos de la entidad</t>
  </si>
  <si>
    <t>1 politica actualizada</t>
  </si>
  <si>
    <t>140 - Sistema de gestión y control implementado</t>
  </si>
  <si>
    <t>141 - Sistema de gestión y control implementado</t>
  </si>
  <si>
    <t>142 - Sistema de gestión y control implementado</t>
  </si>
  <si>
    <t>143 - Sistema de gestión y control implementado</t>
  </si>
  <si>
    <t>144 - Sistema de gestión y control implementado</t>
  </si>
  <si>
    <t>145 - Sistema de gestión y control implementado</t>
  </si>
  <si>
    <t>146 - Sistema de gestión y control implementado</t>
  </si>
  <si>
    <t>147 - Sistema de gestión y control implementado</t>
  </si>
  <si>
    <t>148 - Sistema de gestión y control implementado</t>
  </si>
  <si>
    <t>149 - Sistema de gestión y control implementado</t>
  </si>
  <si>
    <t>150 - Sistema de gestión y control implementado</t>
  </si>
  <si>
    <t>151 - Sistema de gestión y control implementado</t>
  </si>
  <si>
    <t>152 - Sistema de gestión y control implementado</t>
  </si>
  <si>
    <t>Revisar y apoyar la elaboración de las encuestas de satisfacción del ciudadano de las áreas misionales que lo requieran.</t>
  </si>
  <si>
    <t xml:space="preserve">15 encuestas de satisfacción del ciudadano </t>
  </si>
  <si>
    <t>Creación de Manual de Buenas prácticas en Atención a la ciudadanía</t>
  </si>
  <si>
    <t xml:space="preserve">1 manual creado </t>
  </si>
  <si>
    <t>Adecuación de la encuesta de satisfacción ciudadana para personas con discapacidad visual</t>
  </si>
  <si>
    <t>1 encuesta actualizada</t>
  </si>
  <si>
    <t>Incluir en el protocolo de atención a la ciudadanía, el paso a seguir cuando se atienden personas que hablan otros lenguajes</t>
  </si>
  <si>
    <t>1 grabación actualizada</t>
  </si>
  <si>
    <t>1 protocolo actualizado</t>
  </si>
  <si>
    <t>Un plan de trabajo de ajustes razonables definido (abril)</t>
  </si>
  <si>
    <t>Implementar y difundir piezas comunicativas de lenguaje de señas en los puntos de atención a la ciudadanía del instituto</t>
  </si>
  <si>
    <r>
      <t xml:space="preserve">12 </t>
    </r>
    <r>
      <rPr>
        <sz val="10"/>
        <rFont val="Calibri"/>
        <family val="2"/>
        <scheme val="minor"/>
      </rPr>
      <t xml:space="preserve">informes mensuales y 4 trimestrales </t>
    </r>
  </si>
  <si>
    <r>
      <t xml:space="preserve">Revisar y ajustar la encuesta de satisfacción a la ciudadanía 
</t>
    </r>
    <r>
      <rPr>
        <sz val="10"/>
        <color rgb="FFFF0000"/>
        <rFont val="Calibri"/>
        <family val="2"/>
        <scheme val="minor"/>
      </rPr>
      <t xml:space="preserve">
</t>
    </r>
  </si>
  <si>
    <r>
      <t>Formulario encuesta de satisfacción a la ciudadanía actualizada</t>
    </r>
    <r>
      <rPr>
        <sz val="10"/>
        <color rgb="FFFF0000"/>
        <rFont val="Calibri"/>
        <family val="2"/>
        <scheme val="minor"/>
      </rPr>
      <t xml:space="preserve"> </t>
    </r>
  </si>
  <si>
    <t xml:space="preserve">
 Un informe ejecutivo de las adecuaciones de espacios físicos realizados (Nov)</t>
  </si>
  <si>
    <t xml:space="preserve">Generar acciones participativas en el súper CADE Virtual </t>
  </si>
  <si>
    <t>2 informes de la participación realizada por el IDPC en el súper CADE virtual</t>
  </si>
  <si>
    <t xml:space="preserve">Implementar la herramienta de seguimiento al estado de los trámites en la pagina web
</t>
  </si>
  <si>
    <t>Incluir en el PBX  la grabación telefónica del IDPC que permita la atención en  una segunda lengua (De acuerdo con la caracterización de Usuarios)</t>
  </si>
  <si>
    <t xml:space="preserve">Presentar resultados de la gestión realizada por el proceso para la toma de decisiones </t>
  </si>
  <si>
    <t xml:space="preserve">Realizar un informe, contado la necesidad de crear una Oficina de atención a la ciudadanía y transparencia
</t>
  </si>
  <si>
    <r>
      <t xml:space="preserve">1 informe de avance
</t>
    </r>
    <r>
      <rPr>
        <sz val="10"/>
        <color rgb="FFFF0000"/>
        <rFont val="Calibri"/>
        <family val="2"/>
        <scheme val="minor"/>
      </rPr>
      <t xml:space="preserve"> </t>
    </r>
    <r>
      <rPr>
        <sz val="10"/>
        <rFont val="Calibri"/>
        <family val="2"/>
        <scheme val="minor"/>
      </rPr>
      <t xml:space="preserve">
</t>
    </r>
  </si>
  <si>
    <t xml:space="preserve">
Gestionar en conjunto con el equipo de  Talento Humano  una propuesta para la creación de la Oficina de la relación con el ciudadano de acuerdo con lo estipulado en la Ley 2052 de 2020 Art. 17,</t>
  </si>
  <si>
    <t xml:space="preserve">2 informes de las gestiones realizadas y los resultados que al corte se obtengan 
</t>
  </si>
  <si>
    <t>Proyecto 7597 - Fortalecer la capacidad administrativa para el desarrollo y mejoramiento de la gestión institucional y el servicio a la ciudadanía</t>
  </si>
  <si>
    <t>4 contratistas (Ver Plan Anual de Adqusiciones)</t>
  </si>
  <si>
    <t>1 oficina con 4 puestos de trabajo y papelería 
(Ver inventario)</t>
  </si>
  <si>
    <t xml:space="preserve">Desarrollar acciones orientadas a mejorar la implementación y sostenibilidad de la política de servicio a la ciudadanía </t>
  </si>
  <si>
    <t>Fortalecer la accesibilidad y atención a la ciudadanía</t>
  </si>
  <si>
    <t>Red de internet, correo electrónico, Sistema de Información "Bogotá te escucha", Orfeo,  herramientas infomáticas, 4 computadores personales</t>
  </si>
  <si>
    <t>Modificaciones aprobadas a través de memorando 20225000061963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</si>
</sst>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9" x14ac:knownFonts="1">
    <font>
      <sz val="11"/>
      <color theme="1"/>
      <name val="Arial"/>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theme="1" tint="4.9989318521683403E-2"/>
      <name val="Calibri"/>
      <family val="2"/>
    </font>
    <font>
      <sz val="10"/>
      <color theme="1"/>
      <name val="Calibri"/>
      <family val="2"/>
    </font>
    <font>
      <sz val="8"/>
      <name val="Arial"/>
      <family val="2"/>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58">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299">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0" fontId="7" fillId="0" borderId="36" xfId="0" applyFont="1" applyBorder="1" applyAlignment="1"/>
    <xf numFmtId="0" fontId="7" fillId="0" borderId="33" xfId="0" applyFont="1" applyBorder="1" applyAlignment="1"/>
    <xf numFmtId="0" fontId="7" fillId="0" borderId="37" xfId="0" applyFont="1" applyBorder="1" applyAlignment="1"/>
    <xf numFmtId="0" fontId="7" fillId="0" borderId="22" xfId="0" applyFont="1" applyBorder="1" applyAlignment="1"/>
    <xf numFmtId="0" fontId="7" fillId="0" borderId="26" xfId="0" applyFont="1" applyBorder="1" applyAlignment="1"/>
    <xf numFmtId="0" fontId="7" fillId="0" borderId="31"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8" fillId="2" borderId="12" xfId="0" applyFont="1" applyFill="1" applyBorder="1" applyAlignment="1">
      <alignment horizontal="center" vertical="center" wrapText="1"/>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6" fillId="9" borderId="40" xfId="0" applyFont="1" applyFill="1" applyBorder="1" applyAlignment="1" applyProtection="1">
      <alignment horizontal="center" vertical="center" wrapText="1"/>
      <protection locked="0"/>
    </xf>
    <xf numFmtId="0" fontId="6" fillId="13" borderId="40" xfId="0" applyFont="1" applyFill="1" applyBorder="1" applyAlignment="1" applyProtection="1">
      <alignment horizontal="left" vertical="center" wrapText="1"/>
      <protection locked="0"/>
    </xf>
    <xf numFmtId="0" fontId="14" fillId="14" borderId="0" xfId="0" applyFont="1" applyFill="1" applyAlignment="1"/>
    <xf numFmtId="0" fontId="33" fillId="0" borderId="47" xfId="3" applyFont="1" applyFill="1" applyBorder="1" applyAlignment="1">
      <alignment wrapText="1"/>
    </xf>
    <xf numFmtId="0" fontId="33" fillId="0" borderId="47" xfId="3" applyFont="1" applyFill="1" applyBorder="1" applyAlignment="1">
      <alignment horizontal="right" wrapText="1"/>
    </xf>
    <xf numFmtId="0" fontId="33" fillId="15" borderId="46" xfId="3" applyFont="1" applyFill="1" applyBorder="1" applyAlignment="1">
      <alignment horizontal="center"/>
    </xf>
    <xf numFmtId="0" fontId="19" fillId="7" borderId="4" xfId="0" applyFont="1" applyFill="1" applyBorder="1" applyAlignment="1" applyProtection="1">
      <alignment horizontal="center" vertical="center" wrapText="1"/>
      <protection locked="0"/>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9" fontId="19" fillId="7" borderId="4" xfId="2" applyFont="1" applyFill="1" applyBorder="1" applyAlignment="1" applyProtection="1">
      <alignment horizontal="center" vertical="center" wrapText="1"/>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48" xfId="0" applyFont="1" applyFill="1" applyBorder="1" applyAlignment="1">
      <alignment horizontal="left" vertical="center" wrapText="1"/>
    </xf>
    <xf numFmtId="0" fontId="34" fillId="16" borderId="49" xfId="0" applyFont="1" applyFill="1" applyBorder="1" applyAlignment="1">
      <alignment horizontal="left" vertical="center" wrapText="1"/>
    </xf>
    <xf numFmtId="0" fontId="34" fillId="16" borderId="50" xfId="0" applyFont="1" applyFill="1" applyBorder="1" applyAlignment="1">
      <alignment horizontal="left" vertical="center" wrapText="1"/>
    </xf>
    <xf numFmtId="0" fontId="34" fillId="17" borderId="51" xfId="0" applyFont="1" applyFill="1" applyBorder="1" applyAlignment="1">
      <alignment horizontal="left" vertical="center" wrapText="1"/>
    </xf>
    <xf numFmtId="0" fontId="34" fillId="17" borderId="49" xfId="0" applyFont="1" applyFill="1" applyBorder="1" applyAlignment="1">
      <alignment horizontal="left" vertical="center" wrapText="1"/>
    </xf>
    <xf numFmtId="0" fontId="34" fillId="17" borderId="52" xfId="0" applyFont="1" applyFill="1" applyBorder="1" applyAlignment="1">
      <alignment horizontal="left" vertical="center" wrapText="1"/>
    </xf>
    <xf numFmtId="0" fontId="34" fillId="18" borderId="53" xfId="0" applyFont="1" applyFill="1" applyBorder="1" applyAlignment="1">
      <alignment horizontal="left" vertical="center" wrapText="1"/>
    </xf>
    <xf numFmtId="0" fontId="34" fillId="18" borderId="49" xfId="0" applyFont="1" applyFill="1" applyBorder="1" applyAlignment="1">
      <alignment horizontal="left" vertical="center" wrapText="1"/>
    </xf>
    <xf numFmtId="0" fontId="34" fillId="18" borderId="50" xfId="0" applyFont="1" applyFill="1" applyBorder="1" applyAlignment="1">
      <alignment horizontal="left" vertical="center" wrapText="1"/>
    </xf>
    <xf numFmtId="0" fontId="24" fillId="19" borderId="51" xfId="0" applyFont="1" applyFill="1" applyBorder="1" applyAlignment="1">
      <alignment horizontal="left" vertical="center" wrapText="1"/>
    </xf>
    <xf numFmtId="0" fontId="34" fillId="19" borderId="49" xfId="0" applyFont="1" applyFill="1" applyBorder="1" applyAlignment="1">
      <alignment horizontal="left" vertical="center" wrapText="1"/>
    </xf>
    <xf numFmtId="0" fontId="34" fillId="19" borderId="52" xfId="0" applyFont="1" applyFill="1" applyBorder="1" applyAlignment="1">
      <alignment horizontal="left" vertical="center" wrapText="1"/>
    </xf>
    <xf numFmtId="0" fontId="34" fillId="20" borderId="53" xfId="0" applyFont="1" applyFill="1" applyBorder="1" applyAlignment="1">
      <alignment horizontal="left" vertical="center" wrapText="1"/>
    </xf>
    <xf numFmtId="0" fontId="34" fillId="20" borderId="50" xfId="0" applyFont="1" applyFill="1" applyBorder="1" applyAlignment="1">
      <alignment horizontal="left" vertical="center" wrapText="1"/>
    </xf>
    <xf numFmtId="0" fontId="34" fillId="9" borderId="51" xfId="0" applyFont="1" applyFill="1" applyBorder="1" applyAlignment="1">
      <alignment horizontal="left" vertical="center" wrapText="1"/>
    </xf>
    <xf numFmtId="0" fontId="34" fillId="9" borderId="54" xfId="0" applyFont="1" applyFill="1" applyBorder="1" applyAlignment="1">
      <alignment horizontal="left" vertical="center" wrapText="1"/>
    </xf>
    <xf numFmtId="0" fontId="34" fillId="18" borderId="52" xfId="0" applyFont="1" applyFill="1" applyBorder="1" applyAlignment="1">
      <alignment horizontal="left" vertical="center" wrapText="1"/>
    </xf>
    <xf numFmtId="0" fontId="34" fillId="9" borderId="49" xfId="0" applyFont="1" applyFill="1" applyBorder="1" applyAlignment="1">
      <alignment horizontal="left" vertical="center" wrapText="1"/>
    </xf>
    <xf numFmtId="0" fontId="34" fillId="19" borderId="51" xfId="0" applyFont="1" applyFill="1" applyBorder="1" applyAlignment="1">
      <alignment horizontal="left" vertical="center" wrapText="1"/>
    </xf>
    <xf numFmtId="0" fontId="33" fillId="15" borderId="46" xfId="3" applyFont="1" applyFill="1" applyBorder="1" applyAlignment="1">
      <alignment horizontal="center" wrapText="1"/>
    </xf>
    <xf numFmtId="0" fontId="19" fillId="18" borderId="49" xfId="0" applyFont="1" applyFill="1" applyBorder="1" applyAlignment="1">
      <alignment horizontal="left" vertical="center" wrapText="1"/>
    </xf>
    <xf numFmtId="0" fontId="19" fillId="19" borderId="49" xfId="0" applyFont="1" applyFill="1" applyBorder="1" applyAlignment="1">
      <alignment horizontal="left" vertical="center" wrapText="1"/>
    </xf>
    <xf numFmtId="0" fontId="24" fillId="19" borderId="52" xfId="0" applyFont="1" applyFill="1" applyBorder="1" applyAlignment="1">
      <alignment horizontal="left" vertical="center" wrapText="1"/>
    </xf>
    <xf numFmtId="0" fontId="0" fillId="0" borderId="49" xfId="0" applyFont="1" applyBorder="1" applyAlignment="1"/>
    <xf numFmtId="14" fontId="35" fillId="0" borderId="4" xfId="0" applyNumberFormat="1" applyFont="1" applyFill="1" applyBorder="1" applyAlignment="1" applyProtection="1">
      <alignment horizontal="center" vertical="center" wrapText="1"/>
    </xf>
    <xf numFmtId="14" fontId="36" fillId="0" borderId="4" xfId="0" applyNumberFormat="1" applyFont="1" applyFill="1" applyBorder="1" applyAlignment="1" applyProtection="1">
      <alignment horizontal="center" vertical="center" wrapText="1"/>
    </xf>
    <xf numFmtId="0" fontId="19" fillId="21" borderId="4" xfId="0" applyFont="1" applyFill="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21" borderId="3" xfId="0" applyFont="1" applyFill="1" applyBorder="1" applyAlignment="1" applyProtection="1">
      <alignment horizontal="center" vertical="center" wrapText="1"/>
      <protection locked="0"/>
    </xf>
    <xf numFmtId="0" fontId="6" fillId="21" borderId="0" xfId="0" applyFont="1" applyFill="1" applyAlignment="1" applyProtection="1">
      <alignment vertical="center"/>
      <protection locked="0"/>
    </xf>
    <xf numFmtId="0" fontId="26" fillId="21" borderId="0" xfId="0" applyFont="1" applyFill="1" applyAlignment="1" applyProtection="1">
      <alignment horizontal="left" vertical="center"/>
      <protection locked="0"/>
    </xf>
    <xf numFmtId="14" fontId="6" fillId="21" borderId="4" xfId="0" applyNumberFormat="1" applyFont="1" applyFill="1" applyBorder="1" applyAlignment="1" applyProtection="1">
      <alignment horizontal="center" vertical="center"/>
      <protection locked="0"/>
    </xf>
    <xf numFmtId="0" fontId="12" fillId="21" borderId="0" xfId="0" applyFont="1" applyFill="1" applyAlignment="1">
      <alignment vertical="center"/>
    </xf>
    <xf numFmtId="0" fontId="7" fillId="21" borderId="0" xfId="0" applyFont="1" applyFill="1" applyAlignment="1"/>
    <xf numFmtId="0" fontId="7" fillId="21" borderId="0" xfId="0" applyFont="1" applyFill="1" applyAlignment="1" applyProtection="1">
      <protection locked="0"/>
    </xf>
    <xf numFmtId="0" fontId="6" fillId="21" borderId="4" xfId="0" applyFont="1" applyFill="1" applyBorder="1" applyAlignment="1" applyProtection="1">
      <alignment horizontal="center" vertical="center" wrapText="1"/>
      <protection locked="0"/>
    </xf>
    <xf numFmtId="0" fontId="12" fillId="21" borderId="0" xfId="0" applyFont="1" applyFill="1" applyAlignment="1" applyProtection="1">
      <alignment vertical="center"/>
      <protection locked="0"/>
    </xf>
    <xf numFmtId="14" fontId="6" fillId="21" borderId="4" xfId="0" applyNumberFormat="1"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2" borderId="3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8" fillId="2" borderId="25"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6" fillId="0" borderId="2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2" fillId="0" borderId="2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8" fillId="0" borderId="2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27"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9" fillId="0" borderId="2" xfId="0" applyFont="1" applyBorder="1" applyAlignment="1">
      <alignment vertical="center" wrapText="1"/>
    </xf>
    <xf numFmtId="0" fontId="20" fillId="21" borderId="4" xfId="1"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9" fillId="21" borderId="55" xfId="0" applyFont="1" applyFill="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9" fillId="7" borderId="55" xfId="0" applyFont="1" applyFill="1" applyBorder="1" applyAlignment="1" applyProtection="1">
      <alignment horizontal="center" vertical="center" wrapText="1"/>
      <protection locked="0"/>
    </xf>
    <xf numFmtId="0" fontId="20" fillId="0" borderId="55" xfId="1" applyFont="1" applyBorder="1" applyAlignment="1">
      <alignment vertical="center" wrapText="1"/>
    </xf>
    <xf numFmtId="0" fontId="6" fillId="0" borderId="55" xfId="0" applyFont="1" applyBorder="1" applyAlignment="1" applyProtection="1">
      <alignment horizontal="center" vertical="center" wrapText="1"/>
      <protection locked="0"/>
    </xf>
    <xf numFmtId="14" fontId="19" fillId="0" borderId="55" xfId="0" applyNumberFormat="1" applyFont="1" applyBorder="1" applyAlignment="1" applyProtection="1">
      <alignment horizontal="center" vertical="center"/>
      <protection locked="0"/>
    </xf>
    <xf numFmtId="14" fontId="6" fillId="0" borderId="55" xfId="0" applyNumberFormat="1" applyFont="1" applyBorder="1" applyAlignment="1" applyProtection="1">
      <alignment horizontal="center" vertical="center"/>
      <protection locked="0"/>
    </xf>
    <xf numFmtId="9" fontId="19" fillId="7" borderId="55" xfId="2" applyFont="1" applyFill="1" applyBorder="1" applyAlignment="1" applyProtection="1">
      <alignment horizontal="center" vertical="center" wrapText="1"/>
      <protection locked="0"/>
    </xf>
    <xf numFmtId="0" fontId="6" fillId="5" borderId="55" xfId="0" applyFont="1" applyFill="1" applyBorder="1" applyAlignment="1" applyProtection="1">
      <alignment horizontal="left" vertical="center" wrapText="1"/>
      <protection locked="0"/>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wrapText="1"/>
    </xf>
    <xf numFmtId="0" fontId="26" fillId="0" borderId="2" xfId="0" applyFont="1" applyBorder="1" applyAlignment="1">
      <alignment horizontal="left" vertical="center"/>
    </xf>
    <xf numFmtId="0" fontId="26" fillId="21" borderId="2" xfId="0" applyFont="1" applyFill="1" applyBorder="1" applyAlignment="1" applyProtection="1">
      <alignment horizontal="left" vertical="center"/>
      <protection locked="0"/>
    </xf>
    <xf numFmtId="0" fontId="19" fillId="12" borderId="55" xfId="0" applyFont="1" applyFill="1" applyBorder="1" applyAlignment="1" applyProtection="1">
      <alignment horizontal="center" vertical="center" wrapText="1"/>
      <protection locked="0"/>
    </xf>
    <xf numFmtId="0" fontId="19" fillId="9" borderId="55" xfId="0" applyFont="1" applyFill="1" applyBorder="1" applyAlignment="1" applyProtection="1">
      <alignment horizontal="center" vertical="center" wrapText="1"/>
      <protection locked="0"/>
    </xf>
    <xf numFmtId="0" fontId="20" fillId="10" borderId="55" xfId="1" applyFont="1" applyFill="1" applyBorder="1" applyAlignment="1">
      <alignment vertical="center" wrapText="1"/>
    </xf>
    <xf numFmtId="0" fontId="6" fillId="12" borderId="55" xfId="0" applyFont="1" applyFill="1" applyBorder="1" applyAlignment="1" applyProtection="1">
      <alignment horizontal="center" vertical="center" wrapText="1"/>
      <protection locked="0"/>
    </xf>
    <xf numFmtId="14" fontId="6" fillId="12" borderId="55" xfId="0" applyNumberFormat="1" applyFont="1" applyFill="1" applyBorder="1" applyAlignment="1" applyProtection="1">
      <alignment horizontal="center" vertical="center"/>
      <protection locked="0"/>
    </xf>
    <xf numFmtId="0" fontId="31" fillId="9" borderId="55" xfId="0" applyFont="1" applyFill="1" applyBorder="1" applyAlignment="1" applyProtection="1">
      <alignment horizontal="center" vertical="center" wrapText="1"/>
      <protection locked="0"/>
    </xf>
    <xf numFmtId="9" fontId="31" fillId="9" borderId="55" xfId="2"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11" borderId="55" xfId="0" applyFont="1" applyFill="1" applyBorder="1" applyAlignment="1" applyProtection="1">
      <alignment horizontal="center" vertical="center" wrapText="1"/>
      <protection locked="0"/>
    </xf>
    <xf numFmtId="0" fontId="6" fillId="13" borderId="55" xfId="0" applyFont="1" applyFill="1" applyBorder="1" applyAlignment="1" applyProtection="1">
      <alignment horizontal="left" vertical="center" wrapText="1"/>
      <protection locked="0"/>
    </xf>
    <xf numFmtId="0" fontId="19" fillId="0" borderId="56" xfId="0" applyFont="1" applyBorder="1" applyAlignment="1" applyProtection="1">
      <alignment vertical="center" wrapText="1"/>
      <protection locked="0"/>
    </xf>
    <xf numFmtId="0" fontId="6" fillId="5" borderId="57" xfId="0" applyFont="1" applyFill="1" applyBorder="1" applyAlignment="1" applyProtection="1">
      <alignment horizontal="left" vertical="center" wrapText="1"/>
      <protection locked="0"/>
    </xf>
    <xf numFmtId="0" fontId="19" fillId="0" borderId="8" xfId="0" applyFont="1" applyBorder="1" applyAlignment="1" applyProtection="1">
      <alignment vertical="center" wrapText="1"/>
      <protection locked="0"/>
    </xf>
    <xf numFmtId="0" fontId="6" fillId="5" borderId="9" xfId="0" applyFont="1" applyFill="1" applyBorder="1" applyAlignment="1" applyProtection="1">
      <alignment horizontal="left" vertical="center" wrapText="1"/>
      <protection locked="0"/>
    </xf>
    <xf numFmtId="0" fontId="19" fillId="21" borderId="8" xfId="0" applyFont="1" applyFill="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20" fillId="0" borderId="11" xfId="1" applyFont="1" applyBorder="1" applyAlignment="1">
      <alignment vertical="center" wrapText="1"/>
    </xf>
    <xf numFmtId="14" fontId="35" fillId="0" borderId="11" xfId="0" applyNumberFormat="1" applyFont="1" applyFill="1" applyBorder="1" applyAlignment="1" applyProtection="1">
      <alignment horizontal="center" vertical="center" wrapText="1"/>
    </xf>
    <xf numFmtId="9" fontId="19" fillId="7" borderId="11" xfId="2"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locked="0"/>
    </xf>
    <xf numFmtId="0" fontId="19" fillId="12" borderId="40" xfId="0" applyFont="1" applyFill="1" applyBorder="1" applyAlignment="1" applyProtection="1">
      <alignment horizontal="center" vertical="center" wrapText="1"/>
      <protection locked="0"/>
    </xf>
    <xf numFmtId="0" fontId="19" fillId="9" borderId="40" xfId="0" applyFont="1" applyFill="1" applyBorder="1" applyAlignment="1" applyProtection="1">
      <alignment horizontal="center" vertical="center" wrapText="1"/>
      <protection locked="0"/>
    </xf>
    <xf numFmtId="0" fontId="20" fillId="10" borderId="40" xfId="1" applyFont="1" applyFill="1" applyBorder="1" applyAlignment="1">
      <alignment vertical="center" wrapText="1"/>
    </xf>
    <xf numFmtId="0" fontId="6" fillId="12" borderId="40" xfId="0" applyFont="1" applyFill="1" applyBorder="1" applyAlignment="1" applyProtection="1">
      <alignment horizontal="center" vertical="center" wrapText="1"/>
      <protection locked="0"/>
    </xf>
    <xf numFmtId="14" fontId="6" fillId="12" borderId="40" xfId="0" applyNumberFormat="1" applyFont="1" applyFill="1" applyBorder="1" applyAlignment="1" applyProtection="1">
      <alignment horizontal="center" vertical="center"/>
      <protection locked="0"/>
    </xf>
    <xf numFmtId="0" fontId="31" fillId="9" borderId="40" xfId="0" applyFont="1" applyFill="1" applyBorder="1" applyAlignment="1" applyProtection="1">
      <alignment horizontal="center" vertical="center" wrapText="1"/>
      <protection locked="0"/>
    </xf>
    <xf numFmtId="9" fontId="31" fillId="9" borderId="40" xfId="2" applyFont="1" applyFill="1" applyBorder="1" applyAlignment="1" applyProtection="1">
      <alignment horizontal="center" vertical="center" wrapText="1"/>
      <protection locked="0"/>
    </xf>
    <xf numFmtId="0" fontId="6" fillId="11" borderId="40" xfId="0"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36" fillId="0" borderId="3" xfId="0" applyNumberFormat="1" applyFont="1" applyFill="1" applyBorder="1" applyAlignment="1" applyProtection="1">
      <alignment horizontal="center" vertical="center" wrapText="1"/>
    </xf>
    <xf numFmtId="9" fontId="19" fillId="7" borderId="3" xfId="2"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21" borderId="45" xfId="0" applyFont="1" applyFill="1" applyBorder="1" applyAlignment="1" applyProtection="1">
      <alignment horizontal="center" vertical="center" wrapText="1"/>
      <protection locked="0"/>
    </xf>
    <xf numFmtId="0" fontId="19" fillId="7" borderId="45" xfId="0" applyFont="1" applyFill="1" applyBorder="1" applyAlignment="1" applyProtection="1">
      <alignment horizontal="center" vertical="center" wrapText="1"/>
      <protection locked="0"/>
    </xf>
    <xf numFmtId="0" fontId="20" fillId="0" borderId="45" xfId="1" applyFont="1" applyBorder="1" applyAlignment="1">
      <alignment vertical="center" wrapText="1"/>
    </xf>
    <xf numFmtId="0" fontId="6" fillId="0" borderId="45" xfId="0" applyFont="1" applyBorder="1" applyAlignment="1" applyProtection="1">
      <alignment horizontal="center" vertical="center" wrapText="1"/>
      <protection locked="0"/>
    </xf>
    <xf numFmtId="14" fontId="36" fillId="0" borderId="45" xfId="0" applyNumberFormat="1" applyFont="1" applyFill="1" applyBorder="1" applyAlignment="1" applyProtection="1">
      <alignment horizontal="center" vertical="center" wrapText="1"/>
    </xf>
    <xf numFmtId="9" fontId="19" fillId="7" borderId="45" xfId="2" applyFont="1" applyFill="1" applyBorder="1" applyAlignment="1" applyProtection="1">
      <alignment horizontal="center" vertical="center" wrapText="1"/>
      <protection locked="0"/>
    </xf>
    <xf numFmtId="0" fontId="6" fillId="5" borderId="45"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D45" sqref="D45"/>
    </sheetView>
  </sheetViews>
  <sheetFormatPr baseColWidth="10" defaultColWidth="11"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4" t="s">
        <v>20</v>
      </c>
      <c r="I2" s="23" t="s">
        <v>21</v>
      </c>
      <c r="K2" s="23" t="s">
        <v>126</v>
      </c>
      <c r="R2" s="23" t="s">
        <v>177</v>
      </c>
      <c r="S2" s="23" t="s">
        <v>178</v>
      </c>
      <c r="V2" s="51"/>
      <c r="W2" s="51"/>
      <c r="X2" s="51"/>
      <c r="Y2" s="51"/>
    </row>
    <row r="3" spans="1:25" ht="24" x14ac:dyDescent="0.2">
      <c r="B3" s="63" t="s">
        <v>151</v>
      </c>
      <c r="H3" s="64" t="s">
        <v>180</v>
      </c>
      <c r="I3" s="23" t="s">
        <v>181</v>
      </c>
      <c r="K3" s="52" t="s">
        <v>145</v>
      </c>
      <c r="R3" s="51" t="s">
        <v>54</v>
      </c>
      <c r="S3" s="23" t="s">
        <v>159</v>
      </c>
    </row>
    <row r="4" spans="1:25" x14ac:dyDescent="0.2">
      <c r="B4" s="63" t="s">
        <v>22</v>
      </c>
      <c r="H4" s="64" t="s">
        <v>120</v>
      </c>
      <c r="I4" s="23" t="s">
        <v>75</v>
      </c>
      <c r="K4" s="23" t="s">
        <v>188</v>
      </c>
      <c r="R4" s="51" t="s">
        <v>152</v>
      </c>
      <c r="S4" s="23" t="s">
        <v>160</v>
      </c>
    </row>
    <row r="5" spans="1:25" ht="24" x14ac:dyDescent="0.2">
      <c r="B5" s="63" t="s">
        <v>4</v>
      </c>
      <c r="H5" s="64" t="s">
        <v>76</v>
      </c>
      <c r="I5" s="23" t="s">
        <v>77</v>
      </c>
      <c r="K5" s="23" t="s">
        <v>189</v>
      </c>
      <c r="R5" s="51" t="s">
        <v>153</v>
      </c>
      <c r="S5" s="23" t="s">
        <v>161</v>
      </c>
    </row>
    <row r="6" spans="1:25" x14ac:dyDescent="0.2">
      <c r="B6" s="63" t="s">
        <v>1</v>
      </c>
      <c r="H6" s="64" t="s">
        <v>78</v>
      </c>
      <c r="I6" s="23" t="s">
        <v>79</v>
      </c>
      <c r="K6" s="23" t="s">
        <v>190</v>
      </c>
      <c r="R6" s="51" t="s">
        <v>154</v>
      </c>
      <c r="S6" s="23" t="s">
        <v>162</v>
      </c>
    </row>
    <row r="7" spans="1:25" x14ac:dyDescent="0.2">
      <c r="B7" s="63" t="s">
        <v>8</v>
      </c>
      <c r="H7" s="64" t="s">
        <v>80</v>
      </c>
      <c r="I7" s="23" t="s">
        <v>81</v>
      </c>
      <c r="K7" s="23" t="s">
        <v>184</v>
      </c>
      <c r="R7" s="51" t="s">
        <v>155</v>
      </c>
      <c r="S7" s="23" t="s">
        <v>163</v>
      </c>
    </row>
    <row r="8" spans="1:25" x14ac:dyDescent="0.2">
      <c r="B8" s="63" t="s">
        <v>5</v>
      </c>
      <c r="H8" s="64" t="s">
        <v>82</v>
      </c>
      <c r="I8" s="23" t="s">
        <v>83</v>
      </c>
      <c r="K8" s="23" t="s">
        <v>185</v>
      </c>
      <c r="R8" s="51" t="s">
        <v>156</v>
      </c>
      <c r="S8" s="23" t="s">
        <v>164</v>
      </c>
    </row>
    <row r="9" spans="1:25" ht="24" x14ac:dyDescent="0.2">
      <c r="B9" s="63" t="s">
        <v>23</v>
      </c>
      <c r="H9" s="64" t="s">
        <v>84</v>
      </c>
      <c r="I9" s="23" t="s">
        <v>590</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64" t="s">
        <v>24</v>
      </c>
      <c r="F12" s="23" t="s">
        <v>127</v>
      </c>
      <c r="K12" s="23" t="s">
        <v>192</v>
      </c>
      <c r="S12" s="23" t="s">
        <v>168</v>
      </c>
    </row>
    <row r="13" spans="1:25" x14ac:dyDescent="0.2">
      <c r="B13" s="64" t="s">
        <v>45</v>
      </c>
      <c r="F13" s="23" t="s">
        <v>150</v>
      </c>
      <c r="K13" s="23" t="s">
        <v>193</v>
      </c>
      <c r="S13" s="23" t="s">
        <v>169</v>
      </c>
    </row>
    <row r="14" spans="1:25" x14ac:dyDescent="0.2">
      <c r="A14" s="23" t="s">
        <v>5</v>
      </c>
      <c r="B14" s="64" t="s">
        <v>7</v>
      </c>
      <c r="F14" s="54" t="s">
        <v>206</v>
      </c>
      <c r="K14" s="23" t="s">
        <v>194</v>
      </c>
      <c r="S14" s="23" t="s">
        <v>170</v>
      </c>
    </row>
    <row r="15" spans="1:25" x14ac:dyDescent="0.2">
      <c r="A15" s="23" t="s">
        <v>5</v>
      </c>
      <c r="B15" s="64" t="s">
        <v>9</v>
      </c>
      <c r="F15" s="54" t="s">
        <v>207</v>
      </c>
      <c r="K15" s="23" t="s">
        <v>195</v>
      </c>
      <c r="S15" s="23" t="s">
        <v>56</v>
      </c>
    </row>
    <row r="16" spans="1:25" x14ac:dyDescent="0.2">
      <c r="A16" s="23" t="s">
        <v>4</v>
      </c>
      <c r="B16" s="64" t="s">
        <v>25</v>
      </c>
      <c r="F16" s="54" t="s">
        <v>208</v>
      </c>
      <c r="K16" s="23" t="s">
        <v>196</v>
      </c>
      <c r="S16" s="23" t="s">
        <v>171</v>
      </c>
    </row>
    <row r="17" spans="1:19" x14ac:dyDescent="0.2">
      <c r="A17" s="23" t="s">
        <v>8</v>
      </c>
      <c r="B17" s="64" t="s">
        <v>26</v>
      </c>
      <c r="F17" s="54" t="s">
        <v>209</v>
      </c>
      <c r="K17" s="23" t="s">
        <v>197</v>
      </c>
      <c r="S17" s="23" t="s">
        <v>172</v>
      </c>
    </row>
    <row r="18" spans="1:19" x14ac:dyDescent="0.2">
      <c r="A18" s="23" t="s">
        <v>22</v>
      </c>
      <c r="B18" s="64" t="s">
        <v>27</v>
      </c>
      <c r="F18" s="54" t="s">
        <v>204</v>
      </c>
      <c r="K18" s="23" t="s">
        <v>198</v>
      </c>
      <c r="S18" s="23" t="s">
        <v>173</v>
      </c>
    </row>
    <row r="19" spans="1:19" x14ac:dyDescent="0.2">
      <c r="A19" s="23" t="s">
        <v>4</v>
      </c>
      <c r="B19" s="64" t="s">
        <v>28</v>
      </c>
      <c r="F19" s="54" t="s">
        <v>210</v>
      </c>
      <c r="K19" s="23" t="s">
        <v>199</v>
      </c>
      <c r="S19" s="23" t="s">
        <v>174</v>
      </c>
    </row>
    <row r="20" spans="1:19" x14ac:dyDescent="0.2">
      <c r="A20" s="23" t="s">
        <v>1</v>
      </c>
      <c r="B20" s="64" t="s">
        <v>29</v>
      </c>
      <c r="F20" s="54" t="s">
        <v>211</v>
      </c>
      <c r="K20" s="23" t="s">
        <v>200</v>
      </c>
      <c r="S20" s="23" t="s">
        <v>175</v>
      </c>
    </row>
    <row r="21" spans="1:19" x14ac:dyDescent="0.2">
      <c r="A21" s="23" t="s">
        <v>8</v>
      </c>
      <c r="B21" s="64" t="s">
        <v>30</v>
      </c>
      <c r="F21" s="54" t="s">
        <v>212</v>
      </c>
      <c r="K21" s="23" t="s">
        <v>201</v>
      </c>
      <c r="S21" s="23" t="s">
        <v>176</v>
      </c>
    </row>
    <row r="22" spans="1:19" x14ac:dyDescent="0.2">
      <c r="A22" s="23" t="s">
        <v>8</v>
      </c>
      <c r="B22" s="64" t="s">
        <v>31</v>
      </c>
      <c r="F22" s="54" t="s">
        <v>213</v>
      </c>
      <c r="K22" s="23" t="s">
        <v>202</v>
      </c>
    </row>
    <row r="23" spans="1:19" x14ac:dyDescent="0.2">
      <c r="A23" s="23" t="s">
        <v>8</v>
      </c>
      <c r="B23" s="64" t="s">
        <v>32</v>
      </c>
      <c r="F23" s="54" t="s">
        <v>214</v>
      </c>
    </row>
    <row r="24" spans="1:19" x14ac:dyDescent="0.2">
      <c r="A24" s="23" t="s">
        <v>23</v>
      </c>
      <c r="B24" s="64" t="s">
        <v>33</v>
      </c>
      <c r="F24" s="54" t="s">
        <v>215</v>
      </c>
    </row>
    <row r="25" spans="1:19" x14ac:dyDescent="0.2">
      <c r="A25" s="23" t="s">
        <v>8</v>
      </c>
      <c r="B25" s="64" t="s">
        <v>34</v>
      </c>
      <c r="F25" s="54" t="s">
        <v>128</v>
      </c>
    </row>
    <row r="26" spans="1:19" x14ac:dyDescent="0.2">
      <c r="A26" s="23" t="s">
        <v>8</v>
      </c>
      <c r="B26" s="64" t="s">
        <v>35</v>
      </c>
      <c r="F26" s="54" t="s">
        <v>129</v>
      </c>
    </row>
    <row r="27" spans="1:19" x14ac:dyDescent="0.2">
      <c r="A27" s="23" t="s">
        <v>23</v>
      </c>
      <c r="B27" s="64" t="s">
        <v>36</v>
      </c>
      <c r="F27" s="54" t="s">
        <v>130</v>
      </c>
    </row>
    <row r="28" spans="1:19" x14ac:dyDescent="0.2">
      <c r="A28" s="23" t="s">
        <v>8</v>
      </c>
      <c r="B28" s="64" t="s">
        <v>37</v>
      </c>
      <c r="F28" s="54" t="s">
        <v>131</v>
      </c>
    </row>
    <row r="29" spans="1:19" x14ac:dyDescent="0.2">
      <c r="B29" s="64" t="s">
        <v>38</v>
      </c>
      <c r="F29" s="54" t="s">
        <v>132</v>
      </c>
    </row>
    <row r="30" spans="1:19" x14ac:dyDescent="0.2">
      <c r="B30" s="64"/>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590</v>
      </c>
      <c r="C63" s="27" t="s">
        <v>62</v>
      </c>
      <c r="D63" s="27" t="s">
        <v>396</v>
      </c>
    </row>
    <row r="64" spans="2:6" x14ac:dyDescent="0.2">
      <c r="B64" s="27" t="s">
        <v>590</v>
      </c>
      <c r="C64" s="27" t="s">
        <v>62</v>
      </c>
      <c r="D64" s="27" t="s">
        <v>66</v>
      </c>
    </row>
    <row r="65" spans="2:4" x14ac:dyDescent="0.2">
      <c r="B65" s="27" t="s">
        <v>590</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12" t="s">
        <v>440</v>
      </c>
      <c r="P113" s="112" t="s">
        <v>413</v>
      </c>
      <c r="Q113" s="112"/>
      <c r="R113" s="112" t="s">
        <v>425</v>
      </c>
      <c r="S113" s="112"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13" t="s">
        <v>441</v>
      </c>
      <c r="P114" s="113" t="s">
        <v>413</v>
      </c>
      <c r="Q114" s="113"/>
      <c r="R114" s="113" t="s">
        <v>413</v>
      </c>
      <c r="S114" s="113" t="s">
        <v>427</v>
      </c>
      <c r="U114" s="112"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14" t="s">
        <v>442</v>
      </c>
      <c r="P115" s="114" t="s">
        <v>414</v>
      </c>
      <c r="Q115" s="114"/>
      <c r="R115" s="114" t="s">
        <v>414</v>
      </c>
      <c r="S115" s="114" t="s">
        <v>428</v>
      </c>
      <c r="U115" s="113"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15" t="s">
        <v>443</v>
      </c>
      <c r="P116" s="115" t="s">
        <v>415</v>
      </c>
      <c r="Q116" s="115"/>
      <c r="R116" s="115" t="s">
        <v>415</v>
      </c>
      <c r="S116" s="115" t="s">
        <v>429</v>
      </c>
      <c r="U116" s="114"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16" t="s">
        <v>444</v>
      </c>
      <c r="P117" s="116" t="s">
        <v>415</v>
      </c>
      <c r="Q117" s="116"/>
      <c r="R117" s="116" t="s">
        <v>416</v>
      </c>
      <c r="S117" s="116" t="s">
        <v>430</v>
      </c>
      <c r="U117" s="115"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17" t="s">
        <v>445</v>
      </c>
      <c r="P118" s="117" t="s">
        <v>416</v>
      </c>
      <c r="Q118" s="117"/>
      <c r="R118" s="128" t="s">
        <v>417</v>
      </c>
      <c r="S118" s="128" t="s">
        <v>431</v>
      </c>
      <c r="U118" s="116"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8" t="s">
        <v>446</v>
      </c>
      <c r="P119" s="118" t="s">
        <v>417</v>
      </c>
      <c r="Q119" s="118"/>
      <c r="R119" s="118" t="s">
        <v>418</v>
      </c>
      <c r="S119" s="118" t="s">
        <v>432</v>
      </c>
      <c r="U119" s="117"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32" t="s">
        <v>447</v>
      </c>
      <c r="P120" s="119" t="s">
        <v>418</v>
      </c>
      <c r="Q120" s="119"/>
      <c r="R120" s="122" t="s">
        <v>419</v>
      </c>
      <c r="S120" s="122" t="s">
        <v>433</v>
      </c>
      <c r="U120" s="118" t="s">
        <v>446</v>
      </c>
      <c r="V120" s="23" t="s">
        <v>459</v>
      </c>
    </row>
    <row r="121" spans="1:22" ht="51" customHeight="1" x14ac:dyDescent="0.2">
      <c r="D121" s="99"/>
      <c r="E121" s="99"/>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19" t="s">
        <v>440</v>
      </c>
      <c r="P121" s="119" t="s">
        <v>417</v>
      </c>
      <c r="Q121" s="119"/>
      <c r="R121" s="122" t="s">
        <v>420</v>
      </c>
      <c r="S121" s="122" t="s">
        <v>434</v>
      </c>
      <c r="U121" s="132"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20" t="s">
        <v>448</v>
      </c>
      <c r="P122" s="120" t="s">
        <v>417</v>
      </c>
      <c r="Q122" s="120"/>
      <c r="R122" s="125" t="s">
        <v>421</v>
      </c>
      <c r="S122" s="125" t="s">
        <v>435</v>
      </c>
      <c r="U122" s="119"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30" t="s">
        <v>449</v>
      </c>
      <c r="P123" s="121" t="s">
        <v>415</v>
      </c>
      <c r="Q123" s="121"/>
      <c r="R123" s="126" t="s">
        <v>422</v>
      </c>
      <c r="S123" s="126" t="s">
        <v>436</v>
      </c>
      <c r="U123" s="120"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22" t="s">
        <v>440</v>
      </c>
      <c r="P124" s="122" t="s">
        <v>419</v>
      </c>
      <c r="Q124" s="122"/>
      <c r="R124" s="129" t="s">
        <v>423</v>
      </c>
      <c r="S124" s="129" t="s">
        <v>437</v>
      </c>
      <c r="U124" s="130"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33" t="s">
        <v>444</v>
      </c>
      <c r="P125" s="122" t="s">
        <v>419</v>
      </c>
      <c r="Q125" s="122"/>
      <c r="R125" s="129" t="s">
        <v>424</v>
      </c>
      <c r="S125" s="129" t="s">
        <v>438</v>
      </c>
      <c r="U125" s="135"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34" t="s">
        <v>444</v>
      </c>
      <c r="P126" s="123" t="s">
        <v>419</v>
      </c>
      <c r="Q126" s="123"/>
      <c r="R126"/>
      <c r="U126" s="135"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22" t="s">
        <v>441</v>
      </c>
      <c r="P127" s="122" t="s">
        <v>420</v>
      </c>
      <c r="Q127" s="122"/>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24" t="s">
        <v>443</v>
      </c>
      <c r="P128" s="124" t="s">
        <v>421</v>
      </c>
      <c r="Q128" s="124"/>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25" t="s">
        <v>441</v>
      </c>
      <c r="P129" s="125" t="s">
        <v>421</v>
      </c>
      <c r="Q129" s="125"/>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412</v>
      </c>
      <c r="L130" s="51" t="str">
        <f t="shared" si="2"/>
        <v>Aumentar en 3 puntos el Índice de Desempeño Institucional, mediante la implemntación del Modelo de Gestión y Desempeño</v>
      </c>
      <c r="M130" s="23" t="s">
        <v>483</v>
      </c>
      <c r="N130" s="23" t="s">
        <v>502</v>
      </c>
      <c r="O130" s="126" t="s">
        <v>450</v>
      </c>
      <c r="P130" s="126" t="s">
        <v>422</v>
      </c>
      <c r="Q130" s="126"/>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27" t="s">
        <v>451</v>
      </c>
      <c r="P131" s="126" t="s">
        <v>423</v>
      </c>
      <c r="Q131" s="126"/>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27" t="s">
        <v>444</v>
      </c>
      <c r="P132" s="127" t="s">
        <v>424</v>
      </c>
      <c r="Q132" s="127"/>
      <c r="R132"/>
      <c r="U132"/>
    </row>
    <row r="133" spans="2:21" ht="12" customHeight="1" x14ac:dyDescent="0.2"/>
    <row r="136" spans="2:21" x14ac:dyDescent="0.2">
      <c r="C136" s="102" t="s">
        <v>252</v>
      </c>
      <c r="D136" s="102" t="s">
        <v>253</v>
      </c>
      <c r="E136" s="102" t="s">
        <v>254</v>
      </c>
      <c r="F136" s="102" t="s">
        <v>255</v>
      </c>
      <c r="G136" s="102" t="s">
        <v>256</v>
      </c>
      <c r="H136" s="102" t="s">
        <v>257</v>
      </c>
      <c r="I136" s="102" t="s">
        <v>258</v>
      </c>
      <c r="J136" s="102" t="s">
        <v>259</v>
      </c>
      <c r="K136" s="102" t="s">
        <v>260</v>
      </c>
      <c r="L136" s="131" t="s">
        <v>261</v>
      </c>
      <c r="M136" s="102"/>
    </row>
    <row r="137" spans="2:21" ht="65.25" customHeight="1" x14ac:dyDescent="0.2">
      <c r="C137" s="100" t="s">
        <v>262</v>
      </c>
      <c r="D137" s="101">
        <v>1</v>
      </c>
      <c r="E137" s="100" t="s">
        <v>263</v>
      </c>
      <c r="F137" s="100" t="s">
        <v>264</v>
      </c>
      <c r="G137" s="100" t="s">
        <v>265</v>
      </c>
      <c r="H137" s="100" t="s">
        <v>266</v>
      </c>
      <c r="I137" s="100" t="s">
        <v>267</v>
      </c>
      <c r="J137" s="100" t="s">
        <v>268</v>
      </c>
      <c r="K137" s="100" t="s">
        <v>269</v>
      </c>
      <c r="L137" s="100" t="s">
        <v>270</v>
      </c>
      <c r="M137" s="100"/>
    </row>
    <row r="138" spans="2:21" ht="65.25" customHeight="1" x14ac:dyDescent="0.2">
      <c r="C138" s="100" t="s">
        <v>262</v>
      </c>
      <c r="D138" s="101">
        <v>2</v>
      </c>
      <c r="E138" s="100" t="s">
        <v>271</v>
      </c>
      <c r="F138" s="100" t="s">
        <v>264</v>
      </c>
      <c r="G138" s="100" t="s">
        <v>265</v>
      </c>
      <c r="H138" s="100" t="s">
        <v>266</v>
      </c>
      <c r="I138" s="100" t="s">
        <v>267</v>
      </c>
      <c r="J138" s="100" t="s">
        <v>272</v>
      </c>
      <c r="K138" s="100" t="s">
        <v>273</v>
      </c>
      <c r="L138" s="100" t="s">
        <v>274</v>
      </c>
      <c r="M138" s="100"/>
    </row>
    <row r="139" spans="2:21" ht="65.25" customHeight="1" x14ac:dyDescent="0.2">
      <c r="C139" s="100" t="s">
        <v>262</v>
      </c>
      <c r="D139" s="101">
        <v>3</v>
      </c>
      <c r="E139" s="100" t="s">
        <v>275</v>
      </c>
      <c r="F139" s="100" t="s">
        <v>264</v>
      </c>
      <c r="G139" s="100" t="s">
        <v>276</v>
      </c>
      <c r="H139" s="100" t="s">
        <v>266</v>
      </c>
      <c r="I139" s="100" t="s">
        <v>277</v>
      </c>
      <c r="J139" s="100" t="s">
        <v>278</v>
      </c>
      <c r="K139" s="100" t="s">
        <v>279</v>
      </c>
      <c r="L139" s="100" t="s">
        <v>280</v>
      </c>
      <c r="M139" s="100"/>
    </row>
    <row r="140" spans="2:21" ht="65.25" customHeight="1" x14ac:dyDescent="0.2">
      <c r="C140" s="100" t="s">
        <v>281</v>
      </c>
      <c r="D140" s="101">
        <v>1</v>
      </c>
      <c r="E140" s="100" t="s">
        <v>282</v>
      </c>
      <c r="F140" s="100" t="s">
        <v>283</v>
      </c>
      <c r="G140" s="100" t="s">
        <v>284</v>
      </c>
      <c r="H140" s="100" t="s">
        <v>266</v>
      </c>
      <c r="I140" s="100" t="s">
        <v>285</v>
      </c>
      <c r="J140" s="100" t="s">
        <v>286</v>
      </c>
      <c r="K140" s="100" t="s">
        <v>287</v>
      </c>
      <c r="L140" s="100" t="s">
        <v>288</v>
      </c>
      <c r="M140" s="100"/>
    </row>
    <row r="141" spans="2:21" ht="65.25" customHeight="1" x14ac:dyDescent="0.2">
      <c r="C141" s="100" t="s">
        <v>281</v>
      </c>
      <c r="D141" s="101">
        <v>2</v>
      </c>
      <c r="E141" s="100" t="s">
        <v>289</v>
      </c>
      <c r="F141" s="100" t="s">
        <v>283</v>
      </c>
      <c r="G141" s="100" t="s">
        <v>290</v>
      </c>
      <c r="H141" s="100" t="s">
        <v>266</v>
      </c>
      <c r="I141" s="100" t="s">
        <v>291</v>
      </c>
      <c r="J141" s="100" t="s">
        <v>292</v>
      </c>
      <c r="K141" s="100" t="s">
        <v>293</v>
      </c>
      <c r="L141" s="100" t="s">
        <v>294</v>
      </c>
      <c r="M141" s="100"/>
    </row>
    <row r="142" spans="2:21" ht="65.25" customHeight="1" x14ac:dyDescent="0.2">
      <c r="C142" s="100" t="s">
        <v>281</v>
      </c>
      <c r="D142" s="101">
        <v>3</v>
      </c>
      <c r="E142" s="100" t="s">
        <v>295</v>
      </c>
      <c r="F142" s="100" t="s">
        <v>283</v>
      </c>
      <c r="G142" s="100" t="s">
        <v>296</v>
      </c>
      <c r="H142" s="100" t="s">
        <v>266</v>
      </c>
      <c r="I142" s="100" t="s">
        <v>297</v>
      </c>
      <c r="J142" s="100" t="s">
        <v>298</v>
      </c>
      <c r="K142" s="100" t="s">
        <v>299</v>
      </c>
      <c r="L142" s="100" t="s">
        <v>300</v>
      </c>
      <c r="M142" s="100"/>
    </row>
    <row r="143" spans="2:21" ht="65.25" customHeight="1" x14ac:dyDescent="0.2">
      <c r="C143" s="100" t="s">
        <v>281</v>
      </c>
      <c r="D143" s="101">
        <v>3</v>
      </c>
      <c r="E143" s="100" t="s">
        <v>295</v>
      </c>
      <c r="F143" s="100" t="s">
        <v>283</v>
      </c>
      <c r="G143" s="100" t="s">
        <v>301</v>
      </c>
      <c r="H143" s="100" t="s">
        <v>266</v>
      </c>
      <c r="I143" s="100" t="s">
        <v>302</v>
      </c>
      <c r="J143" s="100" t="s">
        <v>303</v>
      </c>
      <c r="K143" s="100" t="s">
        <v>269</v>
      </c>
      <c r="L143" s="100" t="s">
        <v>304</v>
      </c>
      <c r="M143" s="100"/>
    </row>
    <row r="144" spans="2:21" ht="65.25" customHeight="1" x14ac:dyDescent="0.2">
      <c r="C144" s="100" t="s">
        <v>305</v>
      </c>
      <c r="D144" s="101">
        <v>1</v>
      </c>
      <c r="E144" s="100" t="s">
        <v>306</v>
      </c>
      <c r="F144" s="100" t="s">
        <v>307</v>
      </c>
      <c r="G144" s="100" t="s">
        <v>308</v>
      </c>
      <c r="H144" s="100" t="s">
        <v>266</v>
      </c>
      <c r="I144" s="100" t="s">
        <v>309</v>
      </c>
      <c r="J144" s="100" t="s">
        <v>310</v>
      </c>
      <c r="K144" s="100" t="s">
        <v>311</v>
      </c>
      <c r="L144" s="100" t="s">
        <v>312</v>
      </c>
      <c r="M144" s="100"/>
    </row>
    <row r="145" spans="3:13" ht="65.25" customHeight="1" x14ac:dyDescent="0.2">
      <c r="C145" s="100" t="s">
        <v>305</v>
      </c>
      <c r="D145" s="101">
        <v>2</v>
      </c>
      <c r="E145" s="100" t="s">
        <v>313</v>
      </c>
      <c r="F145" s="100" t="s">
        <v>307</v>
      </c>
      <c r="G145" s="100" t="s">
        <v>314</v>
      </c>
      <c r="H145" s="100" t="s">
        <v>266</v>
      </c>
      <c r="I145" s="100" t="s">
        <v>315</v>
      </c>
      <c r="J145" s="100" t="s">
        <v>316</v>
      </c>
      <c r="K145" s="100" t="s">
        <v>317</v>
      </c>
      <c r="L145" s="100" t="s">
        <v>318</v>
      </c>
      <c r="M145" s="100"/>
    </row>
    <row r="146" spans="3:13" ht="65.25" customHeight="1" x14ac:dyDescent="0.2">
      <c r="C146" s="100" t="s">
        <v>305</v>
      </c>
      <c r="D146" s="101">
        <v>2</v>
      </c>
      <c r="E146" s="100" t="s">
        <v>313</v>
      </c>
      <c r="F146" s="100" t="s">
        <v>307</v>
      </c>
      <c r="G146" s="100" t="s">
        <v>319</v>
      </c>
      <c r="H146" s="100" t="s">
        <v>266</v>
      </c>
      <c r="I146" s="100" t="s">
        <v>320</v>
      </c>
      <c r="J146" s="100" t="s">
        <v>303</v>
      </c>
      <c r="K146" s="100" t="s">
        <v>317</v>
      </c>
      <c r="L146" s="100" t="s">
        <v>321</v>
      </c>
      <c r="M146" s="100"/>
    </row>
    <row r="147" spans="3:13" ht="65.25" customHeight="1" x14ac:dyDescent="0.2">
      <c r="C147" s="100" t="s">
        <v>305</v>
      </c>
      <c r="D147" s="101">
        <v>2</v>
      </c>
      <c r="E147" s="100" t="s">
        <v>313</v>
      </c>
      <c r="F147" s="100" t="s">
        <v>307</v>
      </c>
      <c r="G147" s="100" t="s">
        <v>322</v>
      </c>
      <c r="H147" s="100" t="s">
        <v>266</v>
      </c>
      <c r="I147" s="100" t="s">
        <v>323</v>
      </c>
      <c r="J147" s="100" t="s">
        <v>316</v>
      </c>
      <c r="K147" s="100" t="s">
        <v>317</v>
      </c>
      <c r="L147" s="100" t="s">
        <v>318</v>
      </c>
      <c r="M147" s="100"/>
    </row>
    <row r="148" spans="3:13" ht="65.25" customHeight="1" x14ac:dyDescent="0.2">
      <c r="C148" s="100" t="s">
        <v>305</v>
      </c>
      <c r="D148" s="101">
        <v>3</v>
      </c>
      <c r="E148" s="100" t="s">
        <v>324</v>
      </c>
      <c r="F148" s="100" t="s">
        <v>307</v>
      </c>
      <c r="G148" s="100" t="s">
        <v>325</v>
      </c>
      <c r="H148" s="100" t="s">
        <v>266</v>
      </c>
      <c r="I148" s="100" t="s">
        <v>326</v>
      </c>
      <c r="J148" s="100" t="s">
        <v>327</v>
      </c>
      <c r="K148" s="100" t="s">
        <v>273</v>
      </c>
      <c r="L148" s="100" t="s">
        <v>328</v>
      </c>
      <c r="M148" s="100"/>
    </row>
    <row r="149" spans="3:13" ht="65.25" customHeight="1" x14ac:dyDescent="0.2">
      <c r="C149" s="100" t="s">
        <v>329</v>
      </c>
      <c r="D149" s="101">
        <v>2</v>
      </c>
      <c r="E149" s="100" t="s">
        <v>330</v>
      </c>
      <c r="F149" s="100" t="s">
        <v>331</v>
      </c>
      <c r="G149" s="100" t="s">
        <v>332</v>
      </c>
      <c r="H149" s="100" t="s">
        <v>266</v>
      </c>
      <c r="I149" s="100" t="s">
        <v>333</v>
      </c>
      <c r="J149" s="100" t="s">
        <v>334</v>
      </c>
      <c r="K149" s="100" t="s">
        <v>273</v>
      </c>
      <c r="L149" s="100" t="s">
        <v>335</v>
      </c>
      <c r="M149" s="100"/>
    </row>
    <row r="150" spans="3:13" ht="65.25" customHeight="1" x14ac:dyDescent="0.2">
      <c r="C150" s="100" t="s">
        <v>329</v>
      </c>
      <c r="D150" s="101">
        <v>1</v>
      </c>
      <c r="E150" s="100" t="s">
        <v>336</v>
      </c>
      <c r="F150" s="100" t="s">
        <v>331</v>
      </c>
      <c r="G150" s="100" t="s">
        <v>337</v>
      </c>
      <c r="H150" s="100" t="s">
        <v>266</v>
      </c>
      <c r="I150" s="100" t="s">
        <v>338</v>
      </c>
      <c r="J150" s="100" t="s">
        <v>339</v>
      </c>
      <c r="K150" s="100" t="s">
        <v>340</v>
      </c>
      <c r="L150" s="100" t="s">
        <v>341</v>
      </c>
      <c r="M150" s="100"/>
    </row>
    <row r="151" spans="3:13" ht="65.25" customHeight="1" x14ac:dyDescent="0.2">
      <c r="C151" s="100" t="s">
        <v>342</v>
      </c>
      <c r="D151" s="101">
        <v>1</v>
      </c>
      <c r="E151" s="100" t="s">
        <v>343</v>
      </c>
      <c r="F151" s="100" t="s">
        <v>344</v>
      </c>
      <c r="G151" s="100" t="s">
        <v>345</v>
      </c>
      <c r="H151" s="100" t="s">
        <v>266</v>
      </c>
      <c r="I151" s="100" t="s">
        <v>346</v>
      </c>
      <c r="J151" s="100" t="s">
        <v>347</v>
      </c>
      <c r="K151" s="100" t="s">
        <v>348</v>
      </c>
      <c r="L151" s="100" t="s">
        <v>349</v>
      </c>
      <c r="M151" s="100"/>
    </row>
    <row r="152" spans="3:13" ht="65.25" customHeight="1" x14ac:dyDescent="0.2">
      <c r="C152" s="100" t="s">
        <v>342</v>
      </c>
      <c r="D152" s="101">
        <v>2</v>
      </c>
      <c r="E152" s="100" t="s">
        <v>350</v>
      </c>
      <c r="F152" s="100" t="s">
        <v>344</v>
      </c>
      <c r="G152" s="100" t="s">
        <v>351</v>
      </c>
      <c r="H152" s="100" t="s">
        <v>266</v>
      </c>
      <c r="I152" s="100" t="s">
        <v>351</v>
      </c>
      <c r="J152" s="100" t="s">
        <v>352</v>
      </c>
      <c r="K152" s="100" t="s">
        <v>353</v>
      </c>
      <c r="L152" s="100" t="s">
        <v>354</v>
      </c>
      <c r="M152" s="100"/>
    </row>
    <row r="153" spans="3:13" ht="65.25" customHeight="1" x14ac:dyDescent="0.2">
      <c r="C153" s="100" t="s">
        <v>342</v>
      </c>
      <c r="D153" s="101">
        <v>3</v>
      </c>
      <c r="E153" s="100" t="s">
        <v>355</v>
      </c>
      <c r="F153" s="100" t="s">
        <v>344</v>
      </c>
      <c r="G153" s="100" t="s">
        <v>356</v>
      </c>
      <c r="H153" s="100" t="s">
        <v>266</v>
      </c>
      <c r="I153" s="100" t="s">
        <v>356</v>
      </c>
      <c r="J153" s="100" t="s">
        <v>357</v>
      </c>
      <c r="K153" s="100" t="s">
        <v>269</v>
      </c>
      <c r="L153" s="100" t="s">
        <v>358</v>
      </c>
      <c r="M153" s="100"/>
    </row>
    <row r="154" spans="3:13" ht="65.25" customHeight="1" x14ac:dyDescent="0.2">
      <c r="C154" s="100" t="s">
        <v>359</v>
      </c>
      <c r="D154" s="101">
        <v>1</v>
      </c>
      <c r="E154" s="100" t="s">
        <v>360</v>
      </c>
      <c r="F154" s="100" t="s">
        <v>361</v>
      </c>
      <c r="G154" s="100" t="s">
        <v>362</v>
      </c>
      <c r="H154" s="100" t="s">
        <v>266</v>
      </c>
      <c r="I154" s="100" t="s">
        <v>363</v>
      </c>
      <c r="J154" s="100" t="s">
        <v>364</v>
      </c>
      <c r="K154" s="100" t="s">
        <v>269</v>
      </c>
      <c r="L154" s="100" t="s">
        <v>365</v>
      </c>
      <c r="M154" s="100"/>
    </row>
    <row r="155" spans="3:13" ht="65.25" customHeight="1" x14ac:dyDescent="0.2">
      <c r="C155" s="100" t="s">
        <v>359</v>
      </c>
      <c r="D155" s="101">
        <v>1</v>
      </c>
      <c r="E155" s="100" t="s">
        <v>360</v>
      </c>
      <c r="F155" s="100" t="s">
        <v>361</v>
      </c>
      <c r="G155" s="100" t="s">
        <v>366</v>
      </c>
      <c r="H155" s="100" t="s">
        <v>266</v>
      </c>
      <c r="I155" s="100" t="s">
        <v>367</v>
      </c>
      <c r="J155" s="100" t="s">
        <v>339</v>
      </c>
      <c r="K155" s="100" t="s">
        <v>368</v>
      </c>
      <c r="L155" s="100" t="s">
        <v>369</v>
      </c>
      <c r="M155" s="100"/>
    </row>
    <row r="156" spans="3:13" ht="65.25" customHeight="1" x14ac:dyDescent="0.2">
      <c r="C156" s="100" t="s">
        <v>359</v>
      </c>
      <c r="D156" s="101">
        <v>2</v>
      </c>
      <c r="E156" s="100" t="s">
        <v>370</v>
      </c>
      <c r="F156" s="100" t="s">
        <v>361</v>
      </c>
      <c r="G156" s="100" t="s">
        <v>371</v>
      </c>
      <c r="H156" s="100" t="s">
        <v>266</v>
      </c>
      <c r="I156" s="100" t="s">
        <v>371</v>
      </c>
      <c r="J156" s="100" t="s">
        <v>372</v>
      </c>
      <c r="K156" s="100" t="s">
        <v>373</v>
      </c>
      <c r="L156" s="100" t="s">
        <v>374</v>
      </c>
      <c r="M156" s="100"/>
    </row>
  </sheetData>
  <autoFilter ref="C136:M156"/>
  <phoneticPr fontId="20"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71"/>
  <sheetViews>
    <sheetView showGridLines="0" tabSelected="1" zoomScale="55" zoomScaleNormal="55" workbookViewId="0">
      <selection activeCell="J15" sqref="J15"/>
    </sheetView>
  </sheetViews>
  <sheetFormatPr baseColWidth="10" defaultColWidth="12.625" defaultRowHeight="15" outlineLevelCol="1" x14ac:dyDescent="0.25"/>
  <cols>
    <col min="1" max="1" width="2.75" style="5" customWidth="1"/>
    <col min="2" max="2" width="19.75" style="96" hidden="1" customWidth="1"/>
    <col min="3" max="3" width="18.625" style="5" customWidth="1"/>
    <col min="4" max="4" width="8.25" style="5" customWidth="1"/>
    <col min="5" max="5" width="37.5" style="5" customWidth="1"/>
    <col min="6" max="6" width="30" style="5" customWidth="1"/>
    <col min="7"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21.875" style="5" customWidth="1" outlineLevel="1"/>
    <col min="22" max="22" width="22" style="5" customWidth="1" outlineLevel="1"/>
    <col min="23" max="24" width="4.625" style="5" customWidth="1" outlineLevel="1"/>
    <col min="25" max="25" width="20.37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4"/>
      <c r="C1" s="75"/>
      <c r="D1" s="76"/>
      <c r="E1" s="184" t="s">
        <v>183</v>
      </c>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4"/>
    </row>
    <row r="2" spans="1:725" ht="43.5" customHeight="1" x14ac:dyDescent="0.25">
      <c r="A2" s="3"/>
      <c r="B2" s="85"/>
      <c r="C2" s="73"/>
      <c r="D2" s="74"/>
      <c r="E2" s="185" t="s">
        <v>182</v>
      </c>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4"/>
    </row>
    <row r="3" spans="1:725" ht="43.5" customHeight="1" x14ac:dyDescent="0.25">
      <c r="A3" s="3"/>
      <c r="B3" s="85"/>
      <c r="C3" s="77"/>
      <c r="D3" s="78"/>
      <c r="E3" s="185" t="s">
        <v>146</v>
      </c>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4"/>
    </row>
    <row r="4" spans="1:725" ht="16.5" thickBot="1" x14ac:dyDescent="0.3">
      <c r="A4" s="6"/>
      <c r="B4" s="86"/>
      <c r="C4" s="7"/>
      <c r="D4" s="35"/>
      <c r="E4" s="7"/>
      <c r="F4" s="35"/>
      <c r="G4" s="35"/>
      <c r="H4" s="35"/>
      <c r="I4" s="35"/>
      <c r="J4" s="35"/>
      <c r="K4" s="35"/>
      <c r="L4" s="35"/>
      <c r="M4" s="7"/>
      <c r="N4" s="7"/>
      <c r="O4" s="7"/>
      <c r="P4" s="79"/>
      <c r="Q4" s="79"/>
      <c r="R4" s="79"/>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87"/>
      <c r="C5" s="157" t="s">
        <v>2</v>
      </c>
      <c r="D5" s="158"/>
      <c r="E5" s="186"/>
      <c r="F5" s="189" t="s">
        <v>8</v>
      </c>
      <c r="G5" s="190"/>
      <c r="H5" s="190"/>
      <c r="I5" s="190"/>
      <c r="J5" s="190"/>
      <c r="K5" s="190"/>
      <c r="L5" s="190"/>
      <c r="M5" s="190"/>
      <c r="N5" s="190"/>
      <c r="O5" s="191"/>
      <c r="P5" s="80"/>
      <c r="Q5" s="80"/>
      <c r="R5" s="80"/>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87"/>
      <c r="C6" s="160" t="s">
        <v>121</v>
      </c>
      <c r="D6" s="161"/>
      <c r="E6" s="187"/>
      <c r="F6" s="192" t="s">
        <v>26</v>
      </c>
      <c r="G6" s="193"/>
      <c r="H6" s="193"/>
      <c r="I6" s="193"/>
      <c r="J6" s="193"/>
      <c r="K6" s="193"/>
      <c r="L6" s="193"/>
      <c r="M6" s="193"/>
      <c r="N6" s="193"/>
      <c r="O6" s="194"/>
      <c r="P6" s="81"/>
      <c r="Q6" s="81"/>
      <c r="R6" s="81"/>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87"/>
      <c r="C7" s="172" t="s">
        <v>6</v>
      </c>
      <c r="D7" s="173"/>
      <c r="E7" s="188"/>
      <c r="F7" s="195">
        <v>2022</v>
      </c>
      <c r="G7" s="196"/>
      <c r="H7" s="196"/>
      <c r="I7" s="196"/>
      <c r="J7" s="196"/>
      <c r="K7" s="196"/>
      <c r="L7" s="196"/>
      <c r="M7" s="196"/>
      <c r="N7" s="196"/>
      <c r="O7" s="197"/>
      <c r="P7" s="80"/>
      <c r="Q7" s="80"/>
      <c r="R7" s="80"/>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88"/>
      <c r="C8" s="83"/>
      <c r="D8" s="83"/>
      <c r="E8" s="83"/>
      <c r="F8" s="69"/>
      <c r="G8" s="69"/>
      <c r="H8" s="83"/>
      <c r="I8" s="83"/>
      <c r="J8" s="69"/>
      <c r="K8" s="57"/>
      <c r="L8" s="57"/>
      <c r="M8" s="68"/>
      <c r="N8" s="2"/>
      <c r="O8" s="68"/>
      <c r="P8" s="56"/>
      <c r="Q8" s="56"/>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1"/>
      <c r="AU8" s="25"/>
      <c r="AV8" s="33"/>
      <c r="AW8" s="55"/>
      <c r="AX8" s="71"/>
      <c r="AY8" s="25"/>
      <c r="AZ8" s="33"/>
      <c r="BA8" s="55"/>
      <c r="BB8" s="25"/>
      <c r="BC8" s="25"/>
      <c r="BD8" s="34"/>
      <c r="BE8" s="55"/>
      <c r="BF8" s="71"/>
      <c r="BG8" s="25"/>
      <c r="BH8" s="34"/>
      <c r="BI8" s="55"/>
      <c r="BJ8" s="71"/>
      <c r="BK8" s="25"/>
      <c r="BL8" s="34"/>
      <c r="BM8" s="55"/>
      <c r="BN8" s="25"/>
      <c r="BO8" s="2"/>
    </row>
    <row r="9" spans="1:725" s="50" customFormat="1" ht="29.25" customHeight="1" x14ac:dyDescent="0.2">
      <c r="A9" s="1"/>
      <c r="B9" s="89"/>
      <c r="C9" s="157" t="s">
        <v>179</v>
      </c>
      <c r="D9" s="158"/>
      <c r="E9" s="159"/>
      <c r="F9" s="198" t="s">
        <v>84</v>
      </c>
      <c r="G9" s="199"/>
      <c r="H9" s="199"/>
      <c r="I9" s="199"/>
      <c r="J9" s="199"/>
      <c r="K9" s="199"/>
      <c r="L9" s="199"/>
      <c r="M9" s="199"/>
      <c r="N9" s="199"/>
      <c r="O9" s="200"/>
      <c r="P9" s="201" t="s">
        <v>63</v>
      </c>
      <c r="Q9" s="202"/>
      <c r="R9" s="202"/>
      <c r="S9" s="202"/>
      <c r="T9" s="202"/>
      <c r="U9" s="202"/>
      <c r="V9" s="202"/>
      <c r="W9" s="202"/>
      <c r="X9" s="202"/>
      <c r="Y9" s="202"/>
      <c r="Z9" s="202"/>
      <c r="AA9" s="202"/>
      <c r="AB9" s="202"/>
      <c r="AC9" s="202"/>
      <c r="AD9" s="8"/>
      <c r="AE9" s="49"/>
      <c r="AF9" s="49"/>
      <c r="AG9" s="55"/>
      <c r="AH9" s="8"/>
      <c r="AI9" s="49"/>
      <c r="AJ9" s="49"/>
      <c r="AK9" s="55"/>
      <c r="AL9" s="8"/>
      <c r="AM9" s="49"/>
      <c r="AN9" s="49"/>
      <c r="AO9" s="55"/>
      <c r="AP9" s="49"/>
      <c r="AQ9" s="49"/>
      <c r="AR9" s="49"/>
      <c r="AS9" s="55"/>
      <c r="AT9" s="71"/>
      <c r="AU9" s="49"/>
      <c r="AV9" s="49"/>
      <c r="AW9" s="55"/>
      <c r="AX9" s="71"/>
      <c r="AY9" s="49"/>
      <c r="AZ9" s="49"/>
      <c r="BA9" s="55"/>
      <c r="BB9" s="49"/>
      <c r="BC9" s="49"/>
      <c r="BD9" s="49"/>
      <c r="BE9" s="55"/>
      <c r="BF9" s="71"/>
      <c r="BG9" s="49"/>
      <c r="BH9" s="49"/>
      <c r="BI9" s="55"/>
      <c r="BJ9" s="71"/>
      <c r="BK9" s="49"/>
      <c r="BL9" s="49"/>
      <c r="BM9" s="55"/>
      <c r="BN9" s="49"/>
      <c r="BO9" s="2"/>
    </row>
    <row r="10" spans="1:725" ht="33.75" customHeight="1" x14ac:dyDescent="0.25">
      <c r="A10" s="11"/>
      <c r="B10" s="87"/>
      <c r="C10" s="160" t="s">
        <v>53</v>
      </c>
      <c r="D10" s="161"/>
      <c r="E10" s="162"/>
      <c r="F10" s="181" t="str">
        <f>VLOOKUP(F9,LISTAS!$H$3:$I$10,2,FALSE)</f>
        <v>Proyecto 7597 - Fortalecer la capacidad administrativa para el desarrollo y mejoramiento de la gestión institucional y el servicio a la ciudadanía</v>
      </c>
      <c r="G10" s="182"/>
      <c r="H10" s="182"/>
      <c r="I10" s="182"/>
      <c r="J10" s="182"/>
      <c r="K10" s="182"/>
      <c r="L10" s="182"/>
      <c r="M10" s="182"/>
      <c r="N10" s="182"/>
      <c r="O10" s="183"/>
      <c r="P10" s="203" t="s">
        <v>57</v>
      </c>
      <c r="Q10" s="204"/>
      <c r="R10" s="204"/>
      <c r="S10" s="204"/>
      <c r="T10" s="205" t="s">
        <v>58</v>
      </c>
      <c r="U10" s="206"/>
      <c r="V10" s="206"/>
      <c r="W10" s="206"/>
      <c r="X10" s="207"/>
      <c r="Y10" s="205" t="s">
        <v>59</v>
      </c>
      <c r="Z10" s="206"/>
      <c r="AA10" s="206"/>
      <c r="AB10" s="206"/>
      <c r="AC10" s="207"/>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87" t="str">
        <f>+VLOOKUP(F10,LISTAS!$B$47:$D$65,2,FALSE)</f>
        <v>OBJ_6</v>
      </c>
      <c r="C11" s="160" t="s">
        <v>119</v>
      </c>
      <c r="D11" s="161"/>
      <c r="E11" s="162"/>
      <c r="F11" s="175" t="s">
        <v>396</v>
      </c>
      <c r="G11" s="176"/>
      <c r="H11" s="176"/>
      <c r="I11" s="176"/>
      <c r="J11" s="176"/>
      <c r="K11" s="176"/>
      <c r="L11" s="176"/>
      <c r="M11" s="176"/>
      <c r="N11" s="176"/>
      <c r="O11" s="177"/>
      <c r="P11" s="208" t="s">
        <v>591</v>
      </c>
      <c r="Q11" s="209"/>
      <c r="R11" s="209"/>
      <c r="S11" s="209"/>
      <c r="T11" s="224" t="s">
        <v>592</v>
      </c>
      <c r="U11" s="225"/>
      <c r="V11" s="225"/>
      <c r="W11" s="225"/>
      <c r="X11" s="226"/>
      <c r="Y11" s="224" t="s">
        <v>595</v>
      </c>
      <c r="Z11" s="225"/>
      <c r="AA11" s="225"/>
      <c r="AB11" s="225"/>
      <c r="AC11" s="226"/>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47.25" customHeight="1" thickBot="1" x14ac:dyDescent="0.3">
      <c r="A12" s="46"/>
      <c r="B12" s="87" t="str">
        <f>+VLOOKUP(LEFT(F11,200),LISTAS!$I$112:$K$132,2,FALSE)</f>
        <v>PROD_OBJ_6.6.1.</v>
      </c>
      <c r="C12" s="220" t="s">
        <v>244</v>
      </c>
      <c r="D12" s="221"/>
      <c r="E12" s="222"/>
      <c r="F12" s="178" t="s">
        <v>412</v>
      </c>
      <c r="G12" s="179"/>
      <c r="H12" s="179"/>
      <c r="I12" s="179"/>
      <c r="J12" s="179"/>
      <c r="K12" s="179"/>
      <c r="L12" s="179"/>
      <c r="M12" s="179"/>
      <c r="N12" s="179"/>
      <c r="O12" s="180"/>
      <c r="P12" s="210"/>
      <c r="Q12" s="211"/>
      <c r="R12" s="211"/>
      <c r="S12" s="211"/>
      <c r="T12" s="227"/>
      <c r="U12" s="228"/>
      <c r="V12" s="228"/>
      <c r="W12" s="228"/>
      <c r="X12" s="229"/>
      <c r="Y12" s="227"/>
      <c r="Z12" s="228"/>
      <c r="AA12" s="228"/>
      <c r="AB12" s="228"/>
      <c r="AC12" s="229"/>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67" customFormat="1" ht="20.25" customHeight="1" x14ac:dyDescent="0.25">
      <c r="A13" s="70"/>
      <c r="B13" s="246" t="str">
        <f>VLOOKUP(LEFT(F12,200),LISTAS!$L$113:$P$132,2,FALSE)</f>
        <v>MGA_META17</v>
      </c>
      <c r="C13" s="163" t="s">
        <v>124</v>
      </c>
      <c r="D13" s="164" t="s">
        <v>14</v>
      </c>
      <c r="E13" s="164" t="s">
        <v>10</v>
      </c>
      <c r="F13" s="164" t="s">
        <v>226</v>
      </c>
      <c r="G13" s="164" t="s">
        <v>245</v>
      </c>
      <c r="H13" s="164" t="s">
        <v>242</v>
      </c>
      <c r="I13" s="171" t="s">
        <v>243</v>
      </c>
      <c r="J13" s="171" t="s">
        <v>246</v>
      </c>
      <c r="K13" s="164" t="s">
        <v>229</v>
      </c>
      <c r="L13" s="174" t="s">
        <v>227</v>
      </c>
      <c r="M13" s="168" t="s">
        <v>125</v>
      </c>
      <c r="N13" s="169" t="s">
        <v>15</v>
      </c>
      <c r="O13" s="170"/>
      <c r="P13" s="165" t="s">
        <v>228</v>
      </c>
      <c r="Q13" s="166"/>
      <c r="R13" s="167"/>
      <c r="S13" s="216" t="s">
        <v>230</v>
      </c>
      <c r="T13" s="213"/>
      <c r="U13" s="213"/>
      <c r="V13" s="214"/>
      <c r="W13" s="212" t="s">
        <v>231</v>
      </c>
      <c r="X13" s="213"/>
      <c r="Y13" s="213"/>
      <c r="Z13" s="214"/>
      <c r="AA13" s="212" t="s">
        <v>232</v>
      </c>
      <c r="AB13" s="213"/>
      <c r="AC13" s="213"/>
      <c r="AD13" s="214"/>
      <c r="AE13" s="212" t="s">
        <v>233</v>
      </c>
      <c r="AF13" s="213"/>
      <c r="AG13" s="213"/>
      <c r="AH13" s="215"/>
      <c r="AI13" s="216" t="s">
        <v>234</v>
      </c>
      <c r="AJ13" s="213"/>
      <c r="AK13" s="213"/>
      <c r="AL13" s="215"/>
      <c r="AM13" s="216" t="s">
        <v>235</v>
      </c>
      <c r="AN13" s="213"/>
      <c r="AO13" s="213"/>
      <c r="AP13" s="215"/>
      <c r="AQ13" s="216" t="s">
        <v>236</v>
      </c>
      <c r="AR13" s="213"/>
      <c r="AS13" s="213"/>
      <c r="AT13" s="215"/>
      <c r="AU13" s="216" t="s">
        <v>237</v>
      </c>
      <c r="AV13" s="213"/>
      <c r="AW13" s="213"/>
      <c r="AX13" s="215"/>
      <c r="AY13" s="216" t="s">
        <v>238</v>
      </c>
      <c r="AZ13" s="213"/>
      <c r="BA13" s="213"/>
      <c r="BB13" s="215"/>
      <c r="BC13" s="216" t="s">
        <v>239</v>
      </c>
      <c r="BD13" s="213"/>
      <c r="BE13" s="213"/>
      <c r="BF13" s="215"/>
      <c r="BG13" s="216" t="s">
        <v>240</v>
      </c>
      <c r="BH13" s="213"/>
      <c r="BI13" s="213"/>
      <c r="BJ13" s="215"/>
      <c r="BK13" s="216" t="s">
        <v>241</v>
      </c>
      <c r="BL13" s="213"/>
      <c r="BM13" s="213"/>
      <c r="BN13" s="214"/>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67" customFormat="1" ht="51" customHeight="1" thickBot="1" x14ac:dyDescent="0.3">
      <c r="A14" s="70"/>
      <c r="B14" s="246" t="str">
        <f>VLOOKUP(LEFT(F12,200),LISTAS!$L$113:$O$132,3,FALSE)</f>
        <v>PMR_META17</v>
      </c>
      <c r="C14" s="219"/>
      <c r="D14" s="217"/>
      <c r="E14" s="217"/>
      <c r="F14" s="217"/>
      <c r="G14" s="217"/>
      <c r="H14" s="217"/>
      <c r="I14" s="218"/>
      <c r="J14" s="218"/>
      <c r="K14" s="217"/>
      <c r="L14" s="223"/>
      <c r="M14" s="230"/>
      <c r="N14" s="244" t="s">
        <v>11</v>
      </c>
      <c r="O14" s="245" t="s">
        <v>12</v>
      </c>
      <c r="P14" s="154" t="s">
        <v>225</v>
      </c>
      <c r="Q14" s="153" t="s">
        <v>224</v>
      </c>
      <c r="R14" s="82" t="s">
        <v>223</v>
      </c>
      <c r="S14" s="72" t="s">
        <v>122</v>
      </c>
      <c r="T14" s="72" t="s">
        <v>123</v>
      </c>
      <c r="U14" s="72" t="s">
        <v>13</v>
      </c>
      <c r="V14" s="152" t="s">
        <v>52</v>
      </c>
      <c r="W14" s="72" t="s">
        <v>122</v>
      </c>
      <c r="X14" s="72" t="s">
        <v>123</v>
      </c>
      <c r="Y14" s="72" t="s">
        <v>13</v>
      </c>
      <c r="Z14" s="152" t="s">
        <v>52</v>
      </c>
      <c r="AA14" s="72" t="s">
        <v>122</v>
      </c>
      <c r="AB14" s="72" t="s">
        <v>123</v>
      </c>
      <c r="AC14" s="72" t="s">
        <v>13</v>
      </c>
      <c r="AD14" s="152" t="s">
        <v>52</v>
      </c>
      <c r="AE14" s="72" t="s">
        <v>122</v>
      </c>
      <c r="AF14" s="72" t="s">
        <v>123</v>
      </c>
      <c r="AG14" s="72" t="s">
        <v>13</v>
      </c>
      <c r="AH14" s="152" t="s">
        <v>52</v>
      </c>
      <c r="AI14" s="72" t="s">
        <v>122</v>
      </c>
      <c r="AJ14" s="72" t="s">
        <v>123</v>
      </c>
      <c r="AK14" s="72" t="s">
        <v>13</v>
      </c>
      <c r="AL14" s="152" t="s">
        <v>52</v>
      </c>
      <c r="AM14" s="72" t="s">
        <v>122</v>
      </c>
      <c r="AN14" s="72" t="s">
        <v>123</v>
      </c>
      <c r="AO14" s="72" t="s">
        <v>13</v>
      </c>
      <c r="AP14" s="72" t="s">
        <v>52</v>
      </c>
      <c r="AQ14" s="72" t="s">
        <v>122</v>
      </c>
      <c r="AR14" s="72" t="s">
        <v>123</v>
      </c>
      <c r="AS14" s="72" t="s">
        <v>13</v>
      </c>
      <c r="AT14" s="72" t="s">
        <v>52</v>
      </c>
      <c r="AU14" s="72" t="s">
        <v>122</v>
      </c>
      <c r="AV14" s="72" t="s">
        <v>123</v>
      </c>
      <c r="AW14" s="72" t="s">
        <v>13</v>
      </c>
      <c r="AX14" s="72" t="s">
        <v>52</v>
      </c>
      <c r="AY14" s="72" t="s">
        <v>122</v>
      </c>
      <c r="AZ14" s="72" t="s">
        <v>123</v>
      </c>
      <c r="BA14" s="72" t="s">
        <v>13</v>
      </c>
      <c r="BB14" s="72" t="s">
        <v>52</v>
      </c>
      <c r="BC14" s="72" t="s">
        <v>122</v>
      </c>
      <c r="BD14" s="72" t="s">
        <v>123</v>
      </c>
      <c r="BE14" s="72" t="s">
        <v>13</v>
      </c>
      <c r="BF14" s="72" t="s">
        <v>52</v>
      </c>
      <c r="BG14" s="72" t="s">
        <v>122</v>
      </c>
      <c r="BH14" s="72" t="s">
        <v>123</v>
      </c>
      <c r="BI14" s="72" t="s">
        <v>13</v>
      </c>
      <c r="BJ14" s="72" t="s">
        <v>52</v>
      </c>
      <c r="BK14" s="72" t="s">
        <v>122</v>
      </c>
      <c r="BL14" s="72" t="s">
        <v>123</v>
      </c>
      <c r="BM14" s="72" t="s">
        <v>13</v>
      </c>
      <c r="BN14" s="245"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30" customFormat="1" ht="63.75" x14ac:dyDescent="0.25">
      <c r="A15" s="31"/>
      <c r="B15" s="90"/>
      <c r="C15" s="258" t="s">
        <v>135</v>
      </c>
      <c r="D15" s="234"/>
      <c r="E15" s="234" t="s">
        <v>594</v>
      </c>
      <c r="F15" s="235" t="s">
        <v>578</v>
      </c>
      <c r="G15" s="236" t="s">
        <v>579</v>
      </c>
      <c r="H15" s="237" t="s">
        <v>508</v>
      </c>
      <c r="I15" s="237"/>
      <c r="J15" s="238" t="s">
        <v>450</v>
      </c>
      <c r="K15" s="236">
        <v>1</v>
      </c>
      <c r="L15" s="237">
        <f t="shared" ref="L15" si="0">+SUM(S15,W15,AA15,AE15,AI15,AM15,AQ15,AU15,AY15,BC15,BG15,BK15)</f>
        <v>1</v>
      </c>
      <c r="M15" s="239" t="s">
        <v>509</v>
      </c>
      <c r="N15" s="240">
        <v>44593</v>
      </c>
      <c r="O15" s="241" t="s">
        <v>519</v>
      </c>
      <c r="P15" s="237">
        <f>+SUM(T15,X15,AB15,AF15,AJ15,AN15,AR15,AV15,AZ15,BD15,BH15,BL15)</f>
        <v>0</v>
      </c>
      <c r="Q15" s="242">
        <f t="shared" ref="Q15" si="1">IFERROR(P15/L15,0)</f>
        <v>0</v>
      </c>
      <c r="R15" s="237">
        <f t="shared" ref="R15" si="2">P15*K15</f>
        <v>0</v>
      </c>
      <c r="S15" s="239"/>
      <c r="T15" s="239"/>
      <c r="U15" s="239"/>
      <c r="V15" s="243"/>
      <c r="W15" s="239"/>
      <c r="X15" s="239"/>
      <c r="Y15" s="239"/>
      <c r="Z15" s="243"/>
      <c r="AA15" s="239"/>
      <c r="AB15" s="239"/>
      <c r="AC15" s="239"/>
      <c r="AD15" s="243"/>
      <c r="AE15" s="239"/>
      <c r="AF15" s="239"/>
      <c r="AG15" s="239"/>
      <c r="AH15" s="243"/>
      <c r="AI15" s="239"/>
      <c r="AJ15" s="239"/>
      <c r="AK15" s="239"/>
      <c r="AL15" s="243"/>
      <c r="AM15" s="239">
        <v>1</v>
      </c>
      <c r="AN15" s="239"/>
      <c r="AO15" s="239"/>
      <c r="AP15" s="243"/>
      <c r="AQ15" s="239"/>
      <c r="AR15" s="239"/>
      <c r="AS15" s="239"/>
      <c r="AT15" s="243"/>
      <c r="AU15" s="239"/>
      <c r="AV15" s="239"/>
      <c r="AW15" s="239"/>
      <c r="AX15" s="243"/>
      <c r="AY15" s="239"/>
      <c r="AZ15" s="239"/>
      <c r="BA15" s="239"/>
      <c r="BB15" s="243"/>
      <c r="BC15" s="239"/>
      <c r="BD15" s="239"/>
      <c r="BE15" s="239"/>
      <c r="BF15" s="243"/>
      <c r="BG15" s="239"/>
      <c r="BH15" s="239"/>
      <c r="BI15" s="239"/>
      <c r="BJ15" s="243"/>
      <c r="BK15" s="239"/>
      <c r="BL15" s="239"/>
      <c r="BM15" s="239"/>
      <c r="BN15" s="259"/>
      <c r="BO15" s="32"/>
    </row>
    <row r="16" spans="1:725" s="30" customFormat="1" ht="63.75" x14ac:dyDescent="0.25">
      <c r="A16" s="31"/>
      <c r="B16" s="90"/>
      <c r="C16" s="260" t="s">
        <v>135</v>
      </c>
      <c r="D16" s="156"/>
      <c r="E16" s="156"/>
      <c r="F16" s="155" t="s">
        <v>514</v>
      </c>
      <c r="G16" s="155" t="s">
        <v>518</v>
      </c>
      <c r="H16" s="103" t="s">
        <v>508</v>
      </c>
      <c r="I16" s="103"/>
      <c r="J16" s="104" t="s">
        <v>450</v>
      </c>
      <c r="K16" s="155">
        <v>1</v>
      </c>
      <c r="L16" s="103">
        <f t="shared" ref="L16:L18" si="3">+SUM(S16,W16,AA16,AE16,AI16,AM16,AQ16,AU16,AY16,BC16,BG16,BK16)</f>
        <v>1</v>
      </c>
      <c r="M16" s="151" t="s">
        <v>509</v>
      </c>
      <c r="N16" s="105">
        <v>44713</v>
      </c>
      <c r="O16" s="105" t="s">
        <v>519</v>
      </c>
      <c r="P16" s="103">
        <f>+SUM(T16,X16,AB16,AF16,AJ16,AN16,AR16,AV16,AZ16,BD16,BH16,BL16)</f>
        <v>0</v>
      </c>
      <c r="Q16" s="106">
        <f t="shared" ref="Q16:Q25" si="4">IFERROR(P16/L16,0)</f>
        <v>0</v>
      </c>
      <c r="R16" s="103">
        <f t="shared" ref="R16:R18" si="5">P16*K16</f>
        <v>0</v>
      </c>
      <c r="S16" s="151"/>
      <c r="T16" s="151"/>
      <c r="U16" s="151"/>
      <c r="V16" s="58"/>
      <c r="W16" s="151"/>
      <c r="X16" s="151"/>
      <c r="Y16" s="151"/>
      <c r="Z16" s="58"/>
      <c r="AA16" s="151"/>
      <c r="AB16" s="151"/>
      <c r="AC16" s="151"/>
      <c r="AD16" s="58"/>
      <c r="AE16" s="151"/>
      <c r="AF16" s="151"/>
      <c r="AG16" s="151"/>
      <c r="AH16" s="58"/>
      <c r="AI16" s="151"/>
      <c r="AJ16" s="151"/>
      <c r="AK16" s="151"/>
      <c r="AL16" s="58"/>
      <c r="AM16" s="151">
        <v>1</v>
      </c>
      <c r="AN16" s="151"/>
      <c r="AO16" s="151"/>
      <c r="AP16" s="58"/>
      <c r="AQ16" s="151"/>
      <c r="AR16" s="151"/>
      <c r="AS16" s="151"/>
      <c r="AT16" s="58"/>
      <c r="AU16" s="151"/>
      <c r="AV16" s="151"/>
      <c r="AW16" s="151"/>
      <c r="AX16" s="58"/>
      <c r="AY16" s="151"/>
      <c r="AZ16" s="151"/>
      <c r="BA16" s="151"/>
      <c r="BB16" s="58"/>
      <c r="BC16" s="151"/>
      <c r="BD16" s="151"/>
      <c r="BE16" s="151"/>
      <c r="BF16" s="58"/>
      <c r="BG16" s="151"/>
      <c r="BH16" s="151"/>
      <c r="BI16" s="151"/>
      <c r="BJ16" s="58"/>
      <c r="BK16" s="151"/>
      <c r="BL16" s="151"/>
      <c r="BM16" s="151"/>
      <c r="BN16" s="261"/>
      <c r="BO16" s="32"/>
    </row>
    <row r="17" spans="1:69" s="30" customFormat="1" ht="63.75" x14ac:dyDescent="0.25">
      <c r="A17" s="31"/>
      <c r="B17" s="90"/>
      <c r="C17" s="260" t="s">
        <v>135</v>
      </c>
      <c r="D17" s="156"/>
      <c r="E17" s="156"/>
      <c r="F17" s="138" t="s">
        <v>548</v>
      </c>
      <c r="G17" s="155" t="s">
        <v>547</v>
      </c>
      <c r="H17" s="103" t="s">
        <v>507</v>
      </c>
      <c r="I17" s="103"/>
      <c r="J17" s="104" t="s">
        <v>450</v>
      </c>
      <c r="K17" s="155">
        <v>1</v>
      </c>
      <c r="L17" s="103">
        <f t="shared" si="3"/>
        <v>1</v>
      </c>
      <c r="M17" s="151" t="s">
        <v>509</v>
      </c>
      <c r="N17" s="105">
        <v>44593</v>
      </c>
      <c r="O17" s="105">
        <v>44651</v>
      </c>
      <c r="P17" s="103">
        <f t="shared" ref="P17:P18" si="6">+SUM(T17,X17,AB17,AF17,AJ17,AN17,AR17,AV17,AZ17,BD17,BH17,BL17)</f>
        <v>0</v>
      </c>
      <c r="Q17" s="106">
        <f t="shared" si="4"/>
        <v>0</v>
      </c>
      <c r="R17" s="103">
        <f t="shared" si="5"/>
        <v>0</v>
      </c>
      <c r="S17" s="151"/>
      <c r="T17" s="151"/>
      <c r="U17" s="151"/>
      <c r="V17" s="58"/>
      <c r="W17" s="151"/>
      <c r="X17" s="151"/>
      <c r="Y17" s="151"/>
      <c r="Z17" s="58"/>
      <c r="AA17" s="151">
        <v>1</v>
      </c>
      <c r="AB17" s="151"/>
      <c r="AC17" s="151"/>
      <c r="AD17" s="58"/>
      <c r="AE17" s="151"/>
      <c r="AF17" s="151"/>
      <c r="AG17" s="151"/>
      <c r="AH17" s="58"/>
      <c r="AI17" s="151"/>
      <c r="AJ17" s="151"/>
      <c r="AK17" s="151"/>
      <c r="AL17" s="58"/>
      <c r="AM17" s="151"/>
      <c r="AN17" s="151"/>
      <c r="AO17" s="151"/>
      <c r="AP17" s="58"/>
      <c r="AQ17" s="151"/>
      <c r="AR17" s="151"/>
      <c r="AS17" s="151"/>
      <c r="AT17" s="58"/>
      <c r="AU17" s="151"/>
      <c r="AV17" s="151"/>
      <c r="AW17" s="151"/>
      <c r="AX17" s="58"/>
      <c r="AY17" s="151"/>
      <c r="AZ17" s="151"/>
      <c r="BA17" s="151"/>
      <c r="BB17" s="58"/>
      <c r="BC17" s="151"/>
      <c r="BD17" s="151"/>
      <c r="BE17" s="151"/>
      <c r="BF17" s="58"/>
      <c r="BG17" s="151"/>
      <c r="BH17" s="151"/>
      <c r="BI17" s="151"/>
      <c r="BJ17" s="58"/>
      <c r="BK17" s="151"/>
      <c r="BL17" s="151"/>
      <c r="BM17" s="151"/>
      <c r="BN17" s="261"/>
      <c r="BO17" s="12"/>
      <c r="BP17" s="5"/>
      <c r="BQ17" s="5"/>
    </row>
    <row r="18" spans="1:69" s="30" customFormat="1" ht="63.75" x14ac:dyDescent="0.25">
      <c r="A18" s="31"/>
      <c r="B18" s="90"/>
      <c r="C18" s="260" t="s">
        <v>135</v>
      </c>
      <c r="D18" s="156"/>
      <c r="E18" s="156"/>
      <c r="F18" s="138" t="s">
        <v>551</v>
      </c>
      <c r="G18" s="155" t="s">
        <v>552</v>
      </c>
      <c r="H18" s="103" t="s">
        <v>507</v>
      </c>
      <c r="I18" s="103"/>
      <c r="J18" s="104" t="s">
        <v>450</v>
      </c>
      <c r="K18" s="155">
        <v>1</v>
      </c>
      <c r="L18" s="103">
        <f t="shared" si="3"/>
        <v>1</v>
      </c>
      <c r="M18" s="151" t="s">
        <v>509</v>
      </c>
      <c r="N18" s="105">
        <v>44713</v>
      </c>
      <c r="O18" s="105">
        <v>44742</v>
      </c>
      <c r="P18" s="103">
        <f t="shared" si="6"/>
        <v>0</v>
      </c>
      <c r="Q18" s="106">
        <f t="shared" si="4"/>
        <v>0</v>
      </c>
      <c r="R18" s="103">
        <f t="shared" si="5"/>
        <v>0</v>
      </c>
      <c r="S18" s="151"/>
      <c r="T18" s="151"/>
      <c r="U18" s="151"/>
      <c r="V18" s="58"/>
      <c r="W18" s="151"/>
      <c r="X18" s="151"/>
      <c r="Y18" s="151"/>
      <c r="Z18" s="58"/>
      <c r="AA18" s="151"/>
      <c r="AB18" s="151"/>
      <c r="AC18" s="151"/>
      <c r="AD18" s="58"/>
      <c r="AE18" s="151"/>
      <c r="AF18" s="151"/>
      <c r="AG18" s="151"/>
      <c r="AH18" s="58"/>
      <c r="AI18" s="151"/>
      <c r="AJ18" s="151"/>
      <c r="AK18" s="151"/>
      <c r="AL18" s="58"/>
      <c r="AM18" s="151">
        <v>1</v>
      </c>
      <c r="AN18" s="151"/>
      <c r="AO18" s="151"/>
      <c r="AP18" s="58"/>
      <c r="AQ18" s="151"/>
      <c r="AR18" s="151"/>
      <c r="AS18" s="151"/>
      <c r="AT18" s="58"/>
      <c r="AU18" s="151"/>
      <c r="AV18" s="151"/>
      <c r="AW18" s="151"/>
      <c r="AX18" s="58"/>
      <c r="AY18" s="151"/>
      <c r="AZ18" s="151"/>
      <c r="BA18" s="151"/>
      <c r="BB18" s="58"/>
      <c r="BC18" s="151"/>
      <c r="BD18" s="151"/>
      <c r="BE18" s="151"/>
      <c r="BF18" s="58"/>
      <c r="BG18" s="151"/>
      <c r="BH18" s="151"/>
      <c r="BI18" s="151"/>
      <c r="BJ18" s="58"/>
      <c r="BK18" s="151"/>
      <c r="BL18" s="151"/>
      <c r="BM18" s="151"/>
      <c r="BN18" s="261"/>
      <c r="BO18" s="12"/>
      <c r="BP18" s="5"/>
      <c r="BQ18" s="5"/>
    </row>
    <row r="19" spans="1:69" s="30" customFormat="1" ht="63.75" x14ac:dyDescent="0.25">
      <c r="A19" s="31"/>
      <c r="B19" s="90"/>
      <c r="C19" s="260" t="s">
        <v>135</v>
      </c>
      <c r="D19" s="156"/>
      <c r="E19" s="156"/>
      <c r="F19" s="138" t="s">
        <v>513</v>
      </c>
      <c r="G19" s="155" t="s">
        <v>515</v>
      </c>
      <c r="H19" s="103" t="s">
        <v>507</v>
      </c>
      <c r="I19" s="103"/>
      <c r="J19" s="104" t="s">
        <v>450</v>
      </c>
      <c r="K19" s="155">
        <v>1</v>
      </c>
      <c r="L19" s="103">
        <f t="shared" ref="L19:L47" si="7">+SUM(S19,W19,AA19,AE19,AI19,AM19,AQ19,AU19,AY19,BC19,BG19,BK19)</f>
        <v>1</v>
      </c>
      <c r="M19" s="151" t="s">
        <v>509</v>
      </c>
      <c r="N19" s="105">
        <v>44621</v>
      </c>
      <c r="O19" s="105">
        <v>44651</v>
      </c>
      <c r="P19" s="103">
        <f t="shared" ref="P19:P47" si="8">+SUM(T19,X19,AB19,AF19,AJ19,AN19,AR19,AV19,AZ19,BD19,BH19,BL19)</f>
        <v>0</v>
      </c>
      <c r="Q19" s="106">
        <f t="shared" si="4"/>
        <v>0</v>
      </c>
      <c r="R19" s="103">
        <f t="shared" ref="R19:R47" si="9">P19*K19</f>
        <v>0</v>
      </c>
      <c r="S19" s="151"/>
      <c r="T19" s="151"/>
      <c r="U19" s="151"/>
      <c r="V19" s="58"/>
      <c r="W19" s="151"/>
      <c r="X19" s="151"/>
      <c r="Y19" s="151"/>
      <c r="Z19" s="58"/>
      <c r="AA19" s="151">
        <v>1</v>
      </c>
      <c r="AB19" s="151"/>
      <c r="AC19" s="151"/>
      <c r="AD19" s="58"/>
      <c r="AE19" s="151"/>
      <c r="AF19" s="151"/>
      <c r="AG19" s="151"/>
      <c r="AH19" s="58"/>
      <c r="AI19" s="151"/>
      <c r="AJ19" s="151"/>
      <c r="AK19" s="151"/>
      <c r="AL19" s="58"/>
      <c r="AM19" s="151"/>
      <c r="AN19" s="151"/>
      <c r="AO19" s="151"/>
      <c r="AP19" s="58"/>
      <c r="AQ19" s="151"/>
      <c r="AR19" s="151"/>
      <c r="AS19" s="151"/>
      <c r="AT19" s="58"/>
      <c r="AU19" s="151"/>
      <c r="AV19" s="151"/>
      <c r="AW19" s="151"/>
      <c r="AX19" s="58"/>
      <c r="AY19" s="151"/>
      <c r="AZ19" s="151"/>
      <c r="BA19" s="151"/>
      <c r="BB19" s="58"/>
      <c r="BC19" s="151"/>
      <c r="BD19" s="151"/>
      <c r="BE19" s="151"/>
      <c r="BF19" s="58"/>
      <c r="BG19" s="151"/>
      <c r="BH19" s="151"/>
      <c r="BI19" s="151"/>
      <c r="BJ19" s="58"/>
      <c r="BK19" s="151"/>
      <c r="BL19" s="151"/>
      <c r="BM19" s="151"/>
      <c r="BN19" s="261"/>
      <c r="BO19" s="12"/>
      <c r="BP19" s="5"/>
      <c r="BQ19" s="5"/>
    </row>
    <row r="20" spans="1:69" s="30" customFormat="1" ht="63.75" x14ac:dyDescent="0.25">
      <c r="A20" s="31"/>
      <c r="B20" s="90"/>
      <c r="C20" s="260" t="s">
        <v>135</v>
      </c>
      <c r="D20" s="156"/>
      <c r="E20" s="156"/>
      <c r="F20" s="138" t="s">
        <v>522</v>
      </c>
      <c r="G20" s="155" t="s">
        <v>575</v>
      </c>
      <c r="H20" s="103" t="s">
        <v>507</v>
      </c>
      <c r="I20" s="103"/>
      <c r="J20" s="104" t="s">
        <v>450</v>
      </c>
      <c r="K20" s="155">
        <v>1</v>
      </c>
      <c r="L20" s="103">
        <f t="shared" ref="L20" si="10">+SUM(S20,W20,AA20,AE20,AI20,AM20,AQ20,AU20,AY20,BC20,BG20,BK20)</f>
        <v>1</v>
      </c>
      <c r="M20" s="151" t="s">
        <v>509</v>
      </c>
      <c r="N20" s="105">
        <v>44621</v>
      </c>
      <c r="O20" s="105">
        <v>44651</v>
      </c>
      <c r="P20" s="103">
        <f t="shared" ref="P20" si="11">+SUM(T20,X20,AB20,AF20,AJ20,AN20,AR20,AV20,AZ20,BD20,BH20,BL20)</f>
        <v>0</v>
      </c>
      <c r="Q20" s="106">
        <f t="shared" si="4"/>
        <v>0</v>
      </c>
      <c r="R20" s="103">
        <f t="shared" ref="R20" si="12">P20*K20</f>
        <v>0</v>
      </c>
      <c r="S20" s="151"/>
      <c r="T20" s="151"/>
      <c r="U20" s="151"/>
      <c r="V20" s="58"/>
      <c r="W20" s="151"/>
      <c r="X20" s="151"/>
      <c r="Y20" s="151"/>
      <c r="Z20" s="58"/>
      <c r="AA20" s="151"/>
      <c r="AB20" s="151"/>
      <c r="AC20" s="151"/>
      <c r="AD20" s="58"/>
      <c r="AE20" s="151">
        <v>1</v>
      </c>
      <c r="AF20" s="151"/>
      <c r="AG20" s="151"/>
      <c r="AH20" s="58"/>
      <c r="AI20" s="151"/>
      <c r="AJ20" s="151"/>
      <c r="AK20" s="151"/>
      <c r="AL20" s="58"/>
      <c r="AM20" s="151"/>
      <c r="AN20" s="151"/>
      <c r="AO20" s="151"/>
      <c r="AP20" s="58"/>
      <c r="AQ20" s="151"/>
      <c r="AR20" s="151"/>
      <c r="AS20" s="151"/>
      <c r="AT20" s="58"/>
      <c r="AU20" s="151"/>
      <c r="AV20" s="151"/>
      <c r="AW20" s="151"/>
      <c r="AX20" s="58"/>
      <c r="AY20" s="151"/>
      <c r="AZ20" s="151"/>
      <c r="BA20" s="151"/>
      <c r="BB20" s="58"/>
      <c r="BC20" s="151"/>
      <c r="BD20" s="151"/>
      <c r="BE20" s="151"/>
      <c r="BF20" s="58"/>
      <c r="BG20" s="151"/>
      <c r="BH20" s="151"/>
      <c r="BI20" s="151"/>
      <c r="BJ20" s="58"/>
      <c r="BK20" s="151"/>
      <c r="BL20" s="151"/>
      <c r="BM20" s="151"/>
      <c r="BN20" s="261"/>
      <c r="BO20" s="12"/>
      <c r="BP20" s="5"/>
      <c r="BQ20" s="5"/>
    </row>
    <row r="21" spans="1:69" s="30" customFormat="1" ht="63.75" x14ac:dyDescent="0.25">
      <c r="A21" s="31"/>
      <c r="B21" s="90"/>
      <c r="C21" s="260" t="s">
        <v>135</v>
      </c>
      <c r="D21" s="156"/>
      <c r="E21" s="156"/>
      <c r="F21" s="138" t="s">
        <v>568</v>
      </c>
      <c r="G21" s="155" t="s">
        <v>569</v>
      </c>
      <c r="H21" s="103" t="s">
        <v>422</v>
      </c>
      <c r="I21" s="103"/>
      <c r="J21" s="104" t="s">
        <v>450</v>
      </c>
      <c r="K21" s="155">
        <v>1</v>
      </c>
      <c r="L21" s="103">
        <v>1</v>
      </c>
      <c r="M21" s="151" t="s">
        <v>517</v>
      </c>
      <c r="N21" s="105">
        <v>44866</v>
      </c>
      <c r="O21" s="105">
        <v>44895</v>
      </c>
      <c r="P21" s="103">
        <f t="shared" ref="P21:P23" si="13">+SUM(T21,X21,AB21,AF21,AJ21,AN21,AR21,AV21,AZ21,BD21,BH21,BL21)</f>
        <v>0</v>
      </c>
      <c r="Q21" s="106">
        <f t="shared" ref="Q21:Q23" si="14">IFERROR(P21/L21,0)</f>
        <v>0</v>
      </c>
      <c r="R21" s="103">
        <f t="shared" ref="R21:R23" si="15">P21*K21</f>
        <v>0</v>
      </c>
      <c r="S21" s="151"/>
      <c r="T21" s="151"/>
      <c r="U21" s="151"/>
      <c r="V21" s="58"/>
      <c r="W21" s="151"/>
      <c r="X21" s="151"/>
      <c r="Y21" s="151"/>
      <c r="Z21" s="58"/>
      <c r="AA21" s="151"/>
      <c r="AB21" s="151"/>
      <c r="AC21" s="151"/>
      <c r="AD21" s="58"/>
      <c r="AE21" s="151"/>
      <c r="AF21" s="151"/>
      <c r="AG21" s="151"/>
      <c r="AH21" s="58"/>
      <c r="AI21" s="151"/>
      <c r="AJ21" s="151"/>
      <c r="AK21" s="151"/>
      <c r="AL21" s="58"/>
      <c r="AM21" s="151"/>
      <c r="AN21" s="151"/>
      <c r="AO21" s="151"/>
      <c r="AP21" s="58"/>
      <c r="AQ21" s="151"/>
      <c r="AR21" s="151"/>
      <c r="AS21" s="151"/>
      <c r="AT21" s="58"/>
      <c r="AU21" s="151"/>
      <c r="AV21" s="151"/>
      <c r="AW21" s="151"/>
      <c r="AX21" s="58"/>
      <c r="AY21" s="151"/>
      <c r="AZ21" s="151"/>
      <c r="BA21" s="151"/>
      <c r="BB21" s="58"/>
      <c r="BC21" s="151"/>
      <c r="BD21" s="151"/>
      <c r="BE21" s="151"/>
      <c r="BF21" s="58"/>
      <c r="BG21" s="151">
        <v>1</v>
      </c>
      <c r="BH21" s="151"/>
      <c r="BI21" s="151"/>
      <c r="BJ21" s="58"/>
      <c r="BK21" s="151"/>
      <c r="BL21" s="151"/>
      <c r="BM21" s="151"/>
      <c r="BN21" s="261"/>
      <c r="BO21" s="12"/>
      <c r="BP21" s="5"/>
      <c r="BQ21" s="5"/>
    </row>
    <row r="22" spans="1:69" s="146" customFormat="1" ht="63.75" x14ac:dyDescent="0.25">
      <c r="A22" s="141"/>
      <c r="B22" s="247"/>
      <c r="C22" s="262" t="s">
        <v>135</v>
      </c>
      <c r="D22" s="156"/>
      <c r="E22" s="156"/>
      <c r="F22" s="138" t="s">
        <v>570</v>
      </c>
      <c r="G22" s="138" t="s">
        <v>571</v>
      </c>
      <c r="H22" s="103" t="s">
        <v>507</v>
      </c>
      <c r="I22" s="103"/>
      <c r="J22" s="232" t="s">
        <v>450</v>
      </c>
      <c r="K22" s="138">
        <v>1</v>
      </c>
      <c r="L22" s="103">
        <v>1</v>
      </c>
      <c r="M22" s="147" t="s">
        <v>517</v>
      </c>
      <c r="N22" s="143">
        <v>44743</v>
      </c>
      <c r="O22" s="143">
        <v>44773</v>
      </c>
      <c r="P22" s="103">
        <f t="shared" si="13"/>
        <v>0</v>
      </c>
      <c r="Q22" s="106">
        <f t="shared" si="14"/>
        <v>0</v>
      </c>
      <c r="R22" s="103">
        <f t="shared" si="15"/>
        <v>0</v>
      </c>
      <c r="S22" s="147"/>
      <c r="T22" s="147"/>
      <c r="U22" s="147"/>
      <c r="V22" s="58"/>
      <c r="W22" s="147"/>
      <c r="X22" s="147"/>
      <c r="Y22" s="147"/>
      <c r="Z22" s="58"/>
      <c r="AA22" s="147"/>
      <c r="AB22" s="147"/>
      <c r="AC22" s="147"/>
      <c r="AD22" s="58"/>
      <c r="AE22" s="147"/>
      <c r="AF22" s="147"/>
      <c r="AG22" s="147"/>
      <c r="AH22" s="58"/>
      <c r="AI22" s="147"/>
      <c r="AJ22" s="147"/>
      <c r="AK22" s="147"/>
      <c r="AL22" s="58"/>
      <c r="AM22" s="147"/>
      <c r="AN22" s="147"/>
      <c r="AO22" s="147"/>
      <c r="AP22" s="58"/>
      <c r="AQ22" s="147">
        <v>1</v>
      </c>
      <c r="AR22" s="147"/>
      <c r="AS22" s="147"/>
      <c r="AT22" s="58"/>
      <c r="AU22" s="147"/>
      <c r="AV22" s="147"/>
      <c r="AW22" s="147"/>
      <c r="AX22" s="58"/>
      <c r="AY22" s="147"/>
      <c r="AZ22" s="147"/>
      <c r="BA22" s="147"/>
      <c r="BB22" s="58"/>
      <c r="BC22" s="147"/>
      <c r="BD22" s="147"/>
      <c r="BE22" s="147"/>
      <c r="BF22" s="58"/>
      <c r="BG22" s="147"/>
      <c r="BH22" s="147"/>
      <c r="BI22" s="147"/>
      <c r="BJ22" s="58"/>
      <c r="BK22" s="147"/>
      <c r="BL22" s="147"/>
      <c r="BM22" s="147"/>
      <c r="BN22" s="261"/>
      <c r="BO22" s="144"/>
      <c r="BP22" s="145"/>
      <c r="BQ22" s="145"/>
    </row>
    <row r="23" spans="1:69" s="146" customFormat="1" ht="144" customHeight="1" x14ac:dyDescent="0.25">
      <c r="A23" s="141"/>
      <c r="B23" s="247"/>
      <c r="C23" s="262" t="s">
        <v>135</v>
      </c>
      <c r="D23" s="156"/>
      <c r="E23" s="156"/>
      <c r="F23" s="138" t="s">
        <v>586</v>
      </c>
      <c r="G23" s="138" t="s">
        <v>587</v>
      </c>
      <c r="H23" s="103" t="s">
        <v>508</v>
      </c>
      <c r="I23" s="103"/>
      <c r="J23" s="232" t="s">
        <v>450</v>
      </c>
      <c r="K23" s="138">
        <v>1</v>
      </c>
      <c r="L23" s="103">
        <v>1</v>
      </c>
      <c r="M23" s="147" t="s">
        <v>509</v>
      </c>
      <c r="N23" s="149">
        <v>44682</v>
      </c>
      <c r="O23" s="149">
        <v>44712</v>
      </c>
      <c r="P23" s="103">
        <f t="shared" si="13"/>
        <v>0</v>
      </c>
      <c r="Q23" s="106">
        <f t="shared" si="14"/>
        <v>0</v>
      </c>
      <c r="R23" s="103">
        <f t="shared" si="15"/>
        <v>0</v>
      </c>
      <c r="S23" s="147"/>
      <c r="T23" s="147"/>
      <c r="U23" s="147"/>
      <c r="V23" s="58"/>
      <c r="W23" s="147"/>
      <c r="X23" s="147"/>
      <c r="Y23" s="147"/>
      <c r="Z23" s="58"/>
      <c r="AA23" s="147"/>
      <c r="AB23" s="147"/>
      <c r="AC23" s="147"/>
      <c r="AD23" s="58"/>
      <c r="AE23" s="147"/>
      <c r="AF23" s="147"/>
      <c r="AG23" s="147"/>
      <c r="AH23" s="58"/>
      <c r="AI23" s="147"/>
      <c r="AJ23" s="147"/>
      <c r="AK23" s="147"/>
      <c r="AL23" s="58"/>
      <c r="AM23" s="147">
        <v>1</v>
      </c>
      <c r="AN23" s="147"/>
      <c r="AO23" s="147"/>
      <c r="AP23" s="58"/>
      <c r="AQ23" s="147"/>
      <c r="AR23" s="147"/>
      <c r="AS23" s="147"/>
      <c r="AT23" s="58"/>
      <c r="AU23" s="147"/>
      <c r="AV23" s="147"/>
      <c r="AW23" s="147"/>
      <c r="AX23" s="58"/>
      <c r="AY23" s="147"/>
      <c r="AZ23" s="147"/>
      <c r="BA23" s="147"/>
      <c r="BB23" s="58"/>
      <c r="BC23" s="147"/>
      <c r="BD23" s="147"/>
      <c r="BE23" s="147"/>
      <c r="BF23" s="58"/>
      <c r="BG23" s="147"/>
      <c r="BH23" s="147"/>
      <c r="BI23" s="147"/>
      <c r="BJ23" s="58"/>
      <c r="BK23" s="147">
        <v>1</v>
      </c>
      <c r="BL23" s="147"/>
      <c r="BM23" s="147"/>
      <c r="BN23" s="261"/>
      <c r="BO23" s="144"/>
      <c r="BP23" s="145"/>
      <c r="BQ23" s="145"/>
    </row>
    <row r="24" spans="1:69" s="146" customFormat="1" ht="144" customHeight="1" x14ac:dyDescent="0.25">
      <c r="A24" s="141"/>
      <c r="B24" s="247"/>
      <c r="C24" s="262" t="s">
        <v>135</v>
      </c>
      <c r="D24" s="156"/>
      <c r="E24" s="156"/>
      <c r="F24" s="138" t="s">
        <v>588</v>
      </c>
      <c r="G24" s="138" t="s">
        <v>589</v>
      </c>
      <c r="H24" s="103" t="s">
        <v>508</v>
      </c>
      <c r="I24" s="103"/>
      <c r="J24" s="232" t="s">
        <v>450</v>
      </c>
      <c r="K24" s="138">
        <v>1</v>
      </c>
      <c r="L24" s="103">
        <v>1</v>
      </c>
      <c r="M24" s="147" t="s">
        <v>509</v>
      </c>
      <c r="N24" s="149">
        <v>44743</v>
      </c>
      <c r="O24" s="149">
        <v>44926</v>
      </c>
      <c r="P24" s="103">
        <f t="shared" ref="P24" si="16">+SUM(T24,X24,AB24,AF24,AJ24,AN24,AR24,AV24,AZ24,BD24,BH24,BL24)</f>
        <v>0</v>
      </c>
      <c r="Q24" s="106">
        <f t="shared" ref="Q24" si="17">IFERROR(P24/L24,0)</f>
        <v>0</v>
      </c>
      <c r="R24" s="103">
        <f t="shared" ref="R24" si="18">P24*K24</f>
        <v>0</v>
      </c>
      <c r="S24" s="147"/>
      <c r="T24" s="147"/>
      <c r="U24" s="147"/>
      <c r="V24" s="58"/>
      <c r="W24" s="147"/>
      <c r="X24" s="147"/>
      <c r="Y24" s="147"/>
      <c r="Z24" s="58"/>
      <c r="AA24" s="147"/>
      <c r="AB24" s="147"/>
      <c r="AC24" s="147"/>
      <c r="AD24" s="58"/>
      <c r="AE24" s="147"/>
      <c r="AF24" s="147"/>
      <c r="AG24" s="147"/>
      <c r="AH24" s="58"/>
      <c r="AI24" s="147"/>
      <c r="AJ24" s="147"/>
      <c r="AK24" s="147"/>
      <c r="AL24" s="58"/>
      <c r="AM24" s="147"/>
      <c r="AN24" s="147"/>
      <c r="AO24" s="147"/>
      <c r="AP24" s="58"/>
      <c r="AQ24" s="147">
        <v>1</v>
      </c>
      <c r="AR24" s="147"/>
      <c r="AS24" s="147"/>
      <c r="AT24" s="58"/>
      <c r="AU24" s="147"/>
      <c r="AV24" s="147"/>
      <c r="AW24" s="147"/>
      <c r="AX24" s="58"/>
      <c r="AY24" s="147"/>
      <c r="AZ24" s="147"/>
      <c r="BA24" s="147"/>
      <c r="BB24" s="58"/>
      <c r="BC24" s="147"/>
      <c r="BD24" s="147"/>
      <c r="BE24" s="147"/>
      <c r="BF24" s="58"/>
      <c r="BG24" s="147"/>
      <c r="BH24" s="147"/>
      <c r="BI24" s="147"/>
      <c r="BJ24" s="58"/>
      <c r="BK24" s="147">
        <v>1</v>
      </c>
      <c r="BL24" s="147"/>
      <c r="BM24" s="147"/>
      <c r="BN24" s="261"/>
      <c r="BO24" s="144"/>
      <c r="BP24" s="145"/>
      <c r="BQ24" s="145"/>
    </row>
    <row r="25" spans="1:69" s="30" customFormat="1" ht="96.75" customHeight="1" thickBot="1" x14ac:dyDescent="0.3">
      <c r="A25" s="31"/>
      <c r="B25" s="90"/>
      <c r="C25" s="263" t="s">
        <v>135</v>
      </c>
      <c r="D25" s="264"/>
      <c r="E25" s="264"/>
      <c r="F25" s="139" t="s">
        <v>510</v>
      </c>
      <c r="G25" s="139" t="s">
        <v>516</v>
      </c>
      <c r="H25" s="265" t="s">
        <v>508</v>
      </c>
      <c r="I25" s="265"/>
      <c r="J25" s="266" t="s">
        <v>450</v>
      </c>
      <c r="K25" s="139">
        <v>1</v>
      </c>
      <c r="L25" s="265">
        <f t="shared" si="7"/>
        <v>1</v>
      </c>
      <c r="M25" s="61" t="s">
        <v>517</v>
      </c>
      <c r="N25" s="267">
        <v>44652</v>
      </c>
      <c r="O25" s="267">
        <v>44681</v>
      </c>
      <c r="P25" s="265">
        <f t="shared" si="8"/>
        <v>0</v>
      </c>
      <c r="Q25" s="268">
        <f t="shared" si="4"/>
        <v>0</v>
      </c>
      <c r="R25" s="265">
        <f t="shared" si="9"/>
        <v>0</v>
      </c>
      <c r="S25" s="61"/>
      <c r="T25" s="61"/>
      <c r="U25" s="61"/>
      <c r="V25" s="62"/>
      <c r="W25" s="61"/>
      <c r="X25" s="61"/>
      <c r="Y25" s="61"/>
      <c r="Z25" s="62"/>
      <c r="AA25" s="61"/>
      <c r="AB25" s="61"/>
      <c r="AC25" s="61"/>
      <c r="AD25" s="62"/>
      <c r="AE25" s="61">
        <v>1</v>
      </c>
      <c r="AF25" s="61"/>
      <c r="AG25" s="61"/>
      <c r="AH25" s="62"/>
      <c r="AI25" s="61"/>
      <c r="AJ25" s="61"/>
      <c r="AK25" s="61"/>
      <c r="AL25" s="62"/>
      <c r="AM25" s="61"/>
      <c r="AN25" s="61"/>
      <c r="AO25" s="61"/>
      <c r="AP25" s="62"/>
      <c r="AQ25" s="61"/>
      <c r="AR25" s="61"/>
      <c r="AS25" s="61"/>
      <c r="AT25" s="62"/>
      <c r="AU25" s="61"/>
      <c r="AV25" s="61"/>
      <c r="AW25" s="61"/>
      <c r="AX25" s="62"/>
      <c r="AY25" s="61"/>
      <c r="AZ25" s="61"/>
      <c r="BA25" s="61"/>
      <c r="BB25" s="62"/>
      <c r="BC25" s="61"/>
      <c r="BD25" s="61"/>
      <c r="BE25" s="61"/>
      <c r="BF25" s="62"/>
      <c r="BG25" s="61"/>
      <c r="BH25" s="61"/>
      <c r="BI25" s="61"/>
      <c r="BJ25" s="62"/>
      <c r="BK25" s="61"/>
      <c r="BL25" s="61"/>
      <c r="BM25" s="61"/>
      <c r="BN25" s="269"/>
      <c r="BO25" s="32"/>
    </row>
    <row r="26" spans="1:69" s="30" customFormat="1" ht="24.95" customHeight="1" thickBot="1" x14ac:dyDescent="0.3">
      <c r="A26" s="31"/>
      <c r="B26" s="91"/>
      <c r="C26" s="270"/>
      <c r="D26" s="270"/>
      <c r="E26" s="270"/>
      <c r="F26" s="270"/>
      <c r="G26" s="270"/>
      <c r="H26" s="270"/>
      <c r="I26" s="271">
        <f>SUM(I15:I25)</f>
        <v>0</v>
      </c>
      <c r="J26" s="272"/>
      <c r="K26" s="271">
        <f>SUM(K15:K25)</f>
        <v>11</v>
      </c>
      <c r="L26" s="271">
        <f>SUM(L15:L25)</f>
        <v>11</v>
      </c>
      <c r="M26" s="273"/>
      <c r="N26" s="274"/>
      <c r="O26" s="274"/>
      <c r="P26" s="275">
        <f>SUM(P15:P25)</f>
        <v>0</v>
      </c>
      <c r="Q26" s="276">
        <f>SUM(Q15:Q25)</f>
        <v>0</v>
      </c>
      <c r="R26" s="275">
        <f>SUM(R15:R25)</f>
        <v>0</v>
      </c>
      <c r="S26" s="97">
        <f>SUM(S15:S25)</f>
        <v>0</v>
      </c>
      <c r="T26" s="97">
        <f>SUM(T15:T25)</f>
        <v>0</v>
      </c>
      <c r="U26" s="277"/>
      <c r="V26" s="98"/>
      <c r="W26" s="97">
        <f>SUM(W15:W25)</f>
        <v>0</v>
      </c>
      <c r="X26" s="97">
        <f>SUM(X15:X25)</f>
        <v>0</v>
      </c>
      <c r="Y26" s="277"/>
      <c r="Z26" s="98"/>
      <c r="AA26" s="97">
        <f>SUM(AA15:AA25)</f>
        <v>2</v>
      </c>
      <c r="AB26" s="97">
        <f>SUM(AB15:AB25)</f>
        <v>0</v>
      </c>
      <c r="AC26" s="277"/>
      <c r="AD26" s="98"/>
      <c r="AE26" s="97">
        <f>SUM(AE15:AE25)</f>
        <v>2</v>
      </c>
      <c r="AF26" s="97">
        <f>SUM(AF15:AF25)</f>
        <v>0</v>
      </c>
      <c r="AG26" s="277"/>
      <c r="AH26" s="98"/>
      <c r="AI26" s="97">
        <f>SUM(AI15:AI25)</f>
        <v>0</v>
      </c>
      <c r="AJ26" s="97">
        <f>SUM(AJ15:AJ25)</f>
        <v>0</v>
      </c>
      <c r="AK26" s="277"/>
      <c r="AL26" s="98"/>
      <c r="AM26" s="97">
        <f>SUM(AM15:AM25)</f>
        <v>4</v>
      </c>
      <c r="AN26" s="97">
        <f>SUM(AN15:AN25)</f>
        <v>0</v>
      </c>
      <c r="AO26" s="277"/>
      <c r="AP26" s="98"/>
      <c r="AQ26" s="97">
        <f>SUM(AQ15:AQ25)</f>
        <v>2</v>
      </c>
      <c r="AR26" s="97">
        <f>SUM(AR15:AR25)</f>
        <v>0</v>
      </c>
      <c r="AS26" s="277"/>
      <c r="AT26" s="98"/>
      <c r="AU26" s="97">
        <f>SUM(AU15:AU25)</f>
        <v>0</v>
      </c>
      <c r="AV26" s="97">
        <f>SUM(AV15:AV25)</f>
        <v>0</v>
      </c>
      <c r="AW26" s="277"/>
      <c r="AX26" s="98"/>
      <c r="AY26" s="97">
        <f>SUM(AY15:AY25)</f>
        <v>0</v>
      </c>
      <c r="AZ26" s="97">
        <f>SUM(AZ15:AZ25)</f>
        <v>0</v>
      </c>
      <c r="BA26" s="277"/>
      <c r="BB26" s="98"/>
      <c r="BC26" s="97">
        <f>SUM(BC15:BC25)</f>
        <v>0</v>
      </c>
      <c r="BD26" s="97">
        <f>SUM(BD15:BD25)</f>
        <v>0</v>
      </c>
      <c r="BE26" s="277"/>
      <c r="BF26" s="98"/>
      <c r="BG26" s="97">
        <f>SUM(BG15:BG25)</f>
        <v>1</v>
      </c>
      <c r="BH26" s="97">
        <f>SUM(BH15:BH25)</f>
        <v>0</v>
      </c>
      <c r="BI26" s="277"/>
      <c r="BJ26" s="98"/>
      <c r="BK26" s="97">
        <f>SUM(BK15:BK25)</f>
        <v>2</v>
      </c>
      <c r="BL26" s="97">
        <f>SUM(BL15:BL25)</f>
        <v>0</v>
      </c>
      <c r="BM26" s="277"/>
      <c r="BN26" s="98"/>
      <c r="BO26" s="32"/>
    </row>
    <row r="27" spans="1:69" s="66" customFormat="1" ht="84" customHeight="1" x14ac:dyDescent="0.25">
      <c r="A27" s="65"/>
      <c r="B27" s="90"/>
      <c r="C27" s="278" t="s">
        <v>135</v>
      </c>
      <c r="D27" s="279">
        <v>2</v>
      </c>
      <c r="E27" s="279" t="s">
        <v>593</v>
      </c>
      <c r="F27" s="140" t="s">
        <v>520</v>
      </c>
      <c r="G27" s="280" t="s">
        <v>580</v>
      </c>
      <c r="H27" s="281" t="s">
        <v>422</v>
      </c>
      <c r="I27" s="281"/>
      <c r="J27" s="282" t="s">
        <v>450</v>
      </c>
      <c r="K27" s="280">
        <v>1</v>
      </c>
      <c r="L27" s="281">
        <f>+SUM(S27,W27,AA27,AE27,AI27,AM27,AQ27,AU27,AY27,BC27,BG27,BK27)</f>
        <v>1</v>
      </c>
      <c r="M27" s="59" t="s">
        <v>509</v>
      </c>
      <c r="N27" s="283">
        <v>44866</v>
      </c>
      <c r="O27" s="283">
        <v>44895</v>
      </c>
      <c r="P27" s="281">
        <f>+SUM(T27,X27,AB27,AF27,AJ27,AN27,AR27,AV27,AZ27,BD27,BH27,BL27)</f>
        <v>0</v>
      </c>
      <c r="Q27" s="284">
        <f t="shared" ref="Q27:Q45" si="19">IFERROR(P27/L27,0)</f>
        <v>0</v>
      </c>
      <c r="R27" s="281">
        <f>P27*K27</f>
        <v>0</v>
      </c>
      <c r="S27" s="59"/>
      <c r="T27" s="59"/>
      <c r="U27" s="59"/>
      <c r="V27" s="60"/>
      <c r="W27" s="59"/>
      <c r="X27" s="59"/>
      <c r="Y27" s="59"/>
      <c r="Z27" s="60"/>
      <c r="AA27" s="59"/>
      <c r="AB27" s="59"/>
      <c r="AC27" s="59"/>
      <c r="AD27" s="60"/>
      <c r="AE27" s="59"/>
      <c r="AF27" s="59"/>
      <c r="AG27" s="59"/>
      <c r="AH27" s="60"/>
      <c r="AI27" s="59"/>
      <c r="AJ27" s="59"/>
      <c r="AK27" s="59"/>
      <c r="AL27" s="60"/>
      <c r="AM27" s="59"/>
      <c r="AN27" s="59"/>
      <c r="AO27" s="59"/>
      <c r="AP27" s="60"/>
      <c r="AQ27" s="59"/>
      <c r="AR27" s="59"/>
      <c r="AS27" s="59"/>
      <c r="AT27" s="60"/>
      <c r="AU27" s="59"/>
      <c r="AV27" s="59"/>
      <c r="AW27" s="59"/>
      <c r="AX27" s="60"/>
      <c r="AY27" s="59"/>
      <c r="AZ27" s="59"/>
      <c r="BA27" s="59"/>
      <c r="BB27" s="60"/>
      <c r="BC27" s="59"/>
      <c r="BD27" s="59"/>
      <c r="BE27" s="59"/>
      <c r="BF27" s="60"/>
      <c r="BG27" s="59">
        <v>1</v>
      </c>
      <c r="BH27" s="59"/>
      <c r="BI27" s="59"/>
      <c r="BJ27" s="60"/>
      <c r="BK27" s="59"/>
      <c r="BL27" s="59"/>
      <c r="BM27" s="59"/>
      <c r="BN27" s="285"/>
      <c r="BO27" s="12"/>
      <c r="BP27" s="5"/>
      <c r="BQ27" s="5"/>
    </row>
    <row r="28" spans="1:69" s="30" customFormat="1" ht="51" x14ac:dyDescent="0.25">
      <c r="A28" s="31"/>
      <c r="B28" s="91"/>
      <c r="C28" s="286"/>
      <c r="D28" s="156"/>
      <c r="E28" s="156"/>
      <c r="F28" s="138" t="s">
        <v>581</v>
      </c>
      <c r="G28" s="155" t="s">
        <v>582</v>
      </c>
      <c r="H28" s="103" t="s">
        <v>507</v>
      </c>
      <c r="I28" s="103"/>
      <c r="J28" s="104" t="s">
        <v>450</v>
      </c>
      <c r="K28" s="155">
        <v>1</v>
      </c>
      <c r="L28" s="103">
        <f t="shared" ref="L28:L32" si="20">+SUM(S28,W28,AA28,AE28,AI28,AM28,AQ28,AU28,AY28,BC28,BG28,BK28)</f>
        <v>2</v>
      </c>
      <c r="M28" s="151" t="s">
        <v>521</v>
      </c>
      <c r="N28" s="105">
        <v>44713</v>
      </c>
      <c r="O28" s="105">
        <v>44910</v>
      </c>
      <c r="P28" s="103">
        <f t="shared" ref="P28:P32" si="21">+SUM(T28,X28,AB28,AF28,AJ28,AN28,AR28,AV28,AZ28,BD28,BH28,BL28)</f>
        <v>0</v>
      </c>
      <c r="Q28" s="106">
        <f t="shared" si="19"/>
        <v>0</v>
      </c>
      <c r="R28" s="103">
        <f t="shared" ref="R28:R32" si="22">P28*K28</f>
        <v>0</v>
      </c>
      <c r="S28" s="151"/>
      <c r="T28" s="151"/>
      <c r="U28" s="151"/>
      <c r="V28" s="58"/>
      <c r="W28" s="151"/>
      <c r="X28" s="151"/>
      <c r="Y28" s="151"/>
      <c r="Z28" s="58"/>
      <c r="AA28" s="151"/>
      <c r="AB28" s="151"/>
      <c r="AC28" s="151"/>
      <c r="AD28" s="58"/>
      <c r="AE28" s="151"/>
      <c r="AF28" s="151"/>
      <c r="AG28" s="151"/>
      <c r="AH28" s="58"/>
      <c r="AI28" s="151"/>
      <c r="AJ28" s="151"/>
      <c r="AK28" s="151"/>
      <c r="AL28" s="58"/>
      <c r="AM28" s="151">
        <v>1</v>
      </c>
      <c r="AN28" s="151"/>
      <c r="AO28" s="151"/>
      <c r="AP28" s="58"/>
      <c r="AQ28" s="151"/>
      <c r="AR28" s="151"/>
      <c r="AS28" s="151"/>
      <c r="AT28" s="58"/>
      <c r="AU28" s="151"/>
      <c r="AV28" s="151"/>
      <c r="AW28" s="151"/>
      <c r="AX28" s="58"/>
      <c r="AY28" s="151"/>
      <c r="AZ28" s="151"/>
      <c r="BA28" s="151"/>
      <c r="BB28" s="58"/>
      <c r="BC28" s="151"/>
      <c r="BD28" s="151"/>
      <c r="BE28" s="151"/>
      <c r="BF28" s="58"/>
      <c r="BG28" s="151"/>
      <c r="BH28" s="151"/>
      <c r="BI28" s="151"/>
      <c r="BJ28" s="58"/>
      <c r="BK28" s="151">
        <v>1</v>
      </c>
      <c r="BL28" s="151"/>
      <c r="BM28" s="151"/>
      <c r="BN28" s="261"/>
      <c r="BO28" s="12"/>
      <c r="BP28" s="5"/>
      <c r="BQ28" s="5"/>
    </row>
    <row r="29" spans="1:69" s="30" customFormat="1" ht="76.5" x14ac:dyDescent="0.25">
      <c r="A29" s="31"/>
      <c r="B29" s="91"/>
      <c r="C29" s="286"/>
      <c r="D29" s="156"/>
      <c r="E29" s="156"/>
      <c r="F29" s="138" t="s">
        <v>523</v>
      </c>
      <c r="G29" s="155" t="s">
        <v>524</v>
      </c>
      <c r="H29" s="103" t="s">
        <v>508</v>
      </c>
      <c r="I29" s="103"/>
      <c r="J29" s="104" t="s">
        <v>450</v>
      </c>
      <c r="K29" s="155">
        <v>1</v>
      </c>
      <c r="L29" s="103">
        <f t="shared" si="20"/>
        <v>1</v>
      </c>
      <c r="M29" s="151" t="s">
        <v>527</v>
      </c>
      <c r="N29" s="137">
        <v>44593</v>
      </c>
      <c r="O29" s="137" t="s">
        <v>519</v>
      </c>
      <c r="P29" s="103">
        <f t="shared" si="21"/>
        <v>0</v>
      </c>
      <c r="Q29" s="106">
        <f t="shared" si="19"/>
        <v>0</v>
      </c>
      <c r="R29" s="103">
        <f t="shared" si="22"/>
        <v>0</v>
      </c>
      <c r="S29" s="151"/>
      <c r="T29" s="151"/>
      <c r="U29" s="151"/>
      <c r="V29" s="58"/>
      <c r="W29" s="151"/>
      <c r="X29" s="151"/>
      <c r="Y29" s="151"/>
      <c r="Z29" s="58"/>
      <c r="AA29" s="151"/>
      <c r="AB29" s="151"/>
      <c r="AC29" s="151"/>
      <c r="AD29" s="58"/>
      <c r="AE29" s="151"/>
      <c r="AF29" s="151"/>
      <c r="AG29" s="151"/>
      <c r="AH29" s="58"/>
      <c r="AI29" s="151"/>
      <c r="AJ29" s="151"/>
      <c r="AK29" s="151"/>
      <c r="AL29" s="58"/>
      <c r="AM29" s="151">
        <v>1</v>
      </c>
      <c r="AN29" s="151"/>
      <c r="AO29" s="151"/>
      <c r="AP29" s="58"/>
      <c r="AQ29" s="151"/>
      <c r="AR29" s="151"/>
      <c r="AS29" s="151"/>
      <c r="AT29" s="58"/>
      <c r="AU29" s="151"/>
      <c r="AV29" s="151"/>
      <c r="AW29" s="151"/>
      <c r="AX29" s="58"/>
      <c r="AY29" s="151"/>
      <c r="AZ29" s="151"/>
      <c r="BA29" s="151"/>
      <c r="BB29" s="58"/>
      <c r="BC29" s="151"/>
      <c r="BD29" s="151"/>
      <c r="BE29" s="151"/>
      <c r="BF29" s="58"/>
      <c r="BG29" s="151"/>
      <c r="BH29" s="151"/>
      <c r="BI29" s="151"/>
      <c r="BJ29" s="58"/>
      <c r="BK29" s="151"/>
      <c r="BL29" s="151"/>
      <c r="BM29" s="151"/>
      <c r="BN29" s="261"/>
      <c r="BO29" s="12"/>
      <c r="BP29" s="5"/>
      <c r="BQ29" s="5"/>
    </row>
    <row r="30" spans="1:69" s="30" customFormat="1" ht="89.25" x14ac:dyDescent="0.25">
      <c r="A30" s="31"/>
      <c r="B30" s="91"/>
      <c r="C30" s="286"/>
      <c r="D30" s="156"/>
      <c r="E30" s="156"/>
      <c r="F30" s="138" t="s">
        <v>525</v>
      </c>
      <c r="G30" s="155" t="s">
        <v>526</v>
      </c>
      <c r="H30" s="103" t="s">
        <v>553</v>
      </c>
      <c r="I30" s="103"/>
      <c r="J30" s="104" t="s">
        <v>450</v>
      </c>
      <c r="K30" s="155"/>
      <c r="L30" s="103">
        <f t="shared" si="20"/>
        <v>11</v>
      </c>
      <c r="M30" s="151" t="s">
        <v>528</v>
      </c>
      <c r="N30" s="136">
        <v>44593</v>
      </c>
      <c r="O30" s="136">
        <v>44926</v>
      </c>
      <c r="P30" s="103">
        <f t="shared" si="21"/>
        <v>0</v>
      </c>
      <c r="Q30" s="106">
        <f t="shared" si="19"/>
        <v>0</v>
      </c>
      <c r="R30" s="103">
        <f t="shared" si="22"/>
        <v>0</v>
      </c>
      <c r="S30" s="151"/>
      <c r="T30" s="151"/>
      <c r="U30" s="151"/>
      <c r="V30" s="58"/>
      <c r="W30" s="151">
        <v>1</v>
      </c>
      <c r="X30" s="151"/>
      <c r="Y30" s="151"/>
      <c r="Z30" s="58"/>
      <c r="AA30" s="151">
        <v>1</v>
      </c>
      <c r="AB30" s="151"/>
      <c r="AC30" s="151"/>
      <c r="AD30" s="58"/>
      <c r="AE30" s="151">
        <v>1</v>
      </c>
      <c r="AF30" s="151"/>
      <c r="AG30" s="151"/>
      <c r="AH30" s="58"/>
      <c r="AI30" s="151">
        <v>1</v>
      </c>
      <c r="AJ30" s="151"/>
      <c r="AK30" s="151"/>
      <c r="AL30" s="58"/>
      <c r="AM30" s="151">
        <v>1</v>
      </c>
      <c r="AN30" s="151"/>
      <c r="AO30" s="151"/>
      <c r="AP30" s="58"/>
      <c r="AQ30" s="151">
        <v>1</v>
      </c>
      <c r="AR30" s="151"/>
      <c r="AS30" s="151"/>
      <c r="AT30" s="58"/>
      <c r="AU30" s="151">
        <v>1</v>
      </c>
      <c r="AV30" s="151"/>
      <c r="AW30" s="151"/>
      <c r="AX30" s="58"/>
      <c r="AY30" s="151">
        <v>1</v>
      </c>
      <c r="AZ30" s="151"/>
      <c r="BA30" s="151"/>
      <c r="BB30" s="58"/>
      <c r="BC30" s="151">
        <v>1</v>
      </c>
      <c r="BD30" s="151"/>
      <c r="BE30" s="151"/>
      <c r="BF30" s="58"/>
      <c r="BG30" s="151">
        <v>1</v>
      </c>
      <c r="BH30" s="151"/>
      <c r="BI30" s="151"/>
      <c r="BJ30" s="58"/>
      <c r="BK30" s="151">
        <v>1</v>
      </c>
      <c r="BL30" s="151"/>
      <c r="BM30" s="151"/>
      <c r="BN30" s="261"/>
      <c r="BO30" s="12"/>
      <c r="BP30" s="5"/>
      <c r="BQ30" s="5"/>
    </row>
    <row r="31" spans="1:69" s="30" customFormat="1" ht="51" x14ac:dyDescent="0.25">
      <c r="A31" s="31"/>
      <c r="B31" s="91"/>
      <c r="C31" s="286"/>
      <c r="D31" s="156"/>
      <c r="E31" s="156"/>
      <c r="F31" s="150" t="s">
        <v>511</v>
      </c>
      <c r="G31" s="150" t="s">
        <v>512</v>
      </c>
      <c r="H31" s="150" t="s">
        <v>554</v>
      </c>
      <c r="I31" s="103"/>
      <c r="J31" s="104" t="s">
        <v>450</v>
      </c>
      <c r="K31" s="155">
        <v>1</v>
      </c>
      <c r="L31" s="103">
        <f t="shared" si="20"/>
        <v>3</v>
      </c>
      <c r="M31" s="151" t="s">
        <v>521</v>
      </c>
      <c r="N31" s="105">
        <v>44682</v>
      </c>
      <c r="O31" s="105">
        <v>44910</v>
      </c>
      <c r="P31" s="103">
        <f t="shared" si="21"/>
        <v>0</v>
      </c>
      <c r="Q31" s="106">
        <f t="shared" si="19"/>
        <v>0</v>
      </c>
      <c r="R31" s="103">
        <f t="shared" si="22"/>
        <v>0</v>
      </c>
      <c r="S31" s="151"/>
      <c r="T31" s="151"/>
      <c r="U31" s="151"/>
      <c r="V31" s="58"/>
      <c r="W31" s="151"/>
      <c r="X31" s="151"/>
      <c r="Y31" s="151"/>
      <c r="Z31" s="58"/>
      <c r="AA31" s="151"/>
      <c r="AB31" s="151"/>
      <c r="AC31" s="151"/>
      <c r="AD31" s="58"/>
      <c r="AE31" s="151"/>
      <c r="AF31" s="151"/>
      <c r="AG31" s="151"/>
      <c r="AH31" s="58"/>
      <c r="AI31" s="151"/>
      <c r="AJ31" s="151"/>
      <c r="AK31" s="151"/>
      <c r="AL31" s="58"/>
      <c r="AM31" s="151">
        <v>1</v>
      </c>
      <c r="AN31" s="151"/>
      <c r="AO31" s="151"/>
      <c r="AP31" s="58"/>
      <c r="AQ31" s="151"/>
      <c r="AR31" s="151"/>
      <c r="AS31" s="151"/>
      <c r="AT31" s="58"/>
      <c r="AU31" s="151"/>
      <c r="AV31" s="151"/>
      <c r="AW31" s="151"/>
      <c r="AX31" s="58"/>
      <c r="AY31" s="151">
        <v>1</v>
      </c>
      <c r="AZ31" s="151"/>
      <c r="BA31" s="151"/>
      <c r="BB31" s="58"/>
      <c r="BC31" s="151"/>
      <c r="BD31" s="151"/>
      <c r="BE31" s="151"/>
      <c r="BF31" s="58"/>
      <c r="BG31" s="151"/>
      <c r="BH31" s="151"/>
      <c r="BI31" s="151"/>
      <c r="BJ31" s="58"/>
      <c r="BK31" s="151">
        <v>1</v>
      </c>
      <c r="BL31" s="151"/>
      <c r="BM31" s="151"/>
      <c r="BN31" s="261"/>
      <c r="BO31" s="12"/>
      <c r="BP31" s="5"/>
      <c r="BQ31" s="5"/>
    </row>
    <row r="32" spans="1:69" s="30" customFormat="1" ht="60.75" customHeight="1" x14ac:dyDescent="0.25">
      <c r="A32" s="31"/>
      <c r="B32" s="91"/>
      <c r="C32" s="286"/>
      <c r="D32" s="156"/>
      <c r="E32" s="156"/>
      <c r="F32" s="138" t="s">
        <v>529</v>
      </c>
      <c r="G32" s="138" t="s">
        <v>530</v>
      </c>
      <c r="H32" s="103" t="s">
        <v>555</v>
      </c>
      <c r="I32" s="103"/>
      <c r="J32" s="104" t="s">
        <v>450</v>
      </c>
      <c r="K32" s="155">
        <v>1</v>
      </c>
      <c r="L32" s="103">
        <f t="shared" si="20"/>
        <v>2</v>
      </c>
      <c r="M32" s="151" t="s">
        <v>509</v>
      </c>
      <c r="N32" s="105">
        <v>44682</v>
      </c>
      <c r="O32" s="105">
        <v>44865</v>
      </c>
      <c r="P32" s="103">
        <f t="shared" si="21"/>
        <v>0</v>
      </c>
      <c r="Q32" s="106">
        <f t="shared" si="19"/>
        <v>0</v>
      </c>
      <c r="R32" s="103">
        <f t="shared" si="22"/>
        <v>0</v>
      </c>
      <c r="S32" s="151"/>
      <c r="T32" s="151"/>
      <c r="U32" s="151"/>
      <c r="V32" s="58"/>
      <c r="W32" s="151"/>
      <c r="X32" s="151"/>
      <c r="Y32" s="151"/>
      <c r="Z32" s="58"/>
      <c r="AA32" s="151"/>
      <c r="AB32" s="151"/>
      <c r="AC32" s="151"/>
      <c r="AD32" s="58"/>
      <c r="AE32" s="151"/>
      <c r="AF32" s="151"/>
      <c r="AG32" s="151"/>
      <c r="AH32" s="58"/>
      <c r="AI32" s="151">
        <v>1</v>
      </c>
      <c r="AJ32" s="151"/>
      <c r="AK32" s="151"/>
      <c r="AL32" s="58"/>
      <c r="AM32" s="151"/>
      <c r="AN32" s="151"/>
      <c r="AO32" s="151"/>
      <c r="AP32" s="58"/>
      <c r="AQ32" s="151"/>
      <c r="AR32" s="151"/>
      <c r="AS32" s="151"/>
      <c r="AT32" s="58"/>
      <c r="AU32" s="151"/>
      <c r="AV32" s="151"/>
      <c r="AW32" s="151"/>
      <c r="AX32" s="58"/>
      <c r="AY32" s="151"/>
      <c r="AZ32" s="151"/>
      <c r="BA32" s="151"/>
      <c r="BB32" s="58"/>
      <c r="BC32" s="151">
        <v>1</v>
      </c>
      <c r="BD32" s="151"/>
      <c r="BE32" s="151"/>
      <c r="BF32" s="58"/>
      <c r="BG32" s="151"/>
      <c r="BH32" s="151"/>
      <c r="BI32" s="151"/>
      <c r="BJ32" s="58"/>
      <c r="BK32" s="151"/>
      <c r="BL32" s="151"/>
      <c r="BM32" s="151"/>
      <c r="BN32" s="261"/>
      <c r="BO32" s="12"/>
      <c r="BP32" s="5"/>
      <c r="BQ32" s="5"/>
    </row>
    <row r="33" spans="1:69" s="30" customFormat="1" ht="51" x14ac:dyDescent="0.25">
      <c r="A33" s="31"/>
      <c r="B33" s="91"/>
      <c r="C33" s="286"/>
      <c r="D33" s="156"/>
      <c r="E33" s="156"/>
      <c r="F33" s="138" t="s">
        <v>576</v>
      </c>
      <c r="G33" s="138" t="s">
        <v>531</v>
      </c>
      <c r="H33" s="103" t="s">
        <v>556</v>
      </c>
      <c r="I33" s="103"/>
      <c r="J33" s="104" t="s">
        <v>450</v>
      </c>
      <c r="K33" s="155">
        <v>1</v>
      </c>
      <c r="L33" s="103">
        <f t="shared" ref="L33" si="23">+SUM(S33,W33,AA33,AE33,AI33,AM33,AQ33,AU33,AY33,BC33,BG33,BK33)</f>
        <v>3</v>
      </c>
      <c r="M33" s="151" t="s">
        <v>509</v>
      </c>
      <c r="N33" s="105">
        <v>44652</v>
      </c>
      <c r="O33" s="105">
        <v>44895</v>
      </c>
      <c r="P33" s="103">
        <f t="shared" ref="P33" si="24">+SUM(T33,X33,AB33,AF33,AJ33,AN33,AR33,AV33,AZ33,BD33,BH33,BL33)</f>
        <v>0</v>
      </c>
      <c r="Q33" s="106">
        <f t="shared" si="19"/>
        <v>0</v>
      </c>
      <c r="R33" s="103">
        <f t="shared" ref="R33" si="25">P33*K33</f>
        <v>0</v>
      </c>
      <c r="S33" s="151"/>
      <c r="T33" s="151"/>
      <c r="U33" s="151"/>
      <c r="V33" s="58"/>
      <c r="W33" s="151"/>
      <c r="X33" s="151"/>
      <c r="Y33" s="151"/>
      <c r="Z33" s="58"/>
      <c r="AA33" s="151"/>
      <c r="AB33" s="151"/>
      <c r="AC33" s="151"/>
      <c r="AD33" s="58"/>
      <c r="AE33" s="151">
        <v>1</v>
      </c>
      <c r="AF33" s="151"/>
      <c r="AG33" s="151"/>
      <c r="AH33" s="58"/>
      <c r="AI33" s="151"/>
      <c r="AJ33" s="151"/>
      <c r="AK33" s="151"/>
      <c r="AL33" s="58"/>
      <c r="AM33" s="151"/>
      <c r="AN33" s="151"/>
      <c r="AO33" s="151"/>
      <c r="AP33" s="58"/>
      <c r="AQ33" s="151">
        <v>1</v>
      </c>
      <c r="AR33" s="151"/>
      <c r="AS33" s="151"/>
      <c r="AT33" s="58"/>
      <c r="AU33" s="151"/>
      <c r="AV33" s="151"/>
      <c r="AW33" s="151"/>
      <c r="AX33" s="58"/>
      <c r="AY33" s="151"/>
      <c r="AZ33" s="151"/>
      <c r="BA33" s="151"/>
      <c r="BB33" s="58"/>
      <c r="BC33" s="151">
        <v>1</v>
      </c>
      <c r="BD33" s="151"/>
      <c r="BE33" s="151"/>
      <c r="BF33" s="58"/>
      <c r="BG33" s="151"/>
      <c r="BH33" s="151"/>
      <c r="BI33" s="151"/>
      <c r="BJ33" s="58"/>
      <c r="BK33" s="151"/>
      <c r="BL33" s="151"/>
      <c r="BM33" s="151"/>
      <c r="BN33" s="261"/>
      <c r="BO33" s="12"/>
      <c r="BP33" s="5"/>
      <c r="BQ33" s="5"/>
    </row>
    <row r="34" spans="1:69" s="30" customFormat="1" ht="66" customHeight="1" x14ac:dyDescent="0.25">
      <c r="A34" s="31"/>
      <c r="B34" s="91"/>
      <c r="C34" s="286"/>
      <c r="D34" s="156"/>
      <c r="E34" s="156"/>
      <c r="F34" s="138" t="s">
        <v>532</v>
      </c>
      <c r="G34" s="138" t="s">
        <v>533</v>
      </c>
      <c r="H34" s="103" t="s">
        <v>557</v>
      </c>
      <c r="I34" s="103"/>
      <c r="J34" s="104" t="s">
        <v>450</v>
      </c>
      <c r="K34" s="155">
        <v>1</v>
      </c>
      <c r="L34" s="103">
        <f t="shared" ref="L34" si="26">+SUM(S34,W34,AA34,AE34,AI34,AM34,AQ34,AU34,AY34,BC34,BG34,BK34)</f>
        <v>2</v>
      </c>
      <c r="M34" s="151" t="s">
        <v>509</v>
      </c>
      <c r="N34" s="105">
        <v>44682</v>
      </c>
      <c r="O34" s="105">
        <v>44865</v>
      </c>
      <c r="P34" s="103">
        <f t="shared" ref="P34" si="27">+SUM(T34,X34,AB34,AF34,AJ34,AN34,AR34,AV34,AZ34,BD34,BH34,BL34)</f>
        <v>0</v>
      </c>
      <c r="Q34" s="106">
        <f t="shared" si="19"/>
        <v>0</v>
      </c>
      <c r="R34" s="103">
        <f t="shared" ref="R34" si="28">P34*K34</f>
        <v>0</v>
      </c>
      <c r="S34" s="151"/>
      <c r="T34" s="151"/>
      <c r="U34" s="151"/>
      <c r="V34" s="58"/>
      <c r="W34" s="151"/>
      <c r="X34" s="151"/>
      <c r="Y34" s="151"/>
      <c r="Z34" s="58"/>
      <c r="AA34" s="151"/>
      <c r="AB34" s="151"/>
      <c r="AC34" s="151"/>
      <c r="AD34" s="58"/>
      <c r="AE34" s="151"/>
      <c r="AF34" s="151"/>
      <c r="AG34" s="151"/>
      <c r="AH34" s="58"/>
      <c r="AI34" s="151">
        <v>1</v>
      </c>
      <c r="AJ34" s="151"/>
      <c r="AK34" s="151"/>
      <c r="AL34" s="58"/>
      <c r="AM34" s="151"/>
      <c r="AN34" s="151"/>
      <c r="AO34" s="151"/>
      <c r="AP34" s="58"/>
      <c r="AQ34" s="151"/>
      <c r="AR34" s="151"/>
      <c r="AS34" s="151"/>
      <c r="AT34" s="58"/>
      <c r="AU34" s="151"/>
      <c r="AV34" s="151"/>
      <c r="AW34" s="151"/>
      <c r="AX34" s="58"/>
      <c r="AY34" s="151"/>
      <c r="AZ34" s="151"/>
      <c r="BA34" s="151"/>
      <c r="BB34" s="58"/>
      <c r="BC34" s="151">
        <v>1</v>
      </c>
      <c r="BD34" s="151"/>
      <c r="BE34" s="151"/>
      <c r="BF34" s="58"/>
      <c r="BG34" s="151"/>
      <c r="BH34" s="151"/>
      <c r="BI34" s="151"/>
      <c r="BJ34" s="58"/>
      <c r="BK34" s="151"/>
      <c r="BL34" s="151"/>
      <c r="BM34" s="151"/>
      <c r="BN34" s="261"/>
      <c r="BO34" s="12"/>
      <c r="BP34" s="5"/>
      <c r="BQ34" s="5"/>
    </row>
    <row r="35" spans="1:69" s="30" customFormat="1" ht="55.5" customHeight="1" x14ac:dyDescent="0.25">
      <c r="A35" s="31"/>
      <c r="B35" s="91"/>
      <c r="C35" s="286"/>
      <c r="D35" s="156"/>
      <c r="E35" s="156"/>
      <c r="F35" s="138" t="s">
        <v>505</v>
      </c>
      <c r="G35" s="138" t="s">
        <v>506</v>
      </c>
      <c r="H35" s="103" t="s">
        <v>558</v>
      </c>
      <c r="I35" s="103"/>
      <c r="J35" s="104" t="s">
        <v>450</v>
      </c>
      <c r="K35" s="155">
        <v>1</v>
      </c>
      <c r="L35" s="103">
        <f t="shared" ref="L35:L40" si="29">+SUM(S35,W35,AA35,AE35,AI35,AM35,AQ35,AU35,AY35,BC35,BG35,BK35)</f>
        <v>10</v>
      </c>
      <c r="M35" s="151" t="s">
        <v>509</v>
      </c>
      <c r="N35" s="105">
        <v>44621</v>
      </c>
      <c r="O35" s="105">
        <v>44926</v>
      </c>
      <c r="P35" s="103">
        <f t="shared" ref="P35:P40" si="30">+SUM(T35,X35,AB35,AF35,AJ35,AN35,AR35,AV35,AZ35,BD35,BH35,BL35)</f>
        <v>0</v>
      </c>
      <c r="Q35" s="106">
        <f t="shared" si="19"/>
        <v>0</v>
      </c>
      <c r="R35" s="103">
        <f t="shared" ref="R35:R40" si="31">P35*K35</f>
        <v>0</v>
      </c>
      <c r="S35" s="151"/>
      <c r="T35" s="151"/>
      <c r="U35" s="151"/>
      <c r="V35" s="58"/>
      <c r="W35" s="151"/>
      <c r="X35" s="151"/>
      <c r="Y35" s="151"/>
      <c r="Z35" s="58"/>
      <c r="AA35" s="151">
        <v>1</v>
      </c>
      <c r="AB35" s="151"/>
      <c r="AC35" s="151"/>
      <c r="AD35" s="58"/>
      <c r="AE35" s="151">
        <v>1</v>
      </c>
      <c r="AF35" s="151"/>
      <c r="AG35" s="151"/>
      <c r="AH35" s="58"/>
      <c r="AI35" s="151">
        <v>1</v>
      </c>
      <c r="AJ35" s="151"/>
      <c r="AK35" s="151"/>
      <c r="AL35" s="58"/>
      <c r="AM35" s="151">
        <v>1</v>
      </c>
      <c r="AN35" s="151"/>
      <c r="AO35" s="151"/>
      <c r="AP35" s="58"/>
      <c r="AQ35" s="151">
        <v>1</v>
      </c>
      <c r="AR35" s="151"/>
      <c r="AS35" s="151"/>
      <c r="AT35" s="58"/>
      <c r="AU35" s="151">
        <v>1</v>
      </c>
      <c r="AV35" s="151"/>
      <c r="AW35" s="151"/>
      <c r="AX35" s="58"/>
      <c r="AY35" s="151">
        <v>1</v>
      </c>
      <c r="AZ35" s="151"/>
      <c r="BA35" s="151"/>
      <c r="BB35" s="58"/>
      <c r="BC35" s="151">
        <v>1</v>
      </c>
      <c r="BD35" s="151"/>
      <c r="BE35" s="151"/>
      <c r="BF35" s="58"/>
      <c r="BG35" s="151">
        <v>1</v>
      </c>
      <c r="BH35" s="151"/>
      <c r="BI35" s="151"/>
      <c r="BJ35" s="58"/>
      <c r="BK35" s="151">
        <v>1</v>
      </c>
      <c r="BL35" s="151"/>
      <c r="BM35" s="151"/>
      <c r="BN35" s="261"/>
      <c r="BO35" s="12"/>
      <c r="BP35" s="5"/>
      <c r="BQ35" s="5"/>
    </row>
    <row r="36" spans="1:69" s="30" customFormat="1" ht="75" customHeight="1" x14ac:dyDescent="0.25">
      <c r="A36" s="31"/>
      <c r="B36" s="91"/>
      <c r="C36" s="286" t="s">
        <v>149</v>
      </c>
      <c r="D36" s="156"/>
      <c r="E36" s="156"/>
      <c r="F36" s="138" t="s">
        <v>583</v>
      </c>
      <c r="G36" s="138" t="s">
        <v>534</v>
      </c>
      <c r="H36" s="103" t="s">
        <v>559</v>
      </c>
      <c r="I36" s="103"/>
      <c r="J36" s="104" t="s">
        <v>450</v>
      </c>
      <c r="K36" s="155"/>
      <c r="L36" s="103">
        <f t="shared" si="29"/>
        <v>1</v>
      </c>
      <c r="M36" s="151" t="s">
        <v>544</v>
      </c>
      <c r="N36" s="136">
        <v>44835</v>
      </c>
      <c r="O36" s="136">
        <v>44865</v>
      </c>
      <c r="P36" s="103">
        <f t="shared" si="30"/>
        <v>0</v>
      </c>
      <c r="Q36" s="106">
        <f t="shared" si="19"/>
        <v>0</v>
      </c>
      <c r="R36" s="103">
        <f t="shared" si="31"/>
        <v>0</v>
      </c>
      <c r="S36" s="151"/>
      <c r="T36" s="151"/>
      <c r="U36" s="151"/>
      <c r="V36" s="58"/>
      <c r="W36" s="151"/>
      <c r="X36" s="151"/>
      <c r="Y36" s="151"/>
      <c r="Z36" s="58"/>
      <c r="AA36" s="151"/>
      <c r="AB36" s="151"/>
      <c r="AC36" s="151"/>
      <c r="AD36" s="58"/>
      <c r="AE36" s="151"/>
      <c r="AF36" s="151"/>
      <c r="AG36" s="151"/>
      <c r="AH36" s="58"/>
      <c r="AI36" s="151"/>
      <c r="AJ36" s="151"/>
      <c r="AK36" s="151"/>
      <c r="AL36" s="58"/>
      <c r="AM36" s="151"/>
      <c r="AN36" s="151"/>
      <c r="AO36" s="151"/>
      <c r="AP36" s="58"/>
      <c r="AQ36" s="151"/>
      <c r="AR36" s="151"/>
      <c r="AS36" s="151"/>
      <c r="AT36" s="58"/>
      <c r="AU36" s="151"/>
      <c r="AV36" s="151"/>
      <c r="AW36" s="151"/>
      <c r="AX36" s="58"/>
      <c r="AY36" s="151"/>
      <c r="AZ36" s="151"/>
      <c r="BA36" s="151"/>
      <c r="BB36" s="58"/>
      <c r="BC36" s="151">
        <v>1</v>
      </c>
      <c r="BD36" s="151"/>
      <c r="BE36" s="151"/>
      <c r="BF36" s="58"/>
      <c r="BG36" s="151"/>
      <c r="BH36" s="151"/>
      <c r="BI36" s="151"/>
      <c r="BJ36" s="58"/>
      <c r="BK36" s="151"/>
      <c r="BL36" s="151"/>
      <c r="BM36" s="151"/>
      <c r="BN36" s="261"/>
      <c r="BO36" s="32"/>
    </row>
    <row r="37" spans="1:69" s="30" customFormat="1" ht="45" customHeight="1" x14ac:dyDescent="0.25">
      <c r="A37" s="31"/>
      <c r="B37" s="91"/>
      <c r="C37" s="286"/>
      <c r="D37" s="156"/>
      <c r="E37" s="156"/>
      <c r="F37" s="138" t="s">
        <v>535</v>
      </c>
      <c r="G37" s="138" t="s">
        <v>577</v>
      </c>
      <c r="H37" s="103" t="s">
        <v>560</v>
      </c>
      <c r="I37" s="103"/>
      <c r="J37" s="104" t="s">
        <v>450</v>
      </c>
      <c r="K37" s="155">
        <v>1</v>
      </c>
      <c r="L37" s="103">
        <f t="shared" ref="L37" si="32">+SUM(S37,W37,AA37,AE37,AI37,AM37,AQ37,AU37,AY37,BC37,BG37,BK37)</f>
        <v>16</v>
      </c>
      <c r="M37" s="151" t="s">
        <v>544</v>
      </c>
      <c r="N37" s="105">
        <v>44562</v>
      </c>
      <c r="O37" s="105">
        <v>44926</v>
      </c>
      <c r="P37" s="103">
        <f t="shared" ref="P37" si="33">+SUM(T37,X37,AB37,AF37,AJ37,AN37,AR37,AV37,AZ37,BD37,BH37,BL37)</f>
        <v>0</v>
      </c>
      <c r="Q37" s="106">
        <f t="shared" si="19"/>
        <v>0</v>
      </c>
      <c r="R37" s="103">
        <f t="shared" ref="R37" si="34">P37*K37</f>
        <v>0</v>
      </c>
      <c r="S37" s="151">
        <v>2</v>
      </c>
      <c r="T37" s="151"/>
      <c r="U37" s="151"/>
      <c r="V37" s="58"/>
      <c r="W37" s="151">
        <v>1</v>
      </c>
      <c r="X37" s="151"/>
      <c r="Y37" s="151"/>
      <c r="Z37" s="58"/>
      <c r="AA37" s="151">
        <v>1</v>
      </c>
      <c r="AB37" s="151"/>
      <c r="AC37" s="151"/>
      <c r="AD37" s="58"/>
      <c r="AE37" s="151">
        <v>2</v>
      </c>
      <c r="AF37" s="151"/>
      <c r="AG37" s="151"/>
      <c r="AH37" s="58"/>
      <c r="AI37" s="151">
        <v>1</v>
      </c>
      <c r="AJ37" s="151"/>
      <c r="AK37" s="151"/>
      <c r="AL37" s="58"/>
      <c r="AM37" s="151">
        <v>1</v>
      </c>
      <c r="AN37" s="151"/>
      <c r="AO37" s="151"/>
      <c r="AP37" s="58"/>
      <c r="AQ37" s="151">
        <v>2</v>
      </c>
      <c r="AR37" s="151"/>
      <c r="AS37" s="151"/>
      <c r="AT37" s="58"/>
      <c r="AU37" s="151">
        <v>1</v>
      </c>
      <c r="AV37" s="151"/>
      <c r="AW37" s="151"/>
      <c r="AX37" s="58"/>
      <c r="AY37" s="151">
        <v>1</v>
      </c>
      <c r="AZ37" s="151"/>
      <c r="BA37" s="151"/>
      <c r="BB37" s="58"/>
      <c r="BC37" s="151">
        <v>2</v>
      </c>
      <c r="BD37" s="151"/>
      <c r="BE37" s="151"/>
      <c r="BF37" s="58"/>
      <c r="BG37" s="151">
        <v>1</v>
      </c>
      <c r="BH37" s="151"/>
      <c r="BI37" s="151"/>
      <c r="BJ37" s="58"/>
      <c r="BK37" s="151">
        <v>1</v>
      </c>
      <c r="BL37" s="151"/>
      <c r="BM37" s="151"/>
      <c r="BN37" s="261"/>
      <c r="BO37" s="32"/>
    </row>
    <row r="38" spans="1:69" s="30" customFormat="1" ht="38.25" x14ac:dyDescent="0.25">
      <c r="A38" s="31"/>
      <c r="B38" s="91"/>
      <c r="C38" s="286"/>
      <c r="D38" s="156"/>
      <c r="E38" s="156"/>
      <c r="F38" s="138" t="s">
        <v>537</v>
      </c>
      <c r="G38" s="138" t="s">
        <v>536</v>
      </c>
      <c r="H38" s="103" t="s">
        <v>561</v>
      </c>
      <c r="I38" s="103"/>
      <c r="J38" s="104" t="s">
        <v>450</v>
      </c>
      <c r="K38" s="155">
        <v>1</v>
      </c>
      <c r="L38" s="103">
        <f t="shared" si="29"/>
        <v>16</v>
      </c>
      <c r="M38" s="151" t="s">
        <v>517</v>
      </c>
      <c r="N38" s="105">
        <v>44562</v>
      </c>
      <c r="O38" s="105">
        <v>44926</v>
      </c>
      <c r="P38" s="103">
        <f t="shared" si="30"/>
        <v>0</v>
      </c>
      <c r="Q38" s="106">
        <f t="shared" si="19"/>
        <v>0</v>
      </c>
      <c r="R38" s="103">
        <f t="shared" si="31"/>
        <v>0</v>
      </c>
      <c r="S38" s="151">
        <v>2</v>
      </c>
      <c r="T38" s="151"/>
      <c r="U38" s="151"/>
      <c r="V38" s="58"/>
      <c r="W38" s="151">
        <v>1</v>
      </c>
      <c r="X38" s="151"/>
      <c r="Y38" s="151"/>
      <c r="Z38" s="58"/>
      <c r="AA38" s="151">
        <v>1</v>
      </c>
      <c r="AB38" s="151"/>
      <c r="AC38" s="151"/>
      <c r="AD38" s="58"/>
      <c r="AE38" s="151">
        <v>2</v>
      </c>
      <c r="AF38" s="151"/>
      <c r="AG38" s="151"/>
      <c r="AH38" s="58"/>
      <c r="AI38" s="151">
        <v>1</v>
      </c>
      <c r="AJ38" s="151"/>
      <c r="AK38" s="151"/>
      <c r="AL38" s="58"/>
      <c r="AM38" s="151">
        <v>1</v>
      </c>
      <c r="AN38" s="151"/>
      <c r="AO38" s="151"/>
      <c r="AP38" s="58"/>
      <c r="AQ38" s="151">
        <v>2</v>
      </c>
      <c r="AR38" s="151"/>
      <c r="AS38" s="151"/>
      <c r="AT38" s="58"/>
      <c r="AU38" s="151">
        <v>1</v>
      </c>
      <c r="AV38" s="151"/>
      <c r="AW38" s="151"/>
      <c r="AX38" s="58"/>
      <c r="AY38" s="151">
        <v>1</v>
      </c>
      <c r="AZ38" s="151"/>
      <c r="BA38" s="151"/>
      <c r="BB38" s="58"/>
      <c r="BC38" s="151">
        <v>2</v>
      </c>
      <c r="BD38" s="151"/>
      <c r="BE38" s="151"/>
      <c r="BF38" s="58"/>
      <c r="BG38" s="151">
        <v>1</v>
      </c>
      <c r="BH38" s="151"/>
      <c r="BI38" s="151"/>
      <c r="BJ38" s="58"/>
      <c r="BK38" s="151">
        <v>1</v>
      </c>
      <c r="BL38" s="151"/>
      <c r="BM38" s="151"/>
      <c r="BN38" s="261"/>
      <c r="BO38" s="32"/>
    </row>
    <row r="39" spans="1:69" s="30" customFormat="1" ht="38.25" x14ac:dyDescent="0.25">
      <c r="A39" s="31"/>
      <c r="B39" s="91"/>
      <c r="C39" s="286"/>
      <c r="D39" s="156"/>
      <c r="E39" s="156"/>
      <c r="F39" s="138" t="s">
        <v>538</v>
      </c>
      <c r="G39" s="138" t="s">
        <v>539</v>
      </c>
      <c r="H39" s="103" t="s">
        <v>562</v>
      </c>
      <c r="I39" s="103"/>
      <c r="J39" s="104" t="s">
        <v>450</v>
      </c>
      <c r="K39" s="155">
        <v>1</v>
      </c>
      <c r="L39" s="103">
        <f t="shared" si="29"/>
        <v>2</v>
      </c>
      <c r="M39" s="151" t="s">
        <v>517</v>
      </c>
      <c r="N39" s="105">
        <v>44713</v>
      </c>
      <c r="O39" s="105">
        <v>44926</v>
      </c>
      <c r="P39" s="103">
        <f t="shared" si="30"/>
        <v>0</v>
      </c>
      <c r="Q39" s="106">
        <f t="shared" si="19"/>
        <v>0</v>
      </c>
      <c r="R39" s="103">
        <f t="shared" si="31"/>
        <v>0</v>
      </c>
      <c r="S39" s="151"/>
      <c r="T39" s="151"/>
      <c r="U39" s="151"/>
      <c r="V39" s="58"/>
      <c r="W39" s="151"/>
      <c r="X39" s="151"/>
      <c r="Y39" s="151"/>
      <c r="Z39" s="58"/>
      <c r="AA39" s="151"/>
      <c r="AB39" s="151"/>
      <c r="AC39" s="151"/>
      <c r="AD39" s="58"/>
      <c r="AE39" s="151"/>
      <c r="AF39" s="151"/>
      <c r="AG39" s="151"/>
      <c r="AH39" s="58"/>
      <c r="AI39" s="151"/>
      <c r="AJ39" s="151"/>
      <c r="AK39" s="151"/>
      <c r="AL39" s="58"/>
      <c r="AM39" s="151"/>
      <c r="AN39" s="151"/>
      <c r="AO39" s="151"/>
      <c r="AP39" s="58"/>
      <c r="AQ39" s="151">
        <v>1</v>
      </c>
      <c r="AR39" s="151"/>
      <c r="AS39" s="151"/>
      <c r="AT39" s="58"/>
      <c r="AU39" s="151"/>
      <c r="AV39" s="151"/>
      <c r="AW39" s="151"/>
      <c r="AX39" s="58"/>
      <c r="AY39" s="151"/>
      <c r="AZ39" s="151"/>
      <c r="BA39" s="151"/>
      <c r="BB39" s="58"/>
      <c r="BC39" s="151"/>
      <c r="BD39" s="151"/>
      <c r="BE39" s="151"/>
      <c r="BF39" s="58"/>
      <c r="BG39" s="151"/>
      <c r="BH39" s="151"/>
      <c r="BI39" s="151"/>
      <c r="BJ39" s="58"/>
      <c r="BK39" s="151">
        <v>1</v>
      </c>
      <c r="BL39" s="151"/>
      <c r="BM39" s="151"/>
      <c r="BN39" s="261"/>
      <c r="BO39" s="32"/>
    </row>
    <row r="40" spans="1:69" s="30" customFormat="1" ht="38.25" x14ac:dyDescent="0.25">
      <c r="A40" s="31"/>
      <c r="B40" s="91"/>
      <c r="C40" s="286"/>
      <c r="D40" s="156"/>
      <c r="E40" s="156"/>
      <c r="F40" s="138" t="s">
        <v>540</v>
      </c>
      <c r="G40" s="138" t="s">
        <v>541</v>
      </c>
      <c r="H40" s="103" t="s">
        <v>563</v>
      </c>
      <c r="I40" s="103"/>
      <c r="J40" s="104" t="s">
        <v>450</v>
      </c>
      <c r="K40" s="155">
        <v>1</v>
      </c>
      <c r="L40" s="103">
        <f t="shared" si="29"/>
        <v>4</v>
      </c>
      <c r="M40" s="151" t="s">
        <v>509</v>
      </c>
      <c r="N40" s="105">
        <v>44682</v>
      </c>
      <c r="O40" s="105">
        <v>44742</v>
      </c>
      <c r="P40" s="103">
        <f t="shared" si="30"/>
        <v>0</v>
      </c>
      <c r="Q40" s="106">
        <f t="shared" si="19"/>
        <v>0</v>
      </c>
      <c r="R40" s="103">
        <f t="shared" si="31"/>
        <v>0</v>
      </c>
      <c r="S40" s="151"/>
      <c r="T40" s="151"/>
      <c r="U40" s="151"/>
      <c r="V40" s="58"/>
      <c r="W40" s="151"/>
      <c r="X40" s="151"/>
      <c r="Y40" s="151"/>
      <c r="Z40" s="58"/>
      <c r="AA40" s="151"/>
      <c r="AB40" s="151"/>
      <c r="AC40" s="151"/>
      <c r="AD40" s="58"/>
      <c r="AE40" s="151"/>
      <c r="AF40" s="151"/>
      <c r="AG40" s="151"/>
      <c r="AH40" s="58"/>
      <c r="AI40" s="151">
        <v>2</v>
      </c>
      <c r="AJ40" s="151"/>
      <c r="AK40" s="151"/>
      <c r="AL40" s="58"/>
      <c r="AM40" s="151">
        <v>2</v>
      </c>
      <c r="AN40" s="151"/>
      <c r="AO40" s="151"/>
      <c r="AP40" s="58"/>
      <c r="AQ40" s="151"/>
      <c r="AR40" s="151"/>
      <c r="AS40" s="151"/>
      <c r="AT40" s="58"/>
      <c r="AU40" s="151"/>
      <c r="AV40" s="151"/>
      <c r="AW40" s="151"/>
      <c r="AX40" s="58"/>
      <c r="AY40" s="151"/>
      <c r="AZ40" s="151"/>
      <c r="BA40" s="151"/>
      <c r="BB40" s="58"/>
      <c r="BC40" s="151"/>
      <c r="BD40" s="151"/>
      <c r="BE40" s="151"/>
      <c r="BF40" s="58"/>
      <c r="BG40" s="151"/>
      <c r="BH40" s="151"/>
      <c r="BI40" s="151"/>
      <c r="BJ40" s="58"/>
      <c r="BK40" s="151"/>
      <c r="BL40" s="151"/>
      <c r="BM40" s="151"/>
      <c r="BN40" s="261"/>
      <c r="BO40" s="32"/>
    </row>
    <row r="41" spans="1:69" s="30" customFormat="1" ht="63.75" customHeight="1" x14ac:dyDescent="0.25">
      <c r="A41" s="31"/>
      <c r="B41" s="91"/>
      <c r="C41" s="286"/>
      <c r="D41" s="156"/>
      <c r="E41" s="156"/>
      <c r="F41" s="138" t="s">
        <v>542</v>
      </c>
      <c r="G41" s="138" t="s">
        <v>543</v>
      </c>
      <c r="H41" s="103" t="s">
        <v>564</v>
      </c>
      <c r="I41" s="103"/>
      <c r="J41" s="104" t="s">
        <v>450</v>
      </c>
      <c r="K41" s="155">
        <v>1</v>
      </c>
      <c r="L41" s="103">
        <f t="shared" ref="L41:L45" si="35">+SUM(S41,W41,AA41,AE41,AI41,AM41,AQ41,AU41,AY41,BC41,BG41,BK41)</f>
        <v>1</v>
      </c>
      <c r="M41" s="151" t="s">
        <v>517</v>
      </c>
      <c r="N41" s="105">
        <v>44805</v>
      </c>
      <c r="O41" s="105">
        <v>44834</v>
      </c>
      <c r="P41" s="103">
        <f t="shared" ref="P41:P45" si="36">+SUM(T41,X41,AB41,AF41,AJ41,AN41,AR41,AV41,AZ41,BD41,BH41,BL41)</f>
        <v>0</v>
      </c>
      <c r="Q41" s="106">
        <f t="shared" si="19"/>
        <v>0</v>
      </c>
      <c r="R41" s="103">
        <f t="shared" ref="R41:R45" si="37">P41*K41</f>
        <v>0</v>
      </c>
      <c r="S41" s="151"/>
      <c r="T41" s="151"/>
      <c r="U41" s="151"/>
      <c r="V41" s="58"/>
      <c r="W41" s="151"/>
      <c r="X41" s="151"/>
      <c r="Y41" s="151"/>
      <c r="Z41" s="58"/>
      <c r="AA41" s="151"/>
      <c r="AB41" s="151"/>
      <c r="AC41" s="151"/>
      <c r="AD41" s="58"/>
      <c r="AE41" s="151"/>
      <c r="AF41" s="151"/>
      <c r="AG41" s="151"/>
      <c r="AH41" s="58"/>
      <c r="AI41" s="151"/>
      <c r="AJ41" s="151"/>
      <c r="AK41" s="151"/>
      <c r="AL41" s="58"/>
      <c r="AM41" s="151"/>
      <c r="AN41" s="151"/>
      <c r="AO41" s="151"/>
      <c r="AP41" s="58"/>
      <c r="AQ41" s="151"/>
      <c r="AR41" s="151"/>
      <c r="AS41" s="151"/>
      <c r="AT41" s="58"/>
      <c r="AU41" s="151">
        <v>1</v>
      </c>
      <c r="AV41" s="151"/>
      <c r="AW41" s="151"/>
      <c r="AX41" s="58"/>
      <c r="AY41" s="151"/>
      <c r="AZ41" s="151"/>
      <c r="BA41" s="151"/>
      <c r="BB41" s="58"/>
      <c r="BC41" s="151"/>
      <c r="BD41" s="151"/>
      <c r="BE41" s="151"/>
      <c r="BF41" s="58"/>
      <c r="BG41" s="151"/>
      <c r="BH41" s="151"/>
      <c r="BI41" s="151"/>
      <c r="BJ41" s="58"/>
      <c r="BK41" s="151"/>
      <c r="BL41" s="151"/>
      <c r="BM41" s="151"/>
      <c r="BN41" s="261"/>
      <c r="BO41" s="32"/>
    </row>
    <row r="42" spans="1:69" s="30" customFormat="1" ht="76.5" customHeight="1" x14ac:dyDescent="0.25">
      <c r="A42" s="31"/>
      <c r="B42" s="91"/>
      <c r="C42" s="286"/>
      <c r="D42" s="156"/>
      <c r="E42" s="156"/>
      <c r="F42" s="138" t="s">
        <v>566</v>
      </c>
      <c r="G42" s="138" t="s">
        <v>567</v>
      </c>
      <c r="H42" s="103" t="s">
        <v>422</v>
      </c>
      <c r="I42" s="103"/>
      <c r="J42" s="104" t="s">
        <v>450</v>
      </c>
      <c r="K42" s="155">
        <v>1</v>
      </c>
      <c r="L42" s="103">
        <f t="shared" si="35"/>
        <v>1</v>
      </c>
      <c r="M42" s="151" t="s">
        <v>509</v>
      </c>
      <c r="N42" s="105">
        <v>44743</v>
      </c>
      <c r="O42" s="105">
        <v>44773</v>
      </c>
      <c r="P42" s="103">
        <f t="shared" si="36"/>
        <v>0</v>
      </c>
      <c r="Q42" s="106">
        <f t="shared" ref="Q42:Q44" si="38">IFERROR(P42/L42,0)</f>
        <v>0</v>
      </c>
      <c r="R42" s="103">
        <f t="shared" ref="R42:R44" si="39">P42*K42</f>
        <v>0</v>
      </c>
      <c r="S42" s="151"/>
      <c r="T42" s="151"/>
      <c r="U42" s="151"/>
      <c r="V42" s="58"/>
      <c r="W42" s="151"/>
      <c r="X42" s="151"/>
      <c r="Y42" s="151"/>
      <c r="Z42" s="58"/>
      <c r="AA42" s="151"/>
      <c r="AB42" s="151"/>
      <c r="AC42" s="151"/>
      <c r="AD42" s="58"/>
      <c r="AE42" s="151"/>
      <c r="AF42" s="151"/>
      <c r="AG42" s="151"/>
      <c r="AH42" s="58"/>
      <c r="AI42" s="151"/>
      <c r="AJ42" s="151"/>
      <c r="AK42" s="151"/>
      <c r="AL42" s="58"/>
      <c r="AM42" s="151"/>
      <c r="AN42" s="151"/>
      <c r="AO42" s="151"/>
      <c r="AP42" s="58"/>
      <c r="AQ42" s="151"/>
      <c r="AR42" s="151"/>
      <c r="AS42" s="151"/>
      <c r="AT42" s="58"/>
      <c r="AU42" s="151">
        <v>1</v>
      </c>
      <c r="AV42" s="151"/>
      <c r="AW42" s="151"/>
      <c r="AX42" s="58"/>
      <c r="AY42" s="151"/>
      <c r="AZ42" s="151"/>
      <c r="BA42" s="151"/>
      <c r="BB42" s="58"/>
      <c r="BC42" s="151"/>
      <c r="BD42" s="151"/>
      <c r="BE42" s="151"/>
      <c r="BF42" s="58"/>
      <c r="BG42" s="151"/>
      <c r="BH42" s="151"/>
      <c r="BI42" s="151"/>
      <c r="BJ42" s="58"/>
      <c r="BK42" s="151"/>
      <c r="BL42" s="151"/>
      <c r="BM42" s="151"/>
      <c r="BN42" s="261"/>
      <c r="BO42" s="32"/>
    </row>
    <row r="43" spans="1:69" s="146" customFormat="1" ht="76.5" customHeight="1" x14ac:dyDescent="0.25">
      <c r="A43" s="141"/>
      <c r="B43" s="142"/>
      <c r="C43" s="286"/>
      <c r="D43" s="156"/>
      <c r="E43" s="156"/>
      <c r="F43" s="138" t="s">
        <v>584</v>
      </c>
      <c r="G43" s="138" t="s">
        <v>573</v>
      </c>
      <c r="H43" s="103" t="s">
        <v>507</v>
      </c>
      <c r="I43" s="103"/>
      <c r="J43" s="232" t="s">
        <v>450</v>
      </c>
      <c r="K43" s="138">
        <v>1</v>
      </c>
      <c r="L43" s="103">
        <f t="shared" si="35"/>
        <v>1</v>
      </c>
      <c r="M43" s="147" t="s">
        <v>517</v>
      </c>
      <c r="N43" s="143">
        <v>44805</v>
      </c>
      <c r="O43" s="143">
        <v>44834</v>
      </c>
      <c r="P43" s="103">
        <f t="shared" si="36"/>
        <v>0</v>
      </c>
      <c r="Q43" s="106">
        <f t="shared" si="38"/>
        <v>0</v>
      </c>
      <c r="R43" s="103">
        <f t="shared" si="39"/>
        <v>0</v>
      </c>
      <c r="S43" s="147"/>
      <c r="T43" s="147"/>
      <c r="U43" s="147"/>
      <c r="V43" s="58"/>
      <c r="W43" s="147"/>
      <c r="X43" s="147"/>
      <c r="Y43" s="147"/>
      <c r="Z43" s="58"/>
      <c r="AA43" s="147"/>
      <c r="AB43" s="147"/>
      <c r="AC43" s="147"/>
      <c r="AD43" s="58"/>
      <c r="AE43" s="147"/>
      <c r="AF43" s="147"/>
      <c r="AG43" s="147"/>
      <c r="AH43" s="58"/>
      <c r="AI43" s="147"/>
      <c r="AJ43" s="147"/>
      <c r="AK43" s="147"/>
      <c r="AL43" s="58"/>
      <c r="AM43" s="147"/>
      <c r="AN43" s="147"/>
      <c r="AO43" s="147"/>
      <c r="AP43" s="58"/>
      <c r="AQ43" s="147"/>
      <c r="AR43" s="147"/>
      <c r="AS43" s="147"/>
      <c r="AT43" s="58"/>
      <c r="AU43" s="147"/>
      <c r="AV43" s="147"/>
      <c r="AW43" s="147"/>
      <c r="AX43" s="58"/>
      <c r="AY43" s="147">
        <v>1</v>
      </c>
      <c r="AZ43" s="147"/>
      <c r="BA43" s="147"/>
      <c r="BB43" s="58"/>
      <c r="BC43" s="147"/>
      <c r="BD43" s="147"/>
      <c r="BE43" s="147"/>
      <c r="BF43" s="58"/>
      <c r="BG43" s="147"/>
      <c r="BH43" s="147"/>
      <c r="BI43" s="147"/>
      <c r="BJ43" s="58"/>
      <c r="BK43" s="147"/>
      <c r="BL43" s="147"/>
      <c r="BM43" s="147"/>
      <c r="BN43" s="261"/>
      <c r="BO43" s="148"/>
    </row>
    <row r="44" spans="1:69" s="146" customFormat="1" ht="76.5" customHeight="1" x14ac:dyDescent="0.25">
      <c r="A44" s="141"/>
      <c r="B44" s="142"/>
      <c r="C44" s="286"/>
      <c r="D44" s="156"/>
      <c r="E44" s="156"/>
      <c r="F44" s="138" t="s">
        <v>572</v>
      </c>
      <c r="G44" s="138" t="s">
        <v>574</v>
      </c>
      <c r="H44" s="103" t="s">
        <v>508</v>
      </c>
      <c r="I44" s="103"/>
      <c r="J44" s="232" t="s">
        <v>450</v>
      </c>
      <c r="K44" s="138">
        <v>1</v>
      </c>
      <c r="L44" s="103">
        <f t="shared" si="35"/>
        <v>1</v>
      </c>
      <c r="M44" s="147" t="s">
        <v>509</v>
      </c>
      <c r="N44" s="143">
        <v>44774</v>
      </c>
      <c r="O44" s="143">
        <v>44804</v>
      </c>
      <c r="P44" s="103">
        <f t="shared" si="36"/>
        <v>0</v>
      </c>
      <c r="Q44" s="106">
        <f t="shared" si="38"/>
        <v>0</v>
      </c>
      <c r="R44" s="103">
        <f t="shared" si="39"/>
        <v>0</v>
      </c>
      <c r="S44" s="147"/>
      <c r="T44" s="147"/>
      <c r="U44" s="147"/>
      <c r="V44" s="58"/>
      <c r="W44" s="147"/>
      <c r="X44" s="147"/>
      <c r="Y44" s="147"/>
      <c r="Z44" s="58"/>
      <c r="AA44" s="147"/>
      <c r="AB44" s="147"/>
      <c r="AC44" s="147"/>
      <c r="AD44" s="58"/>
      <c r="AE44" s="147"/>
      <c r="AF44" s="147"/>
      <c r="AG44" s="147"/>
      <c r="AH44" s="58"/>
      <c r="AI44" s="147"/>
      <c r="AJ44" s="147"/>
      <c r="AK44" s="147"/>
      <c r="AL44" s="58"/>
      <c r="AM44" s="147"/>
      <c r="AN44" s="147"/>
      <c r="AO44" s="147"/>
      <c r="AP44" s="58"/>
      <c r="AQ44" s="147"/>
      <c r="AR44" s="147"/>
      <c r="AS44" s="147"/>
      <c r="AT44" s="58"/>
      <c r="AU44" s="147">
        <v>1</v>
      </c>
      <c r="AV44" s="147"/>
      <c r="AW44" s="147"/>
      <c r="AX44" s="58"/>
      <c r="AY44" s="147"/>
      <c r="AZ44" s="147"/>
      <c r="BA44" s="147"/>
      <c r="BB44" s="58"/>
      <c r="BC44" s="147"/>
      <c r="BD44" s="147"/>
      <c r="BE44" s="147"/>
      <c r="BF44" s="58"/>
      <c r="BG44" s="147"/>
      <c r="BH44" s="147"/>
      <c r="BI44" s="147"/>
      <c r="BJ44" s="58"/>
      <c r="BK44" s="147"/>
      <c r="BL44" s="147"/>
      <c r="BM44" s="147"/>
      <c r="BN44" s="261"/>
      <c r="BO44" s="148"/>
    </row>
    <row r="45" spans="1:69" s="30" customFormat="1" ht="53.25" customHeight="1" thickBot="1" x14ac:dyDescent="0.3">
      <c r="A45" s="31"/>
      <c r="B45" s="91"/>
      <c r="C45" s="287"/>
      <c r="D45" s="264"/>
      <c r="E45" s="264"/>
      <c r="F45" s="139" t="s">
        <v>549</v>
      </c>
      <c r="G45" s="139" t="s">
        <v>550</v>
      </c>
      <c r="H45" s="265" t="s">
        <v>565</v>
      </c>
      <c r="I45" s="265"/>
      <c r="J45" s="266" t="s">
        <v>450</v>
      </c>
      <c r="K45" s="139">
        <v>1</v>
      </c>
      <c r="L45" s="265">
        <f t="shared" si="35"/>
        <v>3</v>
      </c>
      <c r="M45" s="61" t="s">
        <v>509</v>
      </c>
      <c r="N45" s="288">
        <v>44621</v>
      </c>
      <c r="O45" s="288">
        <v>44742</v>
      </c>
      <c r="P45" s="265">
        <f t="shared" si="36"/>
        <v>0</v>
      </c>
      <c r="Q45" s="268">
        <f t="shared" si="19"/>
        <v>0</v>
      </c>
      <c r="R45" s="265">
        <f t="shared" si="37"/>
        <v>0</v>
      </c>
      <c r="S45" s="61"/>
      <c r="T45" s="61"/>
      <c r="U45" s="61"/>
      <c r="V45" s="62"/>
      <c r="W45" s="61"/>
      <c r="X45" s="61"/>
      <c r="Y45" s="61"/>
      <c r="Z45" s="62"/>
      <c r="AA45" s="61"/>
      <c r="AB45" s="61"/>
      <c r="AC45" s="61"/>
      <c r="AD45" s="62"/>
      <c r="AE45" s="61">
        <v>1</v>
      </c>
      <c r="AF45" s="61"/>
      <c r="AG45" s="61"/>
      <c r="AH45" s="62"/>
      <c r="AI45" s="61">
        <v>1</v>
      </c>
      <c r="AJ45" s="61"/>
      <c r="AK45" s="61"/>
      <c r="AL45" s="62"/>
      <c r="AM45" s="61">
        <v>1</v>
      </c>
      <c r="AN45" s="61"/>
      <c r="AO45" s="61"/>
      <c r="AP45" s="62"/>
      <c r="AQ45" s="61"/>
      <c r="AR45" s="61"/>
      <c r="AS45" s="61"/>
      <c r="AT45" s="62"/>
      <c r="AU45" s="61"/>
      <c r="AV45" s="61"/>
      <c r="AW45" s="61"/>
      <c r="AX45" s="62"/>
      <c r="AY45" s="61"/>
      <c r="AZ45" s="61"/>
      <c r="BA45" s="61"/>
      <c r="BB45" s="62"/>
      <c r="BC45" s="61"/>
      <c r="BD45" s="61"/>
      <c r="BE45" s="61"/>
      <c r="BF45" s="62"/>
      <c r="BG45" s="61"/>
      <c r="BH45" s="61"/>
      <c r="BI45" s="61"/>
      <c r="BJ45" s="62"/>
      <c r="BK45" s="61"/>
      <c r="BL45" s="61"/>
      <c r="BM45" s="61"/>
      <c r="BN45" s="269"/>
      <c r="BO45" s="32"/>
    </row>
    <row r="46" spans="1:69" s="30" customFormat="1" ht="24.95" customHeight="1" thickBot="1" x14ac:dyDescent="0.3">
      <c r="A46" s="31"/>
      <c r="B46" s="91"/>
      <c r="C46" s="270"/>
      <c r="D46" s="270"/>
      <c r="E46" s="270"/>
      <c r="F46" s="270"/>
      <c r="G46" s="270"/>
      <c r="H46" s="270"/>
      <c r="I46" s="271">
        <f>SUM(I27:I45)</f>
        <v>0</v>
      </c>
      <c r="J46" s="272"/>
      <c r="K46" s="271">
        <f>SUM(K27:K45)</f>
        <v>17</v>
      </c>
      <c r="L46" s="271">
        <f>SUM(L27:L45)</f>
        <v>81</v>
      </c>
      <c r="M46" s="273"/>
      <c r="N46" s="274"/>
      <c r="O46" s="274"/>
      <c r="P46" s="275">
        <f>SUM(P27:P45)</f>
        <v>0</v>
      </c>
      <c r="Q46" s="276">
        <f>SUM(Q27:Q45)</f>
        <v>0</v>
      </c>
      <c r="R46" s="275">
        <f>SUM(R27:R45)</f>
        <v>0</v>
      </c>
      <c r="S46" s="97">
        <f>SUM(S27:S45)</f>
        <v>4</v>
      </c>
      <c r="T46" s="97">
        <f>SUM(T27:T45)</f>
        <v>0</v>
      </c>
      <c r="U46" s="277"/>
      <c r="V46" s="98"/>
      <c r="W46" s="97">
        <f>SUM(W27:W45)</f>
        <v>3</v>
      </c>
      <c r="X46" s="97">
        <f>SUM(X27:X45)</f>
        <v>0</v>
      </c>
      <c r="Y46" s="277"/>
      <c r="Z46" s="98"/>
      <c r="AA46" s="97">
        <f>SUM(AA27:AA45)</f>
        <v>4</v>
      </c>
      <c r="AB46" s="97">
        <f>SUM(AB27:AB45)</f>
        <v>0</v>
      </c>
      <c r="AC46" s="277"/>
      <c r="AD46" s="98"/>
      <c r="AE46" s="97">
        <f>SUM(AE27:AE45)</f>
        <v>8</v>
      </c>
      <c r="AF46" s="97">
        <f>SUM(AF27:AF45)</f>
        <v>0</v>
      </c>
      <c r="AG46" s="277"/>
      <c r="AH46" s="98"/>
      <c r="AI46" s="97">
        <f>SUM(AI27:AI45)</f>
        <v>9</v>
      </c>
      <c r="AJ46" s="97">
        <f>SUM(AJ27:AJ45)</f>
        <v>0</v>
      </c>
      <c r="AK46" s="277"/>
      <c r="AL46" s="98"/>
      <c r="AM46" s="97">
        <f>SUM(AM27:AM45)</f>
        <v>10</v>
      </c>
      <c r="AN46" s="97">
        <f>SUM(AN27:AN45)</f>
        <v>0</v>
      </c>
      <c r="AO46" s="277"/>
      <c r="AP46" s="98"/>
      <c r="AQ46" s="97">
        <f>SUM(AQ27:AQ45)</f>
        <v>8</v>
      </c>
      <c r="AR46" s="97">
        <f>SUM(AR27:AR45)</f>
        <v>0</v>
      </c>
      <c r="AS46" s="277"/>
      <c r="AT46" s="98"/>
      <c r="AU46" s="97">
        <f>SUM(AU27:AU45)</f>
        <v>7</v>
      </c>
      <c r="AV46" s="97">
        <f>SUM(AV27:AV45)</f>
        <v>0</v>
      </c>
      <c r="AW46" s="277"/>
      <c r="AX46" s="98"/>
      <c r="AY46" s="97">
        <f>SUM(AY27:AY45)</f>
        <v>6</v>
      </c>
      <c r="AZ46" s="97">
        <f>SUM(AZ27:AZ45)</f>
        <v>0</v>
      </c>
      <c r="BA46" s="277"/>
      <c r="BB46" s="98"/>
      <c r="BC46" s="97">
        <f>SUM(BC27:BC45)</f>
        <v>10</v>
      </c>
      <c r="BD46" s="97">
        <f>SUM(BD27:BD45)</f>
        <v>0</v>
      </c>
      <c r="BE46" s="277"/>
      <c r="BF46" s="98"/>
      <c r="BG46" s="97">
        <f>SUM(BG27:BG45)</f>
        <v>5</v>
      </c>
      <c r="BH46" s="97">
        <f>SUM(BH27:BH45)</f>
        <v>0</v>
      </c>
      <c r="BI46" s="277"/>
      <c r="BJ46" s="98"/>
      <c r="BK46" s="97">
        <f>SUM(BK27:BK45)</f>
        <v>7</v>
      </c>
      <c r="BL46" s="97">
        <f>SUM(BL27:BL45)</f>
        <v>0</v>
      </c>
      <c r="BM46" s="277"/>
      <c r="BN46" s="98"/>
      <c r="BO46" s="32"/>
    </row>
    <row r="47" spans="1:69" s="30" customFormat="1" ht="115.5" customHeight="1" thickBot="1" x14ac:dyDescent="0.3">
      <c r="A47" s="31"/>
      <c r="B47" s="91"/>
      <c r="C47" s="289" t="s">
        <v>135</v>
      </c>
      <c r="D47" s="290">
        <v>3</v>
      </c>
      <c r="E47" s="290" t="s">
        <v>585</v>
      </c>
      <c r="F47" s="291" t="s">
        <v>545</v>
      </c>
      <c r="G47" s="291" t="s">
        <v>546</v>
      </c>
      <c r="H47" s="292" t="s">
        <v>422</v>
      </c>
      <c r="I47" s="292"/>
      <c r="J47" s="293" t="s">
        <v>450</v>
      </c>
      <c r="K47" s="290"/>
      <c r="L47" s="292">
        <f t="shared" si="7"/>
        <v>2</v>
      </c>
      <c r="M47" s="294" t="s">
        <v>509</v>
      </c>
      <c r="N47" s="295">
        <v>44593</v>
      </c>
      <c r="O47" s="295">
        <v>44925</v>
      </c>
      <c r="P47" s="292">
        <f t="shared" si="8"/>
        <v>0</v>
      </c>
      <c r="Q47" s="296">
        <f>IFERROR(P47/L47,0)</f>
        <v>0</v>
      </c>
      <c r="R47" s="292">
        <f t="shared" si="9"/>
        <v>0</v>
      </c>
      <c r="S47" s="294"/>
      <c r="T47" s="294"/>
      <c r="U47" s="294"/>
      <c r="V47" s="297"/>
      <c r="W47" s="294"/>
      <c r="X47" s="294"/>
      <c r="Y47" s="294"/>
      <c r="Z47" s="297"/>
      <c r="AA47" s="294"/>
      <c r="AB47" s="294"/>
      <c r="AC47" s="294"/>
      <c r="AD47" s="297"/>
      <c r="AE47" s="294">
        <v>1</v>
      </c>
      <c r="AF47" s="294"/>
      <c r="AG47" s="294"/>
      <c r="AH47" s="297"/>
      <c r="AI47" s="294"/>
      <c r="AJ47" s="294"/>
      <c r="AK47" s="294"/>
      <c r="AL47" s="297"/>
      <c r="AM47" s="294"/>
      <c r="AN47" s="294"/>
      <c r="AO47" s="294"/>
      <c r="AP47" s="297"/>
      <c r="AQ47" s="294"/>
      <c r="AR47" s="294"/>
      <c r="AS47" s="294"/>
      <c r="AT47" s="297"/>
      <c r="AU47" s="294"/>
      <c r="AV47" s="294"/>
      <c r="AW47" s="294"/>
      <c r="AX47" s="297"/>
      <c r="AY47" s="294"/>
      <c r="AZ47" s="294"/>
      <c r="BA47" s="294"/>
      <c r="BB47" s="297"/>
      <c r="BC47" s="294"/>
      <c r="BD47" s="294"/>
      <c r="BE47" s="294"/>
      <c r="BF47" s="297"/>
      <c r="BG47" s="294">
        <v>1</v>
      </c>
      <c r="BH47" s="294"/>
      <c r="BI47" s="294"/>
      <c r="BJ47" s="297"/>
      <c r="BK47" s="294"/>
      <c r="BL47" s="294"/>
      <c r="BM47" s="294"/>
      <c r="BN47" s="298"/>
      <c r="BO47" s="32"/>
    </row>
    <row r="48" spans="1:69" s="30" customFormat="1" ht="24.95" customHeight="1" x14ac:dyDescent="0.25">
      <c r="A48" s="31"/>
      <c r="B48" s="91"/>
      <c r="C48" s="248"/>
      <c r="D48" s="248"/>
      <c r="E48" s="248"/>
      <c r="F48" s="248"/>
      <c r="G48" s="248"/>
      <c r="H48" s="248"/>
      <c r="I48" s="249">
        <f>SUM(I47:I47)</f>
        <v>0</v>
      </c>
      <c r="J48" s="250"/>
      <c r="K48" s="249">
        <f>SUM(K47:K47)</f>
        <v>0</v>
      </c>
      <c r="L48" s="249">
        <f>SUM(L47:L47)</f>
        <v>2</v>
      </c>
      <c r="M48" s="251"/>
      <c r="N48" s="252"/>
      <c r="O48" s="252"/>
      <c r="P48" s="253">
        <f>SUM(P47:P47)</f>
        <v>0</v>
      </c>
      <c r="Q48" s="254">
        <f>SUM(Q47:Q47)</f>
        <v>0</v>
      </c>
      <c r="R48" s="253">
        <f>SUM(R47:R47)</f>
        <v>0</v>
      </c>
      <c r="S48" s="255">
        <f>SUM(S47:S47)</f>
        <v>0</v>
      </c>
      <c r="T48" s="255">
        <f>SUM(T47:T47)</f>
        <v>0</v>
      </c>
      <c r="U48" s="256"/>
      <c r="V48" s="257"/>
      <c r="W48" s="255">
        <f>SUM(W47:W47)</f>
        <v>0</v>
      </c>
      <c r="X48" s="255">
        <f>SUM(X47:X47)</f>
        <v>0</v>
      </c>
      <c r="Y48" s="256"/>
      <c r="Z48" s="257"/>
      <c r="AA48" s="255">
        <f>SUM(AA47:AA47)</f>
        <v>0</v>
      </c>
      <c r="AB48" s="255">
        <f>SUM(AB47:AB47)</f>
        <v>0</v>
      </c>
      <c r="AC48" s="256"/>
      <c r="AD48" s="257"/>
      <c r="AE48" s="255">
        <f>SUM(AE47:AE47)</f>
        <v>1</v>
      </c>
      <c r="AF48" s="255">
        <f>SUM(AF47:AF47)</f>
        <v>0</v>
      </c>
      <c r="AG48" s="256"/>
      <c r="AH48" s="257"/>
      <c r="AI48" s="255">
        <f>SUM(AI47:AI47)</f>
        <v>0</v>
      </c>
      <c r="AJ48" s="255">
        <f>SUM(AJ47:AJ47)</f>
        <v>0</v>
      </c>
      <c r="AK48" s="256"/>
      <c r="AL48" s="257"/>
      <c r="AM48" s="255">
        <f>SUM(AM47:AM47)</f>
        <v>0</v>
      </c>
      <c r="AN48" s="255">
        <f>SUM(AN47:AN47)</f>
        <v>0</v>
      </c>
      <c r="AO48" s="256"/>
      <c r="AP48" s="257"/>
      <c r="AQ48" s="255">
        <f>SUM(AQ47:AQ47)</f>
        <v>0</v>
      </c>
      <c r="AR48" s="255">
        <f>SUM(AR47:AR47)</f>
        <v>0</v>
      </c>
      <c r="AS48" s="256"/>
      <c r="AT48" s="257"/>
      <c r="AU48" s="255">
        <f>SUM(AU47:AU47)</f>
        <v>0</v>
      </c>
      <c r="AV48" s="255">
        <f>SUM(AV47:AV47)</f>
        <v>0</v>
      </c>
      <c r="AW48" s="256"/>
      <c r="AX48" s="257"/>
      <c r="AY48" s="255">
        <f>SUM(AY47:AY47)</f>
        <v>0</v>
      </c>
      <c r="AZ48" s="255">
        <f>SUM(AZ47:AZ47)</f>
        <v>0</v>
      </c>
      <c r="BA48" s="256"/>
      <c r="BB48" s="257"/>
      <c r="BC48" s="255">
        <f>SUM(BC47:BC47)</f>
        <v>0</v>
      </c>
      <c r="BD48" s="255">
        <f>SUM(BD47:BD47)</f>
        <v>0</v>
      </c>
      <c r="BE48" s="256"/>
      <c r="BF48" s="257"/>
      <c r="BG48" s="255">
        <f>SUM(BG47:BG47)</f>
        <v>1</v>
      </c>
      <c r="BH48" s="255">
        <f>SUM(BH47:BH47)</f>
        <v>0</v>
      </c>
      <c r="BI48" s="256"/>
      <c r="BJ48" s="257"/>
      <c r="BK48" s="255">
        <f>SUM(BK47:BK47)</f>
        <v>0</v>
      </c>
      <c r="BL48" s="255">
        <f>SUM(BL47:BL47)</f>
        <v>0</v>
      </c>
      <c r="BM48" s="256"/>
      <c r="BN48" s="257"/>
      <c r="BO48" s="32"/>
    </row>
    <row r="49" spans="1:67" ht="33" customHeight="1" x14ac:dyDescent="0.25">
      <c r="A49" s="14"/>
      <c r="B49" s="87"/>
      <c r="C49" s="107"/>
      <c r="D49" s="107"/>
      <c r="E49" s="108" t="s">
        <v>118</v>
      </c>
      <c r="F49" s="108"/>
      <c r="G49" s="108"/>
      <c r="H49" s="108"/>
      <c r="I49" s="233">
        <f>SUM(I15:I47)</f>
        <v>0</v>
      </c>
      <c r="J49" s="108"/>
      <c r="K49" s="233">
        <f>SUM(K15:K47)</f>
        <v>56</v>
      </c>
      <c r="L49" s="108"/>
      <c r="M49" s="109"/>
      <c r="N49" s="110"/>
      <c r="O49" s="110"/>
      <c r="P49" s="110"/>
      <c r="Q49" s="110"/>
      <c r="R49" s="110"/>
      <c r="S49" s="109"/>
      <c r="T49" s="109"/>
      <c r="U49" s="109"/>
      <c r="V49" s="111"/>
      <c r="W49" s="109"/>
      <c r="X49" s="109"/>
      <c r="Y49" s="109"/>
      <c r="Z49" s="111"/>
      <c r="AA49" s="109"/>
      <c r="AB49" s="109"/>
      <c r="AC49" s="109"/>
      <c r="AD49" s="111"/>
      <c r="AE49" s="109"/>
      <c r="AF49" s="109"/>
      <c r="AG49" s="109"/>
      <c r="AH49" s="111"/>
      <c r="AI49" s="109"/>
      <c r="AJ49" s="109"/>
      <c r="AK49" s="109"/>
      <c r="AL49" s="111"/>
      <c r="AM49" s="109"/>
      <c r="AN49" s="109"/>
      <c r="AO49" s="109"/>
      <c r="AP49" s="111"/>
      <c r="AQ49" s="109"/>
      <c r="AR49" s="109"/>
      <c r="AS49" s="109"/>
      <c r="AT49" s="111"/>
      <c r="AU49" s="109"/>
      <c r="AV49" s="109"/>
      <c r="AW49" s="109"/>
      <c r="AX49" s="111"/>
      <c r="AY49" s="109"/>
      <c r="AZ49" s="109"/>
      <c r="BA49" s="109"/>
      <c r="BB49" s="111"/>
      <c r="BC49" s="109"/>
      <c r="BD49" s="109"/>
      <c r="BE49" s="109"/>
      <c r="BF49" s="111"/>
      <c r="BG49" s="109"/>
      <c r="BH49" s="109"/>
      <c r="BI49" s="109"/>
      <c r="BJ49" s="111"/>
      <c r="BK49" s="109"/>
      <c r="BL49" s="109"/>
      <c r="BM49" s="109"/>
      <c r="BN49" s="111"/>
      <c r="BO49" s="15"/>
    </row>
    <row r="50" spans="1:67" ht="66" customHeight="1" x14ac:dyDescent="0.25">
      <c r="A50" s="3"/>
      <c r="B50" s="87"/>
      <c r="C50" s="36"/>
      <c r="D50" s="36"/>
      <c r="E50" s="231" t="s">
        <v>596</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47"/>
      <c r="AF50" s="47"/>
      <c r="AG50" s="47"/>
      <c r="AH50" s="36"/>
      <c r="AI50" s="47"/>
      <c r="AJ50" s="47"/>
      <c r="AK50" s="47"/>
      <c r="AL50" s="36"/>
      <c r="AM50" s="47"/>
      <c r="AN50" s="47"/>
      <c r="AO50" s="47"/>
      <c r="AP50" s="36"/>
      <c r="AQ50" s="48"/>
      <c r="AR50" s="48"/>
      <c r="AS50" s="48"/>
      <c r="AT50" s="36"/>
      <c r="AU50" s="48"/>
      <c r="AV50" s="48"/>
      <c r="AW50" s="48"/>
      <c r="AX50" s="36"/>
      <c r="AY50" s="48"/>
      <c r="AZ50" s="48"/>
      <c r="BA50" s="48"/>
      <c r="BB50" s="36"/>
      <c r="BC50" s="48"/>
      <c r="BD50" s="48"/>
      <c r="BE50" s="48"/>
      <c r="BF50" s="36"/>
      <c r="BG50" s="48"/>
      <c r="BH50" s="48"/>
      <c r="BI50" s="48"/>
      <c r="BJ50" s="36"/>
      <c r="BK50" s="48"/>
      <c r="BL50" s="48"/>
      <c r="BM50" s="48"/>
      <c r="BN50" s="36"/>
      <c r="BO50" s="4"/>
    </row>
    <row r="51" spans="1:67" ht="15.75" x14ac:dyDescent="0.25">
      <c r="A51" s="3"/>
      <c r="B51" s="87"/>
      <c r="C51" s="16" t="s">
        <v>18</v>
      </c>
      <c r="D51" s="37"/>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9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9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9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9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9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9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92"/>
      <c r="C58" s="40"/>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92"/>
      <c r="C59" s="40"/>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3"/>
      <c r="B60" s="9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9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4"/>
      <c r="B62" s="93"/>
      <c r="C62" s="3"/>
      <c r="D62" s="4"/>
      <c r="E62" s="4"/>
      <c r="F62" s="4"/>
      <c r="G62" s="4"/>
      <c r="H62" s="4"/>
      <c r="I62" s="4"/>
      <c r="J62" s="4"/>
      <c r="K62" s="4"/>
      <c r="L62" s="4"/>
      <c r="M62" s="4"/>
      <c r="N62" s="4"/>
      <c r="O62" s="17"/>
      <c r="P62" s="17"/>
      <c r="Q62" s="17"/>
      <c r="R62" s="17"/>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row>
    <row r="63" spans="1:67" ht="15.75" x14ac:dyDescent="0.25">
      <c r="A63" s="3"/>
      <c r="B63" s="9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9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9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9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9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9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9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9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9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3"/>
      <c r="B72" s="9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9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9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9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9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9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9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9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3"/>
      <c r="B80" s="9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4"/>
    </row>
    <row r="81" spans="1:67" ht="15.75" x14ac:dyDescent="0.25">
      <c r="A81" s="3"/>
      <c r="B81" s="9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4"/>
    </row>
    <row r="82" spans="1:67" ht="15.75" x14ac:dyDescent="0.25">
      <c r="A82" s="3"/>
      <c r="B82" s="9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9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9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9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9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3"/>
      <c r="B87" s="9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4"/>
    </row>
    <row r="88" spans="1:67" ht="15.75" x14ac:dyDescent="0.25">
      <c r="A88" s="3"/>
      <c r="B88" s="9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4"/>
    </row>
    <row r="89" spans="1:67" ht="15.75" x14ac:dyDescent="0.25">
      <c r="A89" s="3"/>
      <c r="B89" s="9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6"/>
      <c r="B90" s="9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10"/>
    </row>
    <row r="91" spans="1:67" ht="15.75" x14ac:dyDescent="0.25">
      <c r="A91" s="3"/>
      <c r="B91" s="9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9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3"/>
      <c r="B93" s="9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4"/>
    </row>
    <row r="94" spans="1:67" ht="15.75" x14ac:dyDescent="0.25">
      <c r="A94" s="3"/>
      <c r="B94" s="9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3"/>
      <c r="B95" s="9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4"/>
    </row>
    <row r="96" spans="1:67" ht="15.75" x14ac:dyDescent="0.25">
      <c r="A96" s="3"/>
      <c r="B96" s="9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4"/>
    </row>
    <row r="97" spans="1:67" ht="15.75" x14ac:dyDescent="0.25">
      <c r="A97" s="3"/>
      <c r="B97" s="9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4"/>
    </row>
    <row r="98" spans="1:67" ht="15.75" x14ac:dyDescent="0.25">
      <c r="A98" s="6"/>
      <c r="B98" s="9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0"/>
    </row>
    <row r="99" spans="1:67" ht="15.75" x14ac:dyDescent="0.25">
      <c r="A99" s="6"/>
      <c r="B99" s="9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0"/>
    </row>
    <row r="100" spans="1:67" ht="15.75" x14ac:dyDescent="0.25">
      <c r="A100" s="6"/>
      <c r="B100" s="9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0"/>
    </row>
    <row r="101" spans="1:67" ht="15.75" x14ac:dyDescent="0.25">
      <c r="A101" s="6"/>
      <c r="B101" s="9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0"/>
    </row>
    <row r="102" spans="1:67" ht="15.75" x14ac:dyDescent="0.25">
      <c r="A102" s="6"/>
      <c r="B102" s="9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10"/>
    </row>
    <row r="103" spans="1:67" ht="15.75" x14ac:dyDescent="0.25">
      <c r="A103" s="6"/>
      <c r="B103" s="9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10"/>
    </row>
    <row r="104" spans="1:67" ht="15.75" x14ac:dyDescent="0.25">
      <c r="A104" s="6"/>
      <c r="B104" s="9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10"/>
    </row>
    <row r="105" spans="1:67" ht="15.75" x14ac:dyDescent="0.25">
      <c r="A105" s="6"/>
      <c r="B105" s="94"/>
      <c r="C105" s="18"/>
      <c r="D105" s="38"/>
      <c r="E105" s="18"/>
      <c r="F105" s="38"/>
      <c r="G105" s="38"/>
      <c r="H105" s="38"/>
      <c r="I105" s="38"/>
      <c r="J105" s="38"/>
      <c r="K105" s="38"/>
      <c r="L105" s="38"/>
      <c r="M105" s="18"/>
      <c r="N105" s="18"/>
      <c r="O105" s="18"/>
      <c r="P105" s="38"/>
      <c r="Q105" s="38"/>
      <c r="R105" s="38"/>
      <c r="S105" s="18"/>
      <c r="T105" s="38"/>
      <c r="U105" s="38"/>
      <c r="V105" s="18"/>
      <c r="W105" s="18"/>
      <c r="X105" s="38"/>
      <c r="Y105" s="38"/>
      <c r="Z105" s="18"/>
      <c r="AA105" s="18"/>
      <c r="AB105" s="38"/>
      <c r="AC105" s="38"/>
      <c r="AD105" s="18"/>
      <c r="AE105" s="19"/>
      <c r="AF105" s="42"/>
      <c r="AG105" s="42"/>
      <c r="AH105" s="18"/>
      <c r="AI105" s="19"/>
      <c r="AJ105" s="42"/>
      <c r="AK105" s="42"/>
      <c r="AL105" s="18"/>
      <c r="AM105" s="19"/>
      <c r="AN105" s="42"/>
      <c r="AO105" s="42"/>
      <c r="AP105" s="18"/>
      <c r="AQ105" s="20"/>
      <c r="AR105" s="44"/>
      <c r="AS105" s="44"/>
      <c r="AT105" s="18"/>
      <c r="AU105" s="20"/>
      <c r="AV105" s="44"/>
      <c r="AW105" s="44"/>
      <c r="AX105" s="18"/>
      <c r="AY105" s="20"/>
      <c r="AZ105" s="44"/>
      <c r="BA105" s="44"/>
      <c r="BB105" s="18"/>
      <c r="BC105" s="20"/>
      <c r="BD105" s="44"/>
      <c r="BE105" s="44"/>
      <c r="BF105" s="18"/>
      <c r="BG105" s="20"/>
      <c r="BH105" s="44"/>
      <c r="BI105" s="44"/>
      <c r="BJ105" s="18"/>
      <c r="BK105" s="20"/>
      <c r="BL105" s="44"/>
      <c r="BM105" s="44"/>
      <c r="BN105" s="18"/>
      <c r="BO105" s="10"/>
    </row>
    <row r="106" spans="1:67" ht="15.75" x14ac:dyDescent="0.25">
      <c r="A106" s="6"/>
      <c r="B106" s="94"/>
      <c r="C106" s="18"/>
      <c r="D106" s="38"/>
      <c r="E106" s="18"/>
      <c r="F106" s="38"/>
      <c r="G106" s="38"/>
      <c r="H106" s="38"/>
      <c r="I106" s="38"/>
      <c r="J106" s="38"/>
      <c r="K106" s="38"/>
      <c r="L106" s="38"/>
      <c r="M106" s="6"/>
      <c r="N106" s="6"/>
      <c r="O106" s="6"/>
      <c r="P106" s="39"/>
      <c r="Q106" s="39"/>
      <c r="R106" s="39"/>
      <c r="S106" s="6"/>
      <c r="T106" s="39"/>
      <c r="U106" s="39"/>
      <c r="V106" s="6"/>
      <c r="W106" s="6"/>
      <c r="X106" s="39"/>
      <c r="Y106" s="39"/>
      <c r="Z106" s="6"/>
      <c r="AA106" s="6"/>
      <c r="AB106" s="39"/>
      <c r="AC106" s="39"/>
      <c r="AD106" s="6"/>
      <c r="AE106" s="21"/>
      <c r="AF106" s="43"/>
      <c r="AG106" s="43"/>
      <c r="AH106" s="6"/>
      <c r="AI106" s="21"/>
      <c r="AJ106" s="43"/>
      <c r="AK106" s="43"/>
      <c r="AL106" s="6"/>
      <c r="AM106" s="21"/>
      <c r="AN106" s="43"/>
      <c r="AO106" s="43"/>
      <c r="AP106" s="6"/>
      <c r="AQ106" s="21"/>
      <c r="AR106" s="43"/>
      <c r="AS106" s="43"/>
      <c r="AT106" s="6"/>
      <c r="AU106" s="21"/>
      <c r="AV106" s="43"/>
      <c r="AW106" s="43"/>
      <c r="AX106" s="6"/>
      <c r="AY106" s="21"/>
      <c r="AZ106" s="43"/>
      <c r="BA106" s="43"/>
      <c r="BB106" s="6"/>
      <c r="BC106" s="20"/>
      <c r="BD106" s="44"/>
      <c r="BE106" s="44"/>
      <c r="BF106" s="6"/>
      <c r="BG106" s="20"/>
      <c r="BH106" s="44"/>
      <c r="BI106" s="44"/>
      <c r="BJ106" s="6"/>
      <c r="BK106" s="20"/>
      <c r="BL106" s="44"/>
      <c r="BM106" s="44"/>
      <c r="BN106" s="6"/>
      <c r="BO106" s="10"/>
    </row>
    <row r="107" spans="1:67" ht="15.75" x14ac:dyDescent="0.25">
      <c r="A107" s="6"/>
      <c r="B107" s="94"/>
      <c r="C107" s="18"/>
      <c r="D107" s="38"/>
      <c r="E107" s="18"/>
      <c r="F107" s="38"/>
      <c r="G107" s="38"/>
      <c r="H107" s="38"/>
      <c r="I107" s="38"/>
      <c r="J107" s="38"/>
      <c r="K107" s="38"/>
      <c r="L107" s="38"/>
      <c r="M107" s="18"/>
      <c r="N107" s="18"/>
      <c r="O107" s="18"/>
      <c r="P107" s="38"/>
      <c r="Q107" s="38"/>
      <c r="R107" s="38"/>
      <c r="S107" s="18"/>
      <c r="T107" s="38"/>
      <c r="U107" s="38"/>
      <c r="V107" s="18"/>
      <c r="W107" s="18"/>
      <c r="X107" s="38"/>
      <c r="Y107" s="38"/>
      <c r="Z107" s="18"/>
      <c r="AA107" s="18"/>
      <c r="AB107" s="38"/>
      <c r="AC107" s="38"/>
      <c r="AD107" s="18"/>
      <c r="AE107" s="19"/>
      <c r="AF107" s="42"/>
      <c r="AG107" s="42"/>
      <c r="AH107" s="18"/>
      <c r="AI107" s="19"/>
      <c r="AJ107" s="42"/>
      <c r="AK107" s="42"/>
      <c r="AL107" s="18"/>
      <c r="AM107" s="19"/>
      <c r="AN107" s="42"/>
      <c r="AO107" s="42"/>
      <c r="AP107" s="18"/>
      <c r="AQ107" s="20"/>
      <c r="AR107" s="44"/>
      <c r="AS107" s="44"/>
      <c r="AT107" s="18"/>
      <c r="AU107" s="20"/>
      <c r="AV107" s="44"/>
      <c r="AW107" s="44"/>
      <c r="AX107" s="18"/>
      <c r="AY107" s="20"/>
      <c r="AZ107" s="44"/>
      <c r="BA107" s="44"/>
      <c r="BB107" s="18"/>
      <c r="BC107" s="20"/>
      <c r="BD107" s="44"/>
      <c r="BE107" s="44"/>
      <c r="BF107" s="18"/>
      <c r="BG107" s="20"/>
      <c r="BH107" s="44"/>
      <c r="BI107" s="44"/>
      <c r="BJ107" s="18"/>
      <c r="BK107" s="20"/>
      <c r="BL107" s="44"/>
      <c r="BM107" s="44"/>
      <c r="BN107" s="18"/>
      <c r="BO107" s="10"/>
    </row>
    <row r="108" spans="1:67" ht="15.75" x14ac:dyDescent="0.25">
      <c r="A108" s="6"/>
      <c r="B108" s="94"/>
      <c r="C108" s="18"/>
      <c r="D108" s="38"/>
      <c r="E108" s="18"/>
      <c r="F108" s="38"/>
      <c r="G108" s="38"/>
      <c r="H108" s="38"/>
      <c r="I108" s="38"/>
      <c r="J108" s="38"/>
      <c r="K108" s="38"/>
      <c r="L108" s="38"/>
      <c r="M108" s="18"/>
      <c r="N108" s="18"/>
      <c r="O108" s="18"/>
      <c r="P108" s="38"/>
      <c r="Q108" s="38"/>
      <c r="R108" s="38"/>
      <c r="S108" s="18"/>
      <c r="T108" s="38"/>
      <c r="U108" s="38"/>
      <c r="V108" s="18"/>
      <c r="W108" s="18"/>
      <c r="X108" s="38"/>
      <c r="Y108" s="38"/>
      <c r="Z108" s="18"/>
      <c r="AA108" s="18"/>
      <c r="AB108" s="38"/>
      <c r="AC108" s="38"/>
      <c r="AD108" s="18"/>
      <c r="AE108" s="19"/>
      <c r="AF108" s="42"/>
      <c r="AG108" s="42"/>
      <c r="AH108" s="18"/>
      <c r="AI108" s="19"/>
      <c r="AJ108" s="42"/>
      <c r="AK108" s="42"/>
      <c r="AL108" s="18"/>
      <c r="AM108" s="19"/>
      <c r="AN108" s="42"/>
      <c r="AO108" s="42"/>
      <c r="AP108" s="18"/>
      <c r="AQ108" s="20"/>
      <c r="AR108" s="44"/>
      <c r="AS108" s="44"/>
      <c r="AT108" s="18"/>
      <c r="AU108" s="20"/>
      <c r="AV108" s="44"/>
      <c r="AW108" s="44"/>
      <c r="AX108" s="18"/>
      <c r="AY108" s="20"/>
      <c r="AZ108" s="44"/>
      <c r="BA108" s="44"/>
      <c r="BB108" s="18"/>
      <c r="BC108" s="20"/>
      <c r="BD108" s="44"/>
      <c r="BE108" s="44"/>
      <c r="BF108" s="18"/>
      <c r="BG108" s="20"/>
      <c r="BH108" s="44"/>
      <c r="BI108" s="44"/>
      <c r="BJ108" s="18"/>
      <c r="BK108" s="20"/>
      <c r="BL108" s="44"/>
      <c r="BM108" s="44"/>
      <c r="BN108" s="18"/>
      <c r="BO108" s="10"/>
    </row>
    <row r="109" spans="1:67" ht="15.75" x14ac:dyDescent="0.25">
      <c r="A109" s="6"/>
      <c r="B109" s="94"/>
      <c r="C109" s="18"/>
      <c r="D109" s="38"/>
      <c r="E109" s="18"/>
      <c r="F109" s="38"/>
      <c r="G109" s="38"/>
      <c r="H109" s="38"/>
      <c r="I109" s="38"/>
      <c r="J109" s="38"/>
      <c r="K109" s="38"/>
      <c r="L109" s="38"/>
      <c r="M109" s="18"/>
      <c r="N109" s="18"/>
      <c r="O109" s="18"/>
      <c r="P109" s="38"/>
      <c r="Q109" s="38"/>
      <c r="R109" s="38"/>
      <c r="S109" s="18"/>
      <c r="T109" s="38"/>
      <c r="U109" s="38"/>
      <c r="V109" s="18"/>
      <c r="W109" s="18"/>
      <c r="X109" s="38"/>
      <c r="Y109" s="38"/>
      <c r="Z109" s="18"/>
      <c r="AA109" s="18"/>
      <c r="AB109" s="38"/>
      <c r="AC109" s="38"/>
      <c r="AD109" s="18"/>
      <c r="AE109" s="19"/>
      <c r="AF109" s="42"/>
      <c r="AG109" s="42"/>
      <c r="AH109" s="18"/>
      <c r="AI109" s="19"/>
      <c r="AJ109" s="42"/>
      <c r="AK109" s="42"/>
      <c r="AL109" s="18"/>
      <c r="AM109" s="19"/>
      <c r="AN109" s="42"/>
      <c r="AO109" s="42"/>
      <c r="AP109" s="18"/>
      <c r="AQ109" s="20"/>
      <c r="AR109" s="44"/>
      <c r="AS109" s="44"/>
      <c r="AT109" s="18"/>
      <c r="AU109" s="20"/>
      <c r="AV109" s="44"/>
      <c r="AW109" s="44"/>
      <c r="AX109" s="18"/>
      <c r="AY109" s="20"/>
      <c r="AZ109" s="44"/>
      <c r="BA109" s="44"/>
      <c r="BB109" s="18"/>
      <c r="BC109" s="20"/>
      <c r="BD109" s="44"/>
      <c r="BE109" s="44"/>
      <c r="BF109" s="18"/>
      <c r="BG109" s="20"/>
      <c r="BH109" s="44"/>
      <c r="BI109" s="44"/>
      <c r="BJ109" s="18"/>
      <c r="BK109" s="20"/>
      <c r="BL109" s="44"/>
      <c r="BM109" s="44"/>
      <c r="BN109" s="18"/>
      <c r="BO109" s="10"/>
    </row>
    <row r="110" spans="1:67" ht="15.75" x14ac:dyDescent="0.25">
      <c r="A110" s="3"/>
      <c r="B110" s="95"/>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5"/>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5"/>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5"/>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5"/>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5"/>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5"/>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5"/>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5"/>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5"/>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5"/>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5"/>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5"/>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5"/>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5"/>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5"/>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5"/>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5"/>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5"/>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5"/>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5"/>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5"/>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5"/>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5"/>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5"/>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5"/>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5"/>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5"/>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5"/>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5"/>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5"/>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5"/>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5"/>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5"/>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5"/>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5"/>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5"/>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5"/>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5"/>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5"/>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5"/>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5"/>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5"/>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5"/>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5"/>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5"/>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5"/>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5"/>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5"/>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5"/>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5"/>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5"/>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5"/>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5"/>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5"/>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5"/>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5"/>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5"/>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5"/>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5"/>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5"/>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5"/>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5"/>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5"/>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5"/>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5"/>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5"/>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5"/>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5"/>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5"/>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5"/>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5"/>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5"/>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5"/>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5"/>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5"/>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5"/>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5"/>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5"/>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5"/>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5"/>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5"/>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5"/>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5"/>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5"/>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5"/>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5"/>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5"/>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5"/>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5"/>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5"/>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5"/>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5"/>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5"/>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5"/>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5"/>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5"/>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5"/>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5"/>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5"/>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5"/>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5"/>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5"/>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5"/>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5"/>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5"/>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5"/>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5"/>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5"/>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5"/>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5"/>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5"/>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5"/>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5"/>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5"/>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5"/>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5"/>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5"/>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5"/>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5"/>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5"/>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5"/>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5"/>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5"/>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5"/>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5"/>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5"/>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5"/>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5"/>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5"/>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5"/>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5"/>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5"/>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5"/>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5"/>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5"/>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5"/>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5"/>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5"/>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5"/>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5"/>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5"/>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5"/>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5"/>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5"/>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5"/>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5"/>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5"/>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5"/>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5"/>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5"/>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5"/>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5"/>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5"/>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5"/>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5"/>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5"/>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5"/>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5"/>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5"/>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5"/>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5"/>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5"/>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5"/>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5"/>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5"/>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5"/>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5"/>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5"/>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5"/>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5"/>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5"/>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5"/>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5"/>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5"/>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5"/>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5"/>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5"/>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5"/>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5"/>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5"/>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5"/>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5"/>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5"/>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5"/>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5"/>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5"/>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5"/>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5"/>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5"/>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5"/>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5"/>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5"/>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5"/>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5"/>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5"/>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5"/>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5"/>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5"/>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5"/>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5"/>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5"/>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5"/>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5"/>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5"/>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5"/>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5"/>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5"/>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5"/>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5"/>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5"/>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5"/>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5"/>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5"/>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5"/>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5"/>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5"/>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5"/>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5"/>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5"/>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5"/>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5"/>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5"/>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5"/>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5"/>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5"/>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5"/>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5"/>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5"/>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5"/>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5"/>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5"/>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5"/>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5"/>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5"/>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5"/>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5"/>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5"/>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5"/>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5"/>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5"/>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5"/>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5"/>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5"/>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5"/>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5"/>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5"/>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5"/>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5"/>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5"/>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5"/>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5"/>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5"/>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5"/>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5"/>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5"/>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5"/>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5"/>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5"/>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5"/>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5"/>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5"/>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5"/>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5"/>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5"/>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5"/>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5"/>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5"/>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5"/>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5"/>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5"/>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5"/>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5"/>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5"/>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5"/>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5"/>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5"/>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5"/>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5"/>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5"/>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5"/>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5"/>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5"/>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5"/>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5"/>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5"/>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5"/>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5"/>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5"/>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5"/>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5"/>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5"/>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5"/>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5"/>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5"/>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5"/>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5"/>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5"/>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5"/>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5"/>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5"/>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5"/>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5"/>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5"/>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5"/>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5"/>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5"/>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5"/>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5"/>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5"/>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5"/>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5"/>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5"/>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5"/>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5"/>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5"/>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5"/>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5"/>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5"/>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5"/>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5"/>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5"/>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5"/>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5"/>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5"/>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5"/>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5"/>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5"/>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5"/>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5"/>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5"/>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5"/>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5"/>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5"/>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5"/>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5"/>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5"/>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5"/>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5"/>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5"/>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5"/>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5"/>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5"/>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5"/>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5"/>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5"/>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5"/>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5"/>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5"/>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5"/>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5"/>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5"/>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5"/>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5"/>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5"/>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5"/>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5"/>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5"/>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5"/>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5"/>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5"/>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5"/>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5"/>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5"/>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5"/>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5"/>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5"/>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5"/>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5"/>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5"/>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5"/>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5"/>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5"/>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5"/>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5"/>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5"/>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5"/>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5"/>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5"/>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5"/>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5"/>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5"/>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5"/>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5"/>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5"/>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5"/>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5"/>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5"/>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5"/>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5"/>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5"/>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5"/>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5"/>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5"/>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5"/>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5"/>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5"/>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5"/>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5"/>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5"/>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5"/>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5"/>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5"/>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5"/>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5"/>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5"/>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5"/>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5"/>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5"/>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5"/>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5"/>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5"/>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5"/>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5"/>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5"/>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5"/>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5"/>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5"/>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5"/>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5"/>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5"/>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5"/>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5"/>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5"/>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5"/>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5"/>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5"/>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5"/>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5"/>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5"/>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5"/>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5"/>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5"/>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5"/>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5"/>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5"/>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5"/>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5"/>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5"/>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5"/>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5"/>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5"/>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5"/>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5"/>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5"/>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5"/>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5"/>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5"/>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5"/>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5"/>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5"/>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5"/>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5"/>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5"/>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5"/>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5"/>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5"/>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5"/>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5"/>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5"/>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5"/>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5"/>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5"/>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5"/>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5"/>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5"/>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5"/>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5"/>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5"/>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5"/>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5"/>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5"/>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5"/>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5"/>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5"/>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5"/>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5"/>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5"/>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5"/>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5"/>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5"/>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5"/>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5"/>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5"/>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5"/>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5"/>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5"/>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5"/>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5"/>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5"/>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5"/>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5"/>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5"/>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5"/>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5"/>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5"/>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5"/>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5"/>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5"/>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5"/>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5"/>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5"/>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5"/>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5"/>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5"/>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5"/>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5"/>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5"/>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5"/>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5"/>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5"/>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5"/>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5"/>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5"/>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5"/>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5"/>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5"/>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5"/>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5"/>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5"/>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5"/>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5"/>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5"/>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5"/>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5"/>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5"/>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5"/>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5"/>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5"/>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5"/>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5"/>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5"/>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5"/>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5"/>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5"/>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5"/>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5"/>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5"/>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5"/>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5"/>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5"/>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5"/>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5"/>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5"/>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5"/>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5"/>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5"/>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5"/>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5"/>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5"/>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5"/>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5"/>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5"/>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5"/>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5"/>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5"/>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5"/>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5"/>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5"/>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5"/>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5"/>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5"/>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5"/>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5"/>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5"/>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5"/>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5"/>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5"/>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5"/>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5"/>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5"/>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5"/>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5"/>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5"/>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5"/>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5"/>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5"/>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5"/>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5"/>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5"/>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5"/>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5"/>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5"/>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5"/>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5"/>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5"/>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5"/>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5"/>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5"/>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5"/>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5"/>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5"/>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5"/>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5"/>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5"/>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5"/>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5"/>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5"/>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5"/>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5"/>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5"/>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5"/>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5"/>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5"/>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5"/>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5"/>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5"/>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5"/>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5"/>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5"/>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5"/>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5"/>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5"/>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5"/>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5"/>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5"/>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5"/>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5"/>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5"/>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5"/>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5"/>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5"/>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5"/>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5"/>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5"/>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5"/>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5"/>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5"/>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5"/>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5"/>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5"/>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5"/>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5"/>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5"/>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5"/>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5"/>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5"/>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5"/>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5"/>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5"/>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5"/>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5"/>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5"/>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5"/>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5"/>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5"/>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5"/>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5"/>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5"/>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5"/>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5"/>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5"/>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5"/>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5"/>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5"/>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5"/>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5"/>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5"/>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5"/>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5"/>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5"/>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5"/>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5"/>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5"/>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5"/>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5"/>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5"/>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5"/>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5"/>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5"/>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5"/>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5"/>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5"/>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5"/>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5"/>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5"/>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5"/>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5"/>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5"/>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5"/>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5"/>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5"/>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5"/>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5"/>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5"/>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5"/>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5"/>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5"/>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5"/>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5"/>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5"/>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5"/>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5"/>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5"/>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5"/>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5"/>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5"/>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5"/>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5"/>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5"/>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5"/>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5"/>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5"/>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5"/>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5"/>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5"/>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5"/>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5"/>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5"/>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5"/>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5"/>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5"/>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5"/>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5"/>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5"/>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5"/>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5"/>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5"/>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5"/>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5"/>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5"/>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5"/>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5"/>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5"/>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5"/>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5"/>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5"/>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5"/>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5"/>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5"/>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5"/>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5"/>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5"/>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5"/>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5"/>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5"/>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5"/>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5"/>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5"/>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5"/>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5"/>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5"/>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5"/>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5"/>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5"/>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5"/>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5"/>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5"/>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5"/>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5"/>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5"/>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5"/>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5"/>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5"/>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5"/>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5"/>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5"/>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5"/>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5"/>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5"/>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5"/>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5"/>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5"/>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5"/>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5"/>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5"/>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5"/>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5"/>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5"/>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5"/>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5"/>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5"/>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5"/>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5"/>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5"/>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5"/>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5"/>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5"/>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5"/>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5"/>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5"/>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5"/>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5"/>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5"/>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5"/>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5"/>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5"/>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5"/>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5"/>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5"/>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5"/>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5"/>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5"/>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5"/>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5"/>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5"/>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5"/>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5"/>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5"/>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5"/>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5"/>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5"/>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5"/>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5"/>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5"/>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5"/>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5"/>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5"/>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5"/>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5"/>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5"/>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5"/>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5"/>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5"/>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5"/>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5"/>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5"/>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5"/>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5"/>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5"/>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5"/>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5"/>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5"/>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5"/>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5"/>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5"/>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5"/>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5"/>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5"/>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5"/>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5"/>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95"/>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95"/>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95"/>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95"/>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95"/>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95"/>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95"/>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95"/>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95"/>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row r="954" spans="1:67" ht="15.75" x14ac:dyDescent="0.25">
      <c r="A954" s="3"/>
      <c r="B954" s="95"/>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1"/>
      <c r="AF954" s="1"/>
      <c r="AG954" s="1"/>
      <c r="AH954" s="22"/>
      <c r="AI954" s="1"/>
      <c r="AJ954" s="1"/>
      <c r="AK954" s="1"/>
      <c r="AL954" s="22"/>
      <c r="AM954" s="1"/>
      <c r="AN954" s="1"/>
      <c r="AO954" s="1"/>
      <c r="AP954" s="22"/>
      <c r="AQ954" s="2"/>
      <c r="AR954" s="2"/>
      <c r="AS954" s="2"/>
      <c r="AT954" s="22"/>
      <c r="AU954" s="2"/>
      <c r="AV954" s="2"/>
      <c r="AW954" s="2"/>
      <c r="AX954" s="22"/>
      <c r="AY954" s="2"/>
      <c r="AZ954" s="2"/>
      <c r="BA954" s="2"/>
      <c r="BB954" s="22"/>
      <c r="BC954" s="2"/>
      <c r="BD954" s="2"/>
      <c r="BE954" s="2"/>
      <c r="BF954" s="22"/>
      <c r="BG954" s="2"/>
      <c r="BH954" s="2"/>
      <c r="BI954" s="2"/>
      <c r="BJ954" s="22"/>
      <c r="BK954" s="2"/>
      <c r="BL954" s="2"/>
      <c r="BM954" s="2"/>
      <c r="BN954" s="22"/>
      <c r="BO954" s="4"/>
    </row>
    <row r="955" spans="1:67" ht="15.75" x14ac:dyDescent="0.25">
      <c r="A955" s="3"/>
      <c r="B955" s="95"/>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1"/>
      <c r="AF955" s="1"/>
      <c r="AG955" s="1"/>
      <c r="AH955" s="22"/>
      <c r="AI955" s="1"/>
      <c r="AJ955" s="1"/>
      <c r="AK955" s="1"/>
      <c r="AL955" s="22"/>
      <c r="AM955" s="1"/>
      <c r="AN955" s="1"/>
      <c r="AO955" s="1"/>
      <c r="AP955" s="22"/>
      <c r="AQ955" s="2"/>
      <c r="AR955" s="2"/>
      <c r="AS955" s="2"/>
      <c r="AT955" s="22"/>
      <c r="AU955" s="2"/>
      <c r="AV955" s="2"/>
      <c r="AW955" s="2"/>
      <c r="AX955" s="22"/>
      <c r="AY955" s="2"/>
      <c r="AZ955" s="2"/>
      <c r="BA955" s="2"/>
      <c r="BB955" s="22"/>
      <c r="BC955" s="2"/>
      <c r="BD955" s="2"/>
      <c r="BE955" s="2"/>
      <c r="BF955" s="22"/>
      <c r="BG955" s="2"/>
      <c r="BH955" s="2"/>
      <c r="BI955" s="2"/>
      <c r="BJ955" s="22"/>
      <c r="BK955" s="2"/>
      <c r="BL955" s="2"/>
      <c r="BM955" s="2"/>
      <c r="BN955" s="22"/>
      <c r="BO955" s="4"/>
    </row>
    <row r="956" spans="1:67" ht="15.75" x14ac:dyDescent="0.25">
      <c r="A956" s="3"/>
      <c r="B956" s="95"/>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1"/>
      <c r="AF956" s="1"/>
      <c r="AG956" s="1"/>
      <c r="AH956" s="22"/>
      <c r="AI956" s="1"/>
      <c r="AJ956" s="1"/>
      <c r="AK956" s="1"/>
      <c r="AL956" s="22"/>
      <c r="AM956" s="1"/>
      <c r="AN956" s="1"/>
      <c r="AO956" s="1"/>
      <c r="AP956" s="22"/>
      <c r="AQ956" s="2"/>
      <c r="AR956" s="2"/>
      <c r="AS956" s="2"/>
      <c r="AT956" s="22"/>
      <c r="AU956" s="2"/>
      <c r="AV956" s="2"/>
      <c r="AW956" s="2"/>
      <c r="AX956" s="22"/>
      <c r="AY956" s="2"/>
      <c r="AZ956" s="2"/>
      <c r="BA956" s="2"/>
      <c r="BB956" s="22"/>
      <c r="BC956" s="2"/>
      <c r="BD956" s="2"/>
      <c r="BE956" s="2"/>
      <c r="BF956" s="22"/>
      <c r="BG956" s="2"/>
      <c r="BH956" s="2"/>
      <c r="BI956" s="2"/>
      <c r="BJ956" s="22"/>
      <c r="BK956" s="2"/>
      <c r="BL956" s="2"/>
      <c r="BM956" s="2"/>
      <c r="BN956" s="22"/>
      <c r="BO956" s="4"/>
    </row>
    <row r="957" spans="1:67" ht="15.75" x14ac:dyDescent="0.25">
      <c r="A957" s="3"/>
      <c r="B957" s="95"/>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1"/>
      <c r="AF957" s="1"/>
      <c r="AG957" s="1"/>
      <c r="AH957" s="22"/>
      <c r="AI957" s="1"/>
      <c r="AJ957" s="1"/>
      <c r="AK957" s="1"/>
      <c r="AL957" s="22"/>
      <c r="AM957" s="1"/>
      <c r="AN957" s="1"/>
      <c r="AO957" s="1"/>
      <c r="AP957" s="22"/>
      <c r="AQ957" s="2"/>
      <c r="AR957" s="2"/>
      <c r="AS957" s="2"/>
      <c r="AT957" s="22"/>
      <c r="AU957" s="2"/>
      <c r="AV957" s="2"/>
      <c r="AW957" s="2"/>
      <c r="AX957" s="22"/>
      <c r="AY957" s="2"/>
      <c r="AZ957" s="2"/>
      <c r="BA957" s="2"/>
      <c r="BB957" s="22"/>
      <c r="BC957" s="2"/>
      <c r="BD957" s="2"/>
      <c r="BE957" s="2"/>
      <c r="BF957" s="22"/>
      <c r="BG957" s="2"/>
      <c r="BH957" s="2"/>
      <c r="BI957" s="2"/>
      <c r="BJ957" s="22"/>
      <c r="BK957" s="2"/>
      <c r="BL957" s="2"/>
      <c r="BM957" s="2"/>
      <c r="BN957" s="22"/>
      <c r="BO957" s="4"/>
    </row>
    <row r="958" spans="1:67" ht="15.75" x14ac:dyDescent="0.25">
      <c r="A958" s="3"/>
      <c r="B958" s="95"/>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1"/>
      <c r="AF958" s="1"/>
      <c r="AG958" s="1"/>
      <c r="AH958" s="22"/>
      <c r="AI958" s="1"/>
      <c r="AJ958" s="1"/>
      <c r="AK958" s="1"/>
      <c r="AL958" s="22"/>
      <c r="AM958" s="1"/>
      <c r="AN958" s="1"/>
      <c r="AO958" s="1"/>
      <c r="AP958" s="22"/>
      <c r="AQ958" s="2"/>
      <c r="AR958" s="2"/>
      <c r="AS958" s="2"/>
      <c r="AT958" s="22"/>
      <c r="AU958" s="2"/>
      <c r="AV958" s="2"/>
      <c r="AW958" s="2"/>
      <c r="AX958" s="22"/>
      <c r="AY958" s="2"/>
      <c r="AZ958" s="2"/>
      <c r="BA958" s="2"/>
      <c r="BB958" s="22"/>
      <c r="BC958" s="2"/>
      <c r="BD958" s="2"/>
      <c r="BE958" s="2"/>
      <c r="BF958" s="22"/>
      <c r="BG958" s="2"/>
      <c r="BH958" s="2"/>
      <c r="BI958" s="2"/>
      <c r="BJ958" s="22"/>
      <c r="BK958" s="2"/>
      <c r="BL958" s="2"/>
      <c r="BM958" s="2"/>
      <c r="BN958" s="22"/>
      <c r="BO958" s="4"/>
    </row>
    <row r="959" spans="1:67" ht="15.75" x14ac:dyDescent="0.25">
      <c r="A959" s="3"/>
      <c r="B959" s="95"/>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1"/>
      <c r="AF959" s="1"/>
      <c r="AG959" s="1"/>
      <c r="AH959" s="22"/>
      <c r="AI959" s="1"/>
      <c r="AJ959" s="1"/>
      <c r="AK959" s="1"/>
      <c r="AL959" s="22"/>
      <c r="AM959" s="1"/>
      <c r="AN959" s="1"/>
      <c r="AO959" s="1"/>
      <c r="AP959" s="22"/>
      <c r="AQ959" s="2"/>
      <c r="AR959" s="2"/>
      <c r="AS959" s="2"/>
      <c r="AT959" s="22"/>
      <c r="AU959" s="2"/>
      <c r="AV959" s="2"/>
      <c r="AW959" s="2"/>
      <c r="AX959" s="22"/>
      <c r="AY959" s="2"/>
      <c r="AZ959" s="2"/>
      <c r="BA959" s="2"/>
      <c r="BB959" s="22"/>
      <c r="BC959" s="2"/>
      <c r="BD959" s="2"/>
      <c r="BE959" s="2"/>
      <c r="BF959" s="22"/>
      <c r="BG959" s="2"/>
      <c r="BH959" s="2"/>
      <c r="BI959" s="2"/>
      <c r="BJ959" s="22"/>
      <c r="BK959" s="2"/>
      <c r="BL959" s="2"/>
      <c r="BM959" s="2"/>
      <c r="BN959" s="22"/>
      <c r="BO959" s="4"/>
    </row>
    <row r="960" spans="1:67" ht="15.75" x14ac:dyDescent="0.25">
      <c r="A960" s="3"/>
      <c r="B960" s="95"/>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1"/>
      <c r="AF960" s="1"/>
      <c r="AG960" s="1"/>
      <c r="AH960" s="22"/>
      <c r="AI960" s="1"/>
      <c r="AJ960" s="1"/>
      <c r="AK960" s="1"/>
      <c r="AL960" s="22"/>
      <c r="AM960" s="1"/>
      <c r="AN960" s="1"/>
      <c r="AO960" s="1"/>
      <c r="AP960" s="22"/>
      <c r="AQ960" s="2"/>
      <c r="AR960" s="2"/>
      <c r="AS960" s="2"/>
      <c r="AT960" s="22"/>
      <c r="AU960" s="2"/>
      <c r="AV960" s="2"/>
      <c r="AW960" s="2"/>
      <c r="AX960" s="22"/>
      <c r="AY960" s="2"/>
      <c r="AZ960" s="2"/>
      <c r="BA960" s="2"/>
      <c r="BB960" s="22"/>
      <c r="BC960" s="2"/>
      <c r="BD960" s="2"/>
      <c r="BE960" s="2"/>
      <c r="BF960" s="22"/>
      <c r="BG960" s="2"/>
      <c r="BH960" s="2"/>
      <c r="BI960" s="2"/>
      <c r="BJ960" s="22"/>
      <c r="BK960" s="2"/>
      <c r="BL960" s="2"/>
      <c r="BM960" s="2"/>
      <c r="BN960" s="22"/>
      <c r="BO960" s="4"/>
    </row>
    <row r="961" spans="1:67" ht="15.75" x14ac:dyDescent="0.25">
      <c r="A961" s="3"/>
      <c r="B961" s="95"/>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1"/>
      <c r="AF961" s="1"/>
      <c r="AG961" s="1"/>
      <c r="AH961" s="22"/>
      <c r="AI961" s="1"/>
      <c r="AJ961" s="1"/>
      <c r="AK961" s="1"/>
      <c r="AL961" s="22"/>
      <c r="AM961" s="1"/>
      <c r="AN961" s="1"/>
      <c r="AO961" s="1"/>
      <c r="AP961" s="22"/>
      <c r="AQ961" s="2"/>
      <c r="AR961" s="2"/>
      <c r="AS961" s="2"/>
      <c r="AT961" s="22"/>
      <c r="AU961" s="2"/>
      <c r="AV961" s="2"/>
      <c r="AW961" s="2"/>
      <c r="AX961" s="22"/>
      <c r="AY961" s="2"/>
      <c r="AZ961" s="2"/>
      <c r="BA961" s="2"/>
      <c r="BB961" s="22"/>
      <c r="BC961" s="2"/>
      <c r="BD961" s="2"/>
      <c r="BE961" s="2"/>
      <c r="BF961" s="22"/>
      <c r="BG961" s="2"/>
      <c r="BH961" s="2"/>
      <c r="BI961" s="2"/>
      <c r="BJ961" s="22"/>
      <c r="BK961" s="2"/>
      <c r="BL961" s="2"/>
      <c r="BM961" s="2"/>
      <c r="BN961" s="22"/>
      <c r="BO961" s="4"/>
    </row>
    <row r="962" spans="1:67" ht="15.75" x14ac:dyDescent="0.25">
      <c r="A962" s="3"/>
      <c r="B962" s="95"/>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1"/>
      <c r="AF962" s="1"/>
      <c r="AG962" s="1"/>
      <c r="AH962" s="22"/>
      <c r="AI962" s="1"/>
      <c r="AJ962" s="1"/>
      <c r="AK962" s="1"/>
      <c r="AL962" s="22"/>
      <c r="AM962" s="1"/>
      <c r="AN962" s="1"/>
      <c r="AO962" s="1"/>
      <c r="AP962" s="22"/>
      <c r="AQ962" s="2"/>
      <c r="AR962" s="2"/>
      <c r="AS962" s="2"/>
      <c r="AT962" s="22"/>
      <c r="AU962" s="2"/>
      <c r="AV962" s="2"/>
      <c r="AW962" s="2"/>
      <c r="AX962" s="22"/>
      <c r="AY962" s="2"/>
      <c r="AZ962" s="2"/>
      <c r="BA962" s="2"/>
      <c r="BB962" s="22"/>
      <c r="BC962" s="2"/>
      <c r="BD962" s="2"/>
      <c r="BE962" s="2"/>
      <c r="BF962" s="22"/>
      <c r="BG962" s="2"/>
      <c r="BH962" s="2"/>
      <c r="BI962" s="2"/>
      <c r="BJ962" s="22"/>
      <c r="BK962" s="2"/>
      <c r="BL962" s="2"/>
      <c r="BM962" s="2"/>
      <c r="BN962" s="22"/>
      <c r="BO962" s="4"/>
    </row>
    <row r="963" spans="1:67" ht="15.75" x14ac:dyDescent="0.25">
      <c r="A963" s="3"/>
      <c r="B963" s="95"/>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1"/>
      <c r="AF963" s="1"/>
      <c r="AG963" s="1"/>
      <c r="AH963" s="22"/>
      <c r="AI963" s="1"/>
      <c r="AJ963" s="1"/>
      <c r="AK963" s="1"/>
      <c r="AL963" s="22"/>
      <c r="AM963" s="1"/>
      <c r="AN963" s="1"/>
      <c r="AO963" s="1"/>
      <c r="AP963" s="22"/>
      <c r="AQ963" s="2"/>
      <c r="AR963" s="2"/>
      <c r="AS963" s="2"/>
      <c r="AT963" s="22"/>
      <c r="AU963" s="2"/>
      <c r="AV963" s="2"/>
      <c r="AW963" s="2"/>
      <c r="AX963" s="22"/>
      <c r="AY963" s="2"/>
      <c r="AZ963" s="2"/>
      <c r="BA963" s="2"/>
      <c r="BB963" s="22"/>
      <c r="BC963" s="2"/>
      <c r="BD963" s="2"/>
      <c r="BE963" s="2"/>
      <c r="BF963" s="22"/>
      <c r="BG963" s="2"/>
      <c r="BH963" s="2"/>
      <c r="BI963" s="2"/>
      <c r="BJ963" s="22"/>
      <c r="BK963" s="2"/>
      <c r="BL963" s="2"/>
      <c r="BM963" s="2"/>
      <c r="BN963" s="22"/>
      <c r="BO963" s="4"/>
    </row>
    <row r="964" spans="1:67" ht="15.75" x14ac:dyDescent="0.25">
      <c r="A964" s="3"/>
      <c r="B964" s="95"/>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1"/>
      <c r="AF964" s="1"/>
      <c r="AG964" s="1"/>
      <c r="AH964" s="22"/>
      <c r="AI964" s="1"/>
      <c r="AJ964" s="1"/>
      <c r="AK964" s="1"/>
      <c r="AL964" s="22"/>
      <c r="AM964" s="1"/>
      <c r="AN964" s="1"/>
      <c r="AO964" s="1"/>
      <c r="AP964" s="22"/>
      <c r="AQ964" s="2"/>
      <c r="AR964" s="2"/>
      <c r="AS964" s="2"/>
      <c r="AT964" s="22"/>
      <c r="AU964" s="2"/>
      <c r="AV964" s="2"/>
      <c r="AW964" s="2"/>
      <c r="AX964" s="22"/>
      <c r="AY964" s="2"/>
      <c r="AZ964" s="2"/>
      <c r="BA964" s="2"/>
      <c r="BB964" s="22"/>
      <c r="BC964" s="2"/>
      <c r="BD964" s="2"/>
      <c r="BE964" s="2"/>
      <c r="BF964" s="22"/>
      <c r="BG964" s="2"/>
      <c r="BH964" s="2"/>
      <c r="BI964" s="2"/>
      <c r="BJ964" s="22"/>
      <c r="BK964" s="2"/>
      <c r="BL964" s="2"/>
      <c r="BM964" s="2"/>
      <c r="BN964" s="22"/>
      <c r="BO964" s="4"/>
    </row>
    <row r="965" spans="1:67" ht="15.75" x14ac:dyDescent="0.25">
      <c r="A965" s="3"/>
      <c r="B965" s="95"/>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1"/>
      <c r="AF965" s="1"/>
      <c r="AG965" s="1"/>
      <c r="AH965" s="22"/>
      <c r="AI965" s="1"/>
      <c r="AJ965" s="1"/>
      <c r="AK965" s="1"/>
      <c r="AL965" s="22"/>
      <c r="AM965" s="1"/>
      <c r="AN965" s="1"/>
      <c r="AO965" s="1"/>
      <c r="AP965" s="22"/>
      <c r="AQ965" s="2"/>
      <c r="AR965" s="2"/>
      <c r="AS965" s="2"/>
      <c r="AT965" s="22"/>
      <c r="AU965" s="2"/>
      <c r="AV965" s="2"/>
      <c r="AW965" s="2"/>
      <c r="AX965" s="22"/>
      <c r="AY965" s="2"/>
      <c r="AZ965" s="2"/>
      <c r="BA965" s="2"/>
      <c r="BB965" s="22"/>
      <c r="BC965" s="2"/>
      <c r="BD965" s="2"/>
      <c r="BE965" s="2"/>
      <c r="BF965" s="22"/>
      <c r="BG965" s="2"/>
      <c r="BH965" s="2"/>
      <c r="BI965" s="2"/>
      <c r="BJ965" s="22"/>
      <c r="BK965" s="2"/>
      <c r="BL965" s="2"/>
      <c r="BM965" s="2"/>
      <c r="BN965" s="22"/>
      <c r="BO965" s="4"/>
    </row>
    <row r="966" spans="1:67" ht="15.75" x14ac:dyDescent="0.25">
      <c r="A966" s="3"/>
      <c r="B966" s="95"/>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1"/>
      <c r="AF966" s="1"/>
      <c r="AG966" s="1"/>
      <c r="AH966" s="22"/>
      <c r="AI966" s="1"/>
      <c r="AJ966" s="1"/>
      <c r="AK966" s="1"/>
      <c r="AL966" s="22"/>
      <c r="AM966" s="1"/>
      <c r="AN966" s="1"/>
      <c r="AO966" s="1"/>
      <c r="AP966" s="22"/>
      <c r="AQ966" s="2"/>
      <c r="AR966" s="2"/>
      <c r="AS966" s="2"/>
      <c r="AT966" s="22"/>
      <c r="AU966" s="2"/>
      <c r="AV966" s="2"/>
      <c r="AW966" s="2"/>
      <c r="AX966" s="22"/>
      <c r="AY966" s="2"/>
      <c r="AZ966" s="2"/>
      <c r="BA966" s="2"/>
      <c r="BB966" s="22"/>
      <c r="BC966" s="2"/>
      <c r="BD966" s="2"/>
      <c r="BE966" s="2"/>
      <c r="BF966" s="22"/>
      <c r="BG966" s="2"/>
      <c r="BH966" s="2"/>
      <c r="BI966" s="2"/>
      <c r="BJ966" s="22"/>
      <c r="BK966" s="2"/>
      <c r="BL966" s="2"/>
      <c r="BM966" s="2"/>
      <c r="BN966" s="22"/>
      <c r="BO966" s="4"/>
    </row>
    <row r="967" spans="1:67" ht="15.75" x14ac:dyDescent="0.25">
      <c r="A967" s="3"/>
      <c r="B967" s="95"/>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1"/>
      <c r="AF967" s="1"/>
      <c r="AG967" s="1"/>
      <c r="AH967" s="22"/>
      <c r="AI967" s="1"/>
      <c r="AJ967" s="1"/>
      <c r="AK967" s="1"/>
      <c r="AL967" s="22"/>
      <c r="AM967" s="1"/>
      <c r="AN967" s="1"/>
      <c r="AO967" s="1"/>
      <c r="AP967" s="22"/>
      <c r="AQ967" s="2"/>
      <c r="AR967" s="2"/>
      <c r="AS967" s="2"/>
      <c r="AT967" s="22"/>
      <c r="AU967" s="2"/>
      <c r="AV967" s="2"/>
      <c r="AW967" s="2"/>
      <c r="AX967" s="22"/>
      <c r="AY967" s="2"/>
      <c r="AZ967" s="2"/>
      <c r="BA967" s="2"/>
      <c r="BB967" s="22"/>
      <c r="BC967" s="2"/>
      <c r="BD967" s="2"/>
      <c r="BE967" s="2"/>
      <c r="BF967" s="22"/>
      <c r="BG967" s="2"/>
      <c r="BH967" s="2"/>
      <c r="BI967" s="2"/>
      <c r="BJ967" s="22"/>
      <c r="BK967" s="2"/>
      <c r="BL967" s="2"/>
      <c r="BM967" s="2"/>
      <c r="BN967" s="22"/>
      <c r="BO967" s="4"/>
    </row>
    <row r="968" spans="1:67" ht="15.75" x14ac:dyDescent="0.25">
      <c r="A968" s="3"/>
      <c r="B968" s="95"/>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1"/>
      <c r="AF968" s="1"/>
      <c r="AG968" s="1"/>
      <c r="AH968" s="22"/>
      <c r="AI968" s="1"/>
      <c r="AJ968" s="1"/>
      <c r="AK968" s="1"/>
      <c r="AL968" s="22"/>
      <c r="AM968" s="1"/>
      <c r="AN968" s="1"/>
      <c r="AO968" s="1"/>
      <c r="AP968" s="22"/>
      <c r="AQ968" s="2"/>
      <c r="AR968" s="2"/>
      <c r="AS968" s="2"/>
      <c r="AT968" s="22"/>
      <c r="AU968" s="2"/>
      <c r="AV968" s="2"/>
      <c r="AW968" s="2"/>
      <c r="AX968" s="22"/>
      <c r="AY968" s="2"/>
      <c r="AZ968" s="2"/>
      <c r="BA968" s="2"/>
      <c r="BB968" s="22"/>
      <c r="BC968" s="2"/>
      <c r="BD968" s="2"/>
      <c r="BE968" s="2"/>
      <c r="BF968" s="22"/>
      <c r="BG968" s="2"/>
      <c r="BH968" s="2"/>
      <c r="BI968" s="2"/>
      <c r="BJ968" s="22"/>
      <c r="BK968" s="2"/>
      <c r="BL968" s="2"/>
      <c r="BM968" s="2"/>
      <c r="BN968" s="22"/>
      <c r="BO968" s="4"/>
    </row>
    <row r="969" spans="1:67" ht="15.75" x14ac:dyDescent="0.25">
      <c r="A969" s="3"/>
      <c r="B969" s="95"/>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1"/>
      <c r="AF969" s="1"/>
      <c r="AG969" s="1"/>
      <c r="AH969" s="22"/>
      <c r="AI969" s="1"/>
      <c r="AJ969" s="1"/>
      <c r="AK969" s="1"/>
      <c r="AL969" s="22"/>
      <c r="AM969" s="1"/>
      <c r="AN969" s="1"/>
      <c r="AO969" s="1"/>
      <c r="AP969" s="22"/>
      <c r="AQ969" s="2"/>
      <c r="AR969" s="2"/>
      <c r="AS969" s="2"/>
      <c r="AT969" s="22"/>
      <c r="AU969" s="2"/>
      <c r="AV969" s="2"/>
      <c r="AW969" s="2"/>
      <c r="AX969" s="22"/>
      <c r="AY969" s="2"/>
      <c r="AZ969" s="2"/>
      <c r="BA969" s="2"/>
      <c r="BB969" s="22"/>
      <c r="BC969" s="2"/>
      <c r="BD969" s="2"/>
      <c r="BE969" s="2"/>
      <c r="BF969" s="22"/>
      <c r="BG969" s="2"/>
      <c r="BH969" s="2"/>
      <c r="BI969" s="2"/>
      <c r="BJ969" s="22"/>
      <c r="BK969" s="2"/>
      <c r="BL969" s="2"/>
      <c r="BM969" s="2"/>
      <c r="BN969" s="22"/>
      <c r="BO969" s="4"/>
    </row>
    <row r="970" spans="1:67" ht="15.75" x14ac:dyDescent="0.25">
      <c r="A970" s="3"/>
      <c r="B970" s="95"/>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1"/>
      <c r="AF970" s="1"/>
      <c r="AG970" s="1"/>
      <c r="AH970" s="22"/>
      <c r="AI970" s="1"/>
      <c r="AJ970" s="1"/>
      <c r="AK970" s="1"/>
      <c r="AL970" s="22"/>
      <c r="AM970" s="1"/>
      <c r="AN970" s="1"/>
      <c r="AO970" s="1"/>
      <c r="AP970" s="22"/>
      <c r="AQ970" s="2"/>
      <c r="AR970" s="2"/>
      <c r="AS970" s="2"/>
      <c r="AT970" s="22"/>
      <c r="AU970" s="2"/>
      <c r="AV970" s="2"/>
      <c r="AW970" s="2"/>
      <c r="AX970" s="22"/>
      <c r="AY970" s="2"/>
      <c r="AZ970" s="2"/>
      <c r="BA970" s="2"/>
      <c r="BB970" s="22"/>
      <c r="BC970" s="2"/>
      <c r="BD970" s="2"/>
      <c r="BE970" s="2"/>
      <c r="BF970" s="22"/>
      <c r="BG970" s="2"/>
      <c r="BH970" s="2"/>
      <c r="BI970" s="2"/>
      <c r="BJ970" s="22"/>
      <c r="BK970" s="2"/>
      <c r="BL970" s="2"/>
      <c r="BM970" s="2"/>
      <c r="BN970" s="22"/>
      <c r="BO970" s="4"/>
    </row>
    <row r="971" spans="1:67" ht="15.75" x14ac:dyDescent="0.25">
      <c r="A971" s="3"/>
      <c r="B971" s="95"/>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1"/>
      <c r="AF971" s="1"/>
      <c r="AG971" s="1"/>
      <c r="AH971" s="22"/>
      <c r="AI971" s="1"/>
      <c r="AJ971" s="1"/>
      <c r="AK971" s="1"/>
      <c r="AL971" s="22"/>
      <c r="AM971" s="1"/>
      <c r="AN971" s="1"/>
      <c r="AO971" s="1"/>
      <c r="AP971" s="22"/>
      <c r="AQ971" s="2"/>
      <c r="AR971" s="2"/>
      <c r="AS971" s="2"/>
      <c r="AT971" s="22"/>
      <c r="AU971" s="2"/>
      <c r="AV971" s="2"/>
      <c r="AW971" s="2"/>
      <c r="AX971" s="22"/>
      <c r="AY971" s="2"/>
      <c r="AZ971" s="2"/>
      <c r="BA971" s="2"/>
      <c r="BB971" s="22"/>
      <c r="BC971" s="2"/>
      <c r="BD971" s="2"/>
      <c r="BE971" s="2"/>
      <c r="BF971" s="22"/>
      <c r="BG971" s="2"/>
      <c r="BH971" s="2"/>
      <c r="BI971" s="2"/>
      <c r="BJ971" s="22"/>
      <c r="BK971" s="2"/>
      <c r="BL971" s="2"/>
      <c r="BM971" s="2"/>
      <c r="BN971" s="22"/>
      <c r="BO971" s="4"/>
    </row>
  </sheetData>
  <sheetProtection formatColumns="0" formatRows="0" insertRows="0"/>
  <mergeCells count="58">
    <mergeCell ref="AM13:AP13"/>
    <mergeCell ref="AQ13:AT13"/>
    <mergeCell ref="AU13:AX13"/>
    <mergeCell ref="P13:R13"/>
    <mergeCell ref="AY13:BB13"/>
    <mergeCell ref="BC13:BF13"/>
    <mergeCell ref="BG13:BJ13"/>
    <mergeCell ref="N13:O13"/>
    <mergeCell ref="M13:M14"/>
    <mergeCell ref="BK13:BN13"/>
    <mergeCell ref="C46:H46"/>
    <mergeCell ref="C27:C35"/>
    <mergeCell ref="C36:C45"/>
    <mergeCell ref="E13:E14"/>
    <mergeCell ref="C12:E12"/>
    <mergeCell ref="F12:O12"/>
    <mergeCell ref="L13:L14"/>
    <mergeCell ref="S13:V13"/>
    <mergeCell ref="W13:Z13"/>
    <mergeCell ref="T11:X12"/>
    <mergeCell ref="Y11:AC12"/>
    <mergeCell ref="AA13:AD13"/>
    <mergeCell ref="AE13:AH13"/>
    <mergeCell ref="AI13:AL13"/>
    <mergeCell ref="D13:D14"/>
    <mergeCell ref="F13:F14"/>
    <mergeCell ref="K13:K14"/>
    <mergeCell ref="E15:E25"/>
    <mergeCell ref="D15:D25"/>
    <mergeCell ref="H13:H14"/>
    <mergeCell ref="I13:I14"/>
    <mergeCell ref="C26:H26"/>
    <mergeCell ref="G13:G14"/>
    <mergeCell ref="J13:J14"/>
    <mergeCell ref="D27:D45"/>
    <mergeCell ref="E27:E45"/>
    <mergeCell ref="C13:C14"/>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C48:H48"/>
  </mergeCells>
  <phoneticPr fontId="37" type="noConversion"/>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47 J27:J45 J15:J25">
      <formula1>INDIRECT($B$13)</formula1>
    </dataValidation>
    <dataValidation type="list" allowBlank="1" showInputMessage="1" showErrorMessage="1" sqref="H47 H27:H45 H15:H25">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P15:R15 P16:R23 P24:R25 P27:R45 L15:L20 L25:L30 L31:L41 L42:L45 L48 P47:R47 S48:T48 P48:R48" unlockedFormula="1"/>
    <ignoredError sqref="L46:L47" formula="1"/>
    <ignoredError sqref="P46:R46 S46:T46" formula="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C27 C36 C15:C25</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2022-04-05T14:41:14Z</dcterms:modified>
</cp:coreProperties>
</file>